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defaultThemeVersion="124226"/>
  <xr:revisionPtr revIDLastSave="0" documentId="13_ncr:1_{0D049EA1-10F0-491A-BC60-C9DA0B0754DF}" xr6:coauthVersionLast="47" xr6:coauthVersionMax="47" xr10:uidLastSave="{00000000-0000-0000-0000-000000000000}"/>
  <bookViews>
    <workbookView xWindow="-120" yWindow="-120" windowWidth="29040" windowHeight="15840" tabRatio="919" firstSheet="11" activeTab="24"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97" l="1"/>
  <c r="B2" i="95"/>
  <c r="B2" i="92"/>
  <c r="B2" i="93"/>
  <c r="B2" i="91"/>
  <c r="B2" i="64"/>
  <c r="B2" i="90"/>
  <c r="B2" i="69"/>
  <c r="B2" i="94"/>
  <c r="B2" i="89"/>
  <c r="B2" i="73"/>
  <c r="B2" i="88"/>
  <c r="B2" i="52"/>
  <c r="B2" i="86"/>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D7" i="114" l="1"/>
  <c r="D15" i="114" s="1"/>
  <c r="D10" i="114"/>
  <c r="B1" i="97" l="1"/>
  <c r="B1" i="95" l="1"/>
  <c r="B1" i="92"/>
  <c r="B1" i="93"/>
  <c r="B1" i="64"/>
  <c r="B1" i="90"/>
  <c r="B1" i="69"/>
  <c r="B1" i="94"/>
  <c r="B1" i="89"/>
  <c r="B1" i="73"/>
  <c r="B1" i="88"/>
  <c r="B1" i="52"/>
  <c r="B1" i="86"/>
  <c r="C21" i="94" l="1"/>
  <c r="C20" i="94"/>
  <c r="C19" i="94"/>
  <c r="B1" i="91" l="1"/>
  <c r="B1" i="84"/>
  <c r="D21" i="94" l="1"/>
  <c r="D19" i="94"/>
  <c r="D20" i="94"/>
  <c r="N20" i="92"/>
  <c r="N19" i="92"/>
  <c r="N18" i="92"/>
  <c r="N17" i="92"/>
  <c r="N16" i="92"/>
  <c r="N15" i="92"/>
  <c r="N13" i="92"/>
  <c r="N12" i="92"/>
  <c r="N11" i="92"/>
  <c r="N10" i="92"/>
  <c r="N9" i="92"/>
  <c r="N8" i="92"/>
  <c r="N7" i="92" l="1"/>
  <c r="N14" i="92"/>
  <c r="N21" i="92" l="1"/>
</calcChain>
</file>

<file path=xl/sharedStrings.xml><?xml version="1.0" encoding="utf-8"?>
<sst xmlns="http://schemas.openxmlformats.org/spreadsheetml/2006/main" count="1208" uniqueCount="739">
  <si>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</si>
  <si>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</si>
  <si>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</si>
  <si>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</si>
  <si>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</si>
  <si>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</si>
  <si>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</si>
  <si>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</si>
  <si>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</si>
  <si>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</si>
  <si>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</si>
  <si>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</si>
  <si>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</si>
  <si>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</si>
  <si>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</si>
  <si>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</si>
  <si>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</si>
  <si>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</si>
  <si>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</si>
  <si>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</si>
  <si>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</si>
  <si>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</si>
  <si>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</si>
  <si>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</si>
  <si>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</si>
  <si>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</si>
  <si>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</si>
  <si>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</si>
  <si>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</si>
  <si>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</si>
  <si>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</si>
  <si>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</si>
  <si>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</si>
  <si>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</si>
  <si>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</si>
  <si>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</si>
  <si>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</si>
  <si>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</si>
  <si>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</si>
  <si>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</si>
  <si>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</si>
  <si>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</si>
  <si>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</si>
  <si>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</si>
  <si>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</si>
  <si>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</si>
  <si>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</si>
  <si>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</si>
  <si>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</si>
  <si>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</si>
  <si>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</si>
  <si>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</si>
  <si>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</si>
  <si>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</si>
  <si>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</si>
  <si>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</si>
  <si>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</si>
  <si>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</si>
  <si>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</si>
  <si>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</si>
  <si>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</si>
  <si>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</si>
  <si>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</si>
  <si>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</si>
  <si>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</si>
  <si>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</si>
  <si>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</si>
  <si>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</si>
  <si>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</si>
  <si>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</si>
  <si>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</si>
  <si>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</si>
  <si>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</si>
  <si>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</si>
  <si>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</si>
  <si>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</si>
  <si>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</si>
  <si>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</si>
  <si>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</si>
  <si>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</si>
  <si>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</si>
  <si>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</si>
  <si>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</si>
  <si>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</si>
  <si>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</si>
  <si>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</si>
  <si>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</si>
  <si>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</si>
  <si>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</si>
  <si>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</si>
  <si>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</si>
  <si>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</si>
  <si>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</si>
  <si>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</si>
  <si>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</si>
  <si>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</si>
  <si>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</si>
  <si>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</si>
  <si>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</si>
  <si>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</si>
  <si>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</si>
  <si>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</si>
  <si>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</si>
  <si>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</si>
  <si>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</si>
  <si>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</si>
  <si>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</si>
  <si>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</si>
  <si>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</si>
  <si>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</si>
  <si>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</si>
  <si>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</si>
  <si>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</si>
  <si>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</si>
  <si>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</si>
  <si>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</si>
  <si>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</si>
  <si>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</si>
  <si>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</si>
  <si>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</si>
  <si>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</si>
  <si>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</si>
  <si>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</si>
  <si>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</si>
  <si>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</si>
  <si>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</si>
  <si>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</si>
  <si>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</si>
  <si>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</si>
  <si>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</si>
  <si>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</si>
  <si>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</si>
  <si>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</si>
  <si>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</si>
  <si>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</si>
  <si>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</si>
  <si>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</si>
  <si>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</si>
  <si>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</si>
  <si>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</si>
  <si>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</si>
  <si>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</si>
  <si>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</si>
  <si>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</si>
  <si>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</si>
  <si>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</si>
  <si>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</si>
  <si>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</si>
  <si>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</si>
  <si>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</si>
  <si>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</si>
  <si>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</si>
  <si>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</si>
  <si>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</si>
  <si>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</si>
  <si>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</si>
  <si>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</si>
  <si>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</si>
  <si>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</si>
  <si>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</si>
  <si>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</si>
  <si>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</si>
  <si>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</si>
  <si>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</si>
  <si>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</si>
  <si>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</si>
  <si>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</si>
  <si>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</si>
  <si>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</si>
  <si>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</si>
  <si>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</si>
  <si>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</si>
  <si>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</si>
  <si>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</si>
  <si>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</si>
  <si>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</si>
  <si>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</si>
  <si>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</si>
  <si>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</si>
  <si>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</si>
  <si>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</si>
  <si>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</si>
  <si>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</si>
  <si>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</si>
  <si>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</si>
  <si>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</si>
  <si>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</si>
  <si>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</si>
  <si>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</si>
  <si>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</si>
  <si>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</si>
  <si>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</si>
  <si>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</si>
  <si>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</si>
  <si>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</si>
  <si>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</si>
  <si>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</si>
  <si>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</si>
  <si>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</si>
  <si>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</si>
  <si>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</si>
  <si>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</si>
  <si>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</si>
  <si>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</si>
  <si>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</si>
  <si>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</si>
  <si>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</si>
  <si>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</si>
  <si>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</si>
  <si>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</si>
  <si>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</si>
  <si>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</si>
  <si>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</si>
  <si>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</si>
  <si>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</si>
  <si>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</si>
  <si>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</si>
  <si>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</si>
  <si>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</si>
  <si>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</si>
  <si>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</si>
  <si>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</si>
  <si>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</si>
  <si>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</si>
  <si>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</si>
  <si>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</si>
  <si>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</si>
  <si>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</si>
  <si>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</si>
  <si>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</si>
  <si>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</si>
  <si>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</si>
  <si>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</si>
  <si>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</si>
  <si>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</si>
  <si>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</si>
  <si>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</si>
  <si>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</si>
  <si>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</si>
  <si>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</si>
  <si>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</si>
  <si>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</si>
  <si>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</si>
  <si>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</si>
  <si>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</si>
  <si>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</si>
  <si>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</si>
  <si>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</si>
  <si>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</si>
  <si>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</si>
  <si>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</si>
  <si>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</si>
  <si>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</si>
  <si>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</si>
  <si>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</si>
  <si>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</si>
  <si>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</si>
  <si>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</si>
  <si>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</si>
  <si>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</si>
  <si>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</si>
  <si>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</si>
  <si>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</si>
  <si>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</si>
  <si>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</si>
  <si>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</si>
  <si>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</si>
  <si>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</si>
  <si>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</si>
  <si>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</si>
  <si>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</si>
  <si>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</si>
  <si>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</si>
  <si>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</si>
  <si>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</si>
  <si>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</si>
  <si>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</si>
  <si>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</si>
  <si>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</si>
  <si>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</si>
  <si>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</si>
  <si>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</si>
  <si>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</si>
  <si>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</si>
  <si>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</si>
  <si>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</si>
  <si>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</si>
  <si>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</si>
  <si>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</si>
  <si>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</si>
  <si>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</si>
  <si>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</si>
  <si>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</si>
  <si>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</si>
  <si>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</si>
  <si>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</si>
  <si>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</si>
  <si>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</si>
  <si>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</si>
  <si>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</si>
  <si>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</si>
  <si>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</si>
  <si>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</si>
  <si>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</si>
  <si>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</si>
  <si>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</si>
  <si>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</si>
  <si>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</si>
  <si>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</si>
  <si>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</si>
  <si>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</si>
  <si>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</si>
  <si>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</si>
  <si>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</si>
  <si>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</si>
  <si>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</si>
  <si>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</si>
  <si>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</si>
  <si>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</si>
  <si>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</si>
  <si>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</si>
  <si>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</si>
  <si>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</si>
  <si>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</si>
  <si>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</si>
  <si>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</si>
  <si>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</si>
  <si>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</si>
  <si>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</si>
  <si>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</si>
  <si>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</si>
  <si>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</si>
  <si>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</si>
  <si>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</si>
  <si>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</si>
  <si>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</si>
  <si>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</si>
  <si>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</si>
  <si>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</si>
  <si>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</si>
  <si>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</si>
  <si>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</si>
  <si>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</si>
  <si>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</si>
  <si>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</si>
  <si>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</si>
  <si>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</si>
  <si>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</si>
  <si>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</si>
  <si>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</si>
  <si>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</si>
  <si>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</si>
  <si>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</si>
  <si>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</si>
  <si>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</si>
  <si>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</si>
  <si>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</si>
  <si>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</si>
  <si>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</si>
  <si>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</si>
  <si>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</si>
  <si>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</si>
  <si>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</si>
  <si>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</si>
  <si>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</si>
  <si>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</si>
  <si>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</si>
  <si>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</si>
  <si>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</si>
  <si>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</si>
  <si>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</si>
  <si>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</si>
  <si>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</si>
  <si>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</si>
  <si>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</si>
  <si>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</si>
  <si>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</si>
  <si>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</si>
  <si>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</si>
  <si>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</si>
  <si>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</si>
  <si>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</si>
  <si>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</si>
  <si>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</si>
  <si>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</si>
  <si>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</si>
  <si>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</si>
  <si>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</si>
  <si>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</si>
  <si>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</si>
  <si>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</si>
  <si>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</si>
  <si>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</si>
  <si>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</si>
  <si>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</si>
  <si>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</si>
  <si>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</si>
  <si>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</si>
  <si>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</si>
  <si>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</si>
  <si>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</si>
  <si>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</si>
  <si>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</si>
  <si>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</si>
  <si>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</si>
  <si>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</si>
  <si>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</si>
  <si>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</si>
  <si>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</si>
  <si>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</si>
  <si>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</si>
  <si>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</si>
  <si>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</si>
  <si>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</si>
  <si>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</si>
  <si>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</si>
  <si>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</si>
  <si>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</si>
  <si>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</si>
  <si>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</si>
  <si>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</si>
  <si>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</si>
  <si>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</si>
  <si>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</si>
  <si>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</si>
  <si>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</si>
  <si>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</si>
  <si>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</si>
  <si>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</si>
  <si>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</si>
  <si>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</si>
  <si>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</si>
  <si>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</si>
  <si>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</si>
  <si>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</si>
  <si>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</si>
  <si>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</si>
  <si>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</si>
  <si>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</si>
  <si>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</si>
  <si>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</si>
  <si>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</si>
  <si>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</si>
  <si>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</si>
  <si>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</si>
  <si>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</si>
  <si>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</si>
  <si>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</si>
  <si>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</si>
  <si>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</si>
  <si>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</si>
  <si>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</si>
  <si>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</si>
  <si>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</si>
  <si>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</si>
  <si>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</si>
  <si>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</si>
  <si>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</si>
  <si>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</si>
  <si>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</si>
  <si>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</si>
  <si>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</si>
  <si>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</si>
  <si>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</si>
  <si>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</si>
  <si>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</si>
  <si>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</si>
  <si>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</si>
  <si>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</si>
  <si>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</si>
  <si>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</si>
  <si>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</si>
  <si>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</si>
  <si>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</si>
  <si>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</si>
  <si>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</si>
  <si>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</si>
  <si>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</si>
  <si>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</si>
  <si>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</si>
  <si>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</si>
  <si>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</si>
  <si>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</si>
  <si>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</si>
  <si>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</si>
  <si>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</si>
  <si>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</si>
  <si>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</si>
  <si>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</si>
  <si>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</si>
  <si>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</si>
  <si>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</si>
  <si>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</si>
  <si>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</si>
  <si>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</si>
  <si>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</si>
  <si>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</si>
  <si>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</si>
  <si>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</si>
  <si>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</si>
  <si>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</si>
  <si>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</si>
  <si>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</si>
  <si>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</si>
  <si>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</si>
  <si>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</si>
  <si>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</si>
  <si>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</si>
  <si>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</si>
  <si>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</si>
  <si>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</si>
  <si>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</si>
  <si>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</si>
  <si>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</si>
  <si>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</si>
  <si>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</si>
  <si>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</si>
  <si>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</si>
  <si>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</si>
  <si>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</si>
  <si>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</si>
  <si>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</si>
  <si>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</si>
  <si>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</si>
  <si>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</si>
  <si>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</si>
  <si>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</si>
  <si>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</si>
  <si>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</si>
  <si>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</si>
  <si>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</si>
  <si>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</si>
  <si>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</si>
  <si>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</si>
  <si>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</si>
  <si>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</si>
  <si>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</si>
  <si>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</si>
  <si>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</si>
  <si>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</si>
  <si>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</si>
  <si>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</si>
  <si>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</si>
  <si>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</si>
  <si>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</si>
  <si>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</si>
  <si>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</si>
  <si>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</si>
  <si>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</si>
  <si>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</si>
  <si>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</si>
  <si>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</si>
  <si>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</si>
  <si>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</si>
  <si>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</si>
  <si>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</si>
  <si>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</si>
  <si>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</si>
  <si>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</si>
  <si>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</si>
  <si>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</si>
  <si>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</si>
  <si>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</si>
  <si>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</si>
  <si>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</si>
  <si>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</si>
  <si>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</si>
  <si>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</si>
  <si>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</si>
  <si>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</si>
  <si>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</si>
  <si>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</si>
  <si>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</si>
  <si>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</si>
  <si>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</si>
  <si>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</si>
  <si>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</si>
  <si>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</si>
  <si>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</si>
  <si>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</si>
  <si>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</si>
  <si>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</si>
  <si>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</si>
  <si>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</si>
  <si>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</si>
  <si>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</si>
  <si>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</si>
  <si>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</si>
  <si>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</si>
  <si>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</si>
  <si>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</si>
  <si>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</si>
  <si>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</si>
  <si>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</si>
  <si>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</si>
  <si>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</si>
  <si>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</si>
  <si>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</si>
  <si>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</si>
  <si>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</si>
  <si>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</si>
  <si>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</si>
  <si>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</si>
  <si>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</si>
  <si>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</si>
  <si>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</si>
  <si>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</si>
  <si>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</si>
  <si>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</si>
  <si>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</si>
  <si>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</si>
  <si>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</si>
  <si>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</si>
  <si>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</si>
  <si>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</si>
  <si>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</si>
  <si>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</si>
  <si>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</si>
  <si>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</si>
  <si>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</si>
  <si>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</si>
  <si>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</si>
  <si>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</si>
  <si>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</si>
  <si>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</si>
  <si>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</si>
  <si>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</si>
  <si>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</si>
  <si>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</si>
  <si>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</si>
  <si>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</si>
  <si>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</si>
  <si>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</si>
  <si>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</si>
  <si>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</si>
  <si>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</si>
  <si>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</si>
  <si>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</si>
  <si>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</si>
  <si>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</si>
  <si>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</si>
  <si>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</si>
  <si>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</si>
  <si>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</si>
  <si>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</si>
  <si>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</si>
  <si>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</si>
  <si>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</si>
  <si>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</si>
  <si>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</si>
  <si>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</si>
  <si>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</si>
  <si>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</si>
  <si>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</si>
  <si>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</si>
  <si>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</si>
  <si>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</si>
  <si>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</si>
  <si>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</si>
  <si>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</si>
  <si>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</si>
  <si>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</si>
  <si>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</si>
  <si>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</si>
  <si>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</si>
  <si>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</si>
  <si>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</si>
  <si>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</si>
  <si>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</si>
  <si>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</si>
  <si>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</si>
  <si>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</si>
  <si>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</si>
  <si>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</si>
  <si>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</si>
  <si>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</si>
  <si>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</si>
  <si>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</si>
  <si>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</si>
  <si>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</si>
  <si>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</si>
  <si>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</si>
  <si>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</si>
  <si>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</si>
  <si>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</si>
  <si>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</si>
  <si>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</si>
  <si>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</si>
  <si>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</si>
  <si>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</si>
  <si>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</si>
  <si>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</si>
  <si>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</si>
  <si>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</si>
  <si>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</si>
  <si>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</si>
  <si>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</si>
  <si>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</si>
  <si>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</si>
  <si>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</si>
  <si>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</si>
  <si>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</si>
  <si>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</si>
  <si>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</si>
  <si>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</si>
  <si>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</si>
  <si>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</si>
  <si>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</si>
  <si>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Weighted average nominal interest rate (on Residual Contractual value of Loans)</t>
  </si>
  <si>
    <t>Weighted average remaining maturity (months) according to the  Residual Contractual value of Loans</t>
  </si>
  <si>
    <t>ECL/Total Loans</t>
  </si>
  <si>
    <t>JSC ProCredit Bank</t>
  </si>
  <si>
    <t>Marcel Sebastian Zeitinger</t>
  </si>
  <si>
    <t>Alex Matua</t>
  </si>
  <si>
    <t>www.procreditbank.ge</t>
  </si>
  <si>
    <t>Non-Independent Chairperson</t>
  </si>
  <si>
    <t>Gian Marco Felice</t>
  </si>
  <si>
    <t>Non-Independent member</t>
  </si>
  <si>
    <t>Rainer Peter Ottenstein</t>
  </si>
  <si>
    <t>Independent member</t>
  </si>
  <si>
    <t xml:space="preserve">Sandrine Massiani </t>
  </si>
  <si>
    <t>Nino Dadunashvili</t>
  </si>
  <si>
    <t>General Director/ Business clients, Finance Department</t>
  </si>
  <si>
    <t xml:space="preserve">Zeinab Lomashvili </t>
  </si>
  <si>
    <t>Director/ Credit risk, General risk Department</t>
  </si>
  <si>
    <t>ProCredit Holding AG &amp; Co. KGaA</t>
  </si>
  <si>
    <t>Zeitinger Invest GmbH</t>
  </si>
  <si>
    <t>KfW - Kreditanstalt für Wiederaufbau</t>
  </si>
  <si>
    <t>DOEN Participaties BV</t>
  </si>
  <si>
    <t>TIAA-Teachers Insurance and Annuity Association</t>
  </si>
  <si>
    <t>table 9  (Capital), N17</t>
  </si>
  <si>
    <t>table 9 (Capital), N10</t>
  </si>
  <si>
    <t/>
  </si>
  <si>
    <t>1Q-2023</t>
  </si>
  <si>
    <t>4Q-2022</t>
  </si>
  <si>
    <t>3Q-2022</t>
  </si>
  <si>
    <t>2Q-2022</t>
  </si>
  <si>
    <t>2Q-2023</t>
  </si>
  <si>
    <t>EBRD - European Bank for Reconstruction and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</si>
</sst>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0_);_(* \(#,##0.0\);_(* &quot;-&quot;??_);_(@_)"/>
  </numFmts>
  <fonts count="14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1"/>
      <color theme="0"/>
      <name val="Calibri"/>
      <family val="2"/>
      <scheme val="minor"/>
    </font>
    <font>
      <i/>
      <sz val="10"/>
      <name val="Sylfaen"/>
      <family val="1"/>
    </font>
    <font>
      <b/>
      <sz val="11"/>
      <name val="Calibri"/>
      <family val="2"/>
      <scheme val="minor"/>
    </font>
    <font>
      <sz val="10"/>
      <color rgb="FF333333"/>
      <name val="Sylfaen"/>
      <family val="1"/>
    </font>
    <font>
      <sz val="10"/>
      <name val="Geo_Arial"/>
      <family val="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s>
  <borders count="13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medium">
        <color indexed="64"/>
      </top>
      <bottom style="thin">
        <color theme="6" tint="-0.499984740745262"/>
      </bottom>
      <diagonal/>
    </border>
    <border>
      <left style="thin">
        <color theme="6" tint="-0.499984740745262"/>
      </left>
      <right style="medium">
        <color indexed="64"/>
      </right>
      <top style="medium">
        <color indexed="64"/>
      </top>
      <bottom style="thin">
        <color theme="6" tint="-0.499984740745262"/>
      </bottom>
      <diagonal/>
    </border>
    <border>
      <left style="thin">
        <color indexed="64"/>
      </left>
      <right style="medium">
        <color indexed="64"/>
      </right>
      <top/>
      <bottom/>
      <diagonal/>
    </border>
  </borders>
  <cellStyleXfs count="2096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7" borderId="0"/>
    <xf numFmtId="173" fontId="9" fillId="37" borderId="0"/>
    <xf numFmtId="172" fontId="9" fillId="37" borderId="0"/>
    <xf numFmtId="0" fontId="10" fillId="38"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0" fontId="15" fillId="39"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3"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72"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3"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0" fontId="55" fillId="73"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3"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172"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65" fillId="0" borderId="0"/>
    <xf numFmtId="0" fontId="65" fillId="0" borderId="0"/>
    <xf numFmtId="172"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3"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3" fillId="0" borderId="0"/>
  </cellStyleXfs>
  <cellXfs count="817">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Alignment="1">
      <alignment horizontal="right"/>
    </xf>
    <xf numFmtId="0" fontId="88"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8" xfId="0" applyFont="1" applyBorder="1" applyAlignment="1">
      <alignment horizontal="center" vertical="center" wrapText="1"/>
    </xf>
    <xf numFmtId="0" fontId="84" fillId="0" borderId="3" xfId="0" applyFont="1" applyBorder="1" applyAlignment="1">
      <alignment vertical="center" wrapText="1"/>
    </xf>
    <xf numFmtId="0" fontId="84" fillId="0" borderId="21" xfId="0" applyFont="1" applyBorder="1" applyAlignment="1">
      <alignment horizontal="center" vertical="center" wrapText="1"/>
    </xf>
    <xf numFmtId="0" fontId="86" fillId="0" borderId="22"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xf numFmtId="0" fontId="85" fillId="0" borderId="0" xfId="0" applyFont="1" applyAlignment="1">
      <alignment wrapText="1"/>
    </xf>
    <xf numFmtId="0" fontId="2" fillId="0" borderId="20" xfId="0" applyFont="1" applyBorder="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84" fillId="0" borderId="37" xfId="0" applyFont="1" applyBorder="1"/>
    <xf numFmtId="0" fontId="46" fillId="0" borderId="0" xfId="11" applyFont="1" applyAlignment="1">
      <alignment horizontal="right"/>
    </xf>
    <xf numFmtId="0" fontId="45" fillId="0" borderId="16" xfId="11" applyFont="1" applyBorder="1" applyAlignment="1">
      <alignment horizontal="center" vertical="center"/>
    </xf>
    <xf numFmtId="0" fontId="45" fillId="0" borderId="17"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8"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5"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7" xfId="2" applyNumberFormat="1" applyFont="1" applyFill="1" applyBorder="1" applyAlignment="1" applyProtection="1">
      <alignment horizontal="center" vertical="center"/>
      <protection locked="0"/>
    </xf>
    <xf numFmtId="0" fontId="2" fillId="0" borderId="18"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197" fontId="2" fillId="36" borderId="19"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8"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7" fontId="2" fillId="36" borderId="23"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0" fontId="84" fillId="0" borderId="58" xfId="0" applyFont="1" applyBorder="1" applyAlignment="1">
      <alignment horizontal="center" vertical="center" wrapText="1"/>
    </xf>
    <xf numFmtId="0" fontId="84" fillId="0" borderId="6" xfId="0" applyFont="1" applyBorder="1" applyAlignment="1">
      <alignment horizontal="center" vertical="center" wrapText="1"/>
    </xf>
    <xf numFmtId="171" fontId="85" fillId="0" borderId="0" xfId="0" applyNumberFormat="1" applyFont="1" applyAlignment="1">
      <alignment horizontal="center"/>
    </xf>
    <xf numFmtId="171" fontId="84" fillId="0" borderId="57" xfId="0" applyNumberFormat="1" applyFont="1" applyBorder="1" applyAlignment="1">
      <alignment horizontal="center"/>
    </xf>
    <xf numFmtId="171" fontId="91" fillId="0" borderId="0" xfId="0" applyNumberFormat="1" applyFont="1" applyAlignment="1">
      <alignment horizontal="center"/>
    </xf>
    <xf numFmtId="171" fontId="84" fillId="0" borderId="59" xfId="0" applyNumberFormat="1" applyFont="1" applyBorder="1" applyAlignment="1">
      <alignment horizontal="center"/>
    </xf>
    <xf numFmtId="171" fontId="89" fillId="0" borderId="0" xfId="0" applyNumberFormat="1" applyFont="1" applyAlignment="1">
      <alignment horizontal="center"/>
    </xf>
    <xf numFmtId="171" fontId="84" fillId="0" borderId="60" xfId="0" applyNumberFormat="1" applyFont="1" applyBorder="1" applyAlignment="1">
      <alignment horizontal="center"/>
    </xf>
    <xf numFmtId="0" fontId="84" fillId="0" borderId="18" xfId="0" applyFont="1" applyBorder="1" applyAlignment="1">
      <alignment vertical="center"/>
    </xf>
    <xf numFmtId="197" fontId="84" fillId="0" borderId="3" xfId="0" applyNumberFormat="1" applyFont="1" applyBorder="1"/>
    <xf numFmtId="0" fontId="2" fillId="3" borderId="21" xfId="9" applyFont="1" applyFill="1" applyBorder="1" applyAlignment="1" applyProtection="1">
      <alignment horizontal="left" vertical="center"/>
      <protection locked="0"/>
    </xf>
    <xf numFmtId="0" fontId="45" fillId="3" borderId="22" xfId="16" applyFont="1" applyFill="1" applyBorder="1" applyProtection="1">
      <protection locked="0"/>
    </xf>
    <xf numFmtId="197" fontId="84" fillId="36" borderId="22" xfId="0" applyNumberFormat="1" applyFont="1" applyFill="1" applyBorder="1"/>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9" fontId="2" fillId="3" borderId="18"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9" xfId="1" applyNumberFormat="1" applyFont="1" applyFill="1" applyBorder="1" applyAlignment="1" applyProtection="1">
      <alignment horizontal="center" vertical="center" wrapText="1"/>
      <protection locked="0"/>
    </xf>
    <xf numFmtId="0" fontId="2" fillId="3" borderId="18" xfId="5" applyFill="1" applyBorder="1" applyAlignment="1" applyProtection="1">
      <alignment horizontal="right" vertical="center"/>
      <protection locked="0"/>
    </xf>
    <xf numFmtId="197" fontId="84" fillId="0" borderId="18" xfId="0" applyNumberFormat="1" applyFont="1" applyBorder="1"/>
    <xf numFmtId="197" fontId="84" fillId="0" borderId="19" xfId="0" applyNumberFormat="1" applyFont="1" applyBorder="1"/>
    <xf numFmtId="197" fontId="84" fillId="36" borderId="51" xfId="0" applyNumberFormat="1" applyFont="1" applyFill="1" applyBorder="1"/>
    <xf numFmtId="0" fontId="45" fillId="3" borderId="23" xfId="16" applyFont="1" applyFill="1" applyBorder="1" applyProtection="1">
      <protection locked="0"/>
    </xf>
    <xf numFmtId="197" fontId="84" fillId="36" borderId="21" xfId="0" applyNumberFormat="1" applyFont="1" applyFill="1" applyBorder="1"/>
    <xf numFmtId="197" fontId="84" fillId="36" borderId="23" xfId="0" applyNumberFormat="1" applyFont="1" applyFill="1" applyBorder="1"/>
    <xf numFmtId="197" fontId="84" fillId="36" borderId="52" xfId="0" applyNumberFormat="1" applyFont="1" applyFill="1" applyBorder="1"/>
    <xf numFmtId="0" fontId="84" fillId="0" borderId="16" xfId="0" applyFont="1" applyBorder="1"/>
    <xf numFmtId="0" fontId="88" fillId="0" borderId="0" xfId="0" applyFont="1" applyAlignment="1">
      <alignment wrapText="1"/>
    </xf>
    <xf numFmtId="0" fontId="84" fillId="0" borderId="18" xfId="0" applyFont="1" applyBorder="1"/>
    <xf numFmtId="0" fontId="84" fillId="0" borderId="3" xfId="0" applyFont="1" applyBorder="1"/>
    <xf numFmtId="0" fontId="84" fillId="0" borderId="61" xfId="0" applyFont="1" applyBorder="1" applyAlignment="1">
      <alignment wrapText="1"/>
    </xf>
    <xf numFmtId="0" fontId="84" fillId="0" borderId="21" xfId="0" applyFont="1" applyBorder="1"/>
    <xf numFmtId="0" fontId="86" fillId="0" borderId="22" xfId="0" applyFont="1" applyBorder="1"/>
    <xf numFmtId="197" fontId="45" fillId="36" borderId="22" xfId="16" applyNumberFormat="1" applyFont="1" applyFill="1" applyBorder="1" applyProtection="1">
      <protection locked="0"/>
    </xf>
    <xf numFmtId="0" fontId="84" fillId="0" borderId="53" xfId="0" applyFont="1" applyBorder="1" applyAlignment="1">
      <alignment horizontal="center"/>
    </xf>
    <xf numFmtId="0" fontId="84" fillId="0" borderId="54"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8" fillId="0" borderId="0" xfId="0" applyFont="1" applyAlignment="1">
      <alignment horizontal="center"/>
    </xf>
    <xf numFmtId="0" fontId="2" fillId="3" borderId="18"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7" fontId="2" fillId="36" borderId="3" xfId="5" applyNumberFormat="1" applyFill="1" applyBorder="1" applyProtection="1">
      <protection locked="0"/>
    </xf>
    <xf numFmtId="197" fontId="2" fillId="36" borderId="3" xfId="1" applyNumberFormat="1" applyFont="1" applyFill="1" applyBorder="1" applyProtection="1">
      <protection locked="0"/>
    </xf>
    <xf numFmtId="197" fontId="2" fillId="3" borderId="3" xfId="5" applyNumberFormat="1" applyFill="1" applyBorder="1" applyProtection="1">
      <protection locked="0"/>
    </xf>
    <xf numFmtId="3" fontId="2" fillId="36" borderId="19" xfId="5" applyNumberFormat="1" applyFill="1" applyBorder="1" applyProtection="1">
      <protection locked="0"/>
    </xf>
    <xf numFmtId="0" fontId="92" fillId="3" borderId="3" xfId="11" applyFont="1" applyFill="1" applyBorder="1" applyAlignment="1">
      <alignment horizontal="left" vertical="center" wrapText="1"/>
    </xf>
    <xf numFmtId="170" fontId="2" fillId="3" borderId="3" xfId="8" applyNumberFormat="1" applyFont="1" applyFill="1" applyBorder="1" applyAlignment="1" applyProtection="1">
      <alignment horizontal="right" wrapText="1"/>
      <protection locked="0"/>
    </xf>
    <xf numFmtId="0" fontId="92" fillId="0" borderId="3" xfId="11" applyFont="1" applyBorder="1" applyAlignment="1">
      <alignment horizontal="left" vertical="center" wrapText="1"/>
    </xf>
    <xf numFmtId="170" fontId="2" fillId="4" borderId="3" xfId="8" applyNumberFormat="1" applyFont="1" applyFill="1" applyBorder="1" applyAlignment="1" applyProtection="1">
      <alignment horizontal="right" wrapText="1"/>
      <protection locked="0"/>
    </xf>
    <xf numFmtId="0" fontId="90" fillId="0" borderId="3" xfId="11" applyFont="1" applyBorder="1" applyAlignment="1">
      <alignment wrapText="1"/>
    </xf>
    <xf numFmtId="197"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xf numFmtId="3" fontId="45" fillId="36" borderId="22" xfId="16" applyNumberFormat="1" applyFont="1" applyFill="1" applyBorder="1" applyProtection="1">
      <protection locked="0"/>
    </xf>
    <xf numFmtId="197" fontId="45" fillId="36" borderId="22" xfId="1" applyNumberFormat="1" applyFont="1" applyFill="1" applyBorder="1" applyAlignment="1" applyProtection="1">
      <protection locked="0"/>
    </xf>
    <xf numFmtId="197" fontId="2" fillId="3" borderId="22" xfId="5" applyNumberFormat="1" applyFill="1" applyBorder="1" applyProtection="1">
      <protection locked="0"/>
    </xf>
    <xf numFmtId="169" fontId="45" fillId="36" borderId="23" xfId="1" applyNumberFormat="1" applyFont="1" applyFill="1" applyBorder="1" applyAlignment="1" applyProtection="1">
      <protection locked="0"/>
    </xf>
    <xf numFmtId="197" fontId="84" fillId="0" borderId="0" xfId="0" applyNumberFormat="1" applyFont="1"/>
    <xf numFmtId="0" fontId="45" fillId="0" borderId="25"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3"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2" xfId="0" applyFont="1" applyBorder="1" applyAlignment="1">
      <alignment vertical="center" wrapText="1"/>
    </xf>
    <xf numFmtId="0" fontId="2" fillId="0" borderId="15" xfId="11" applyBorder="1" applyAlignment="1">
      <alignment vertical="center"/>
    </xf>
    <xf numFmtId="0" fontId="2" fillId="0" borderId="16" xfId="11" applyBorder="1" applyAlignment="1">
      <alignment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197" fontId="84" fillId="36" borderId="17" xfId="0" applyNumberFormat="1" applyFont="1" applyFill="1" applyBorder="1" applyAlignment="1">
      <alignment horizontal="center" vertical="center"/>
    </xf>
    <xf numFmtId="197" fontId="84" fillId="36" borderId="19" xfId="0" applyNumberFormat="1" applyFont="1" applyFill="1" applyBorder="1" applyAlignment="1">
      <alignment horizontal="center" vertical="center" wrapText="1"/>
    </xf>
    <xf numFmtId="197" fontId="84" fillId="36" borderId="23" xfId="0" applyNumberFormat="1" applyFont="1" applyFill="1" applyBorder="1" applyAlignment="1">
      <alignment horizontal="center" vertical="center" wrapText="1"/>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9"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84" fillId="0" borderId="16"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7" fillId="0" borderId="0" xfId="0" applyFont="1"/>
    <xf numFmtId="0" fontId="3" fillId="0" borderId="61" xfId="0" applyFont="1" applyBorder="1"/>
    <xf numFmtId="197" fontId="84" fillId="0" borderId="20" xfId="0" applyNumberFormat="1" applyFont="1" applyBorder="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0" borderId="8" xfId="0" applyNumberFormat="1" applyFont="1" applyBorder="1"/>
    <xf numFmtId="197" fontId="3" fillId="36" borderId="22" xfId="0" applyNumberFormat="1" applyFont="1" applyFill="1" applyBorder="1"/>
    <xf numFmtId="9" fontId="3" fillId="0" borderId="19" xfId="20962" applyFont="1" applyBorder="1"/>
    <xf numFmtId="9" fontId="3" fillId="36" borderId="23" xfId="20962" applyFont="1" applyFill="1" applyBorder="1"/>
    <xf numFmtId="0" fontId="86" fillId="0" borderId="0" xfId="0" applyFont="1" applyAlignment="1">
      <alignment horizontal="center" wrapText="1"/>
    </xf>
    <xf numFmtId="171" fontId="84" fillId="0" borderId="3" xfId="0" applyNumberFormat="1" applyFont="1" applyBorder="1"/>
    <xf numFmtId="171" fontId="84" fillId="36" borderId="22" xfId="0" applyNumberFormat="1" applyFont="1" applyFill="1" applyBorder="1"/>
    <xf numFmtId="0" fontId="84" fillId="0" borderId="66" xfId="0" applyFont="1" applyBorder="1" applyAlignment="1">
      <alignment vertical="center" wrapText="1"/>
    </xf>
    <xf numFmtId="197"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99" fillId="3" borderId="76" xfId="0" applyFont="1" applyFill="1" applyBorder="1" applyAlignment="1">
      <alignment horizontal="left"/>
    </xf>
    <xf numFmtId="0" fontId="99"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Border="1" applyAlignment="1">
      <alignment horizontal="center" vertical="center"/>
    </xf>
    <xf numFmtId="0" fontId="3" fillId="0" borderId="7" xfId="0" applyFont="1" applyBorder="1" applyAlignment="1">
      <alignment vertical="center"/>
    </xf>
    <xf numFmtId="0" fontId="3" fillId="0" borderId="18" xfId="0" applyFont="1" applyBorder="1" applyAlignment="1">
      <alignment horizontal="center" vertical="center"/>
    </xf>
    <xf numFmtId="0" fontId="3" fillId="0" borderId="78" xfId="0" applyFont="1" applyBorder="1" applyAlignment="1">
      <alignment vertical="center"/>
    </xf>
    <xf numFmtId="0" fontId="4" fillId="0" borderId="78" xfId="0" applyFont="1" applyBorder="1" applyAlignment="1">
      <alignment vertical="center"/>
    </xf>
    <xf numFmtId="0" fontId="3" fillId="0" borderId="21" xfId="0" applyFont="1" applyBorder="1" applyAlignment="1">
      <alignment horizontal="center" vertical="center"/>
    </xf>
    <xf numFmtId="0" fontId="4" fillId="0" borderId="22" xfId="0" applyFont="1" applyBorder="1" applyAlignment="1">
      <alignment vertical="center"/>
    </xf>
    <xf numFmtId="0" fontId="3" fillId="3" borderId="61" xfId="0" applyFont="1" applyFill="1" applyBorder="1" applyAlignment="1">
      <alignment horizontal="center" vertical="center"/>
    </xf>
    <xf numFmtId="0" fontId="3" fillId="3" borderId="0" xfId="0" applyFont="1" applyFill="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173" fontId="9" fillId="37" borderId="54" xfId="20" applyBorder="1"/>
    <xf numFmtId="0" fontId="3" fillId="0" borderId="85" xfId="0" applyFont="1" applyBorder="1" applyAlignment="1">
      <alignment horizontal="center" vertical="center"/>
    </xf>
    <xf numFmtId="0" fontId="3" fillId="0" borderId="86" xfId="0" applyFont="1" applyBorder="1" applyAlignment="1">
      <alignment vertical="center"/>
    </xf>
    <xf numFmtId="173" fontId="9" fillId="37" borderId="24" xfId="20" applyBorder="1"/>
    <xf numFmtId="173" fontId="9" fillId="37" borderId="87" xfId="20" applyBorder="1"/>
    <xf numFmtId="173" fontId="9" fillId="37" borderId="25" xfId="20" applyBorder="1"/>
    <xf numFmtId="0" fontId="3" fillId="0" borderId="90" xfId="0" applyFont="1" applyBorder="1" applyAlignment="1">
      <alignment horizontal="center" vertical="center"/>
    </xf>
    <xf numFmtId="0" fontId="3" fillId="0" borderId="91" xfId="0" applyFont="1" applyBorder="1" applyAlignment="1">
      <alignment vertical="center"/>
    </xf>
    <xf numFmtId="173" fontId="9" fillId="37" borderId="30" xfId="20" applyBorder="1"/>
    <xf numFmtId="0" fontId="4" fillId="0" borderId="0" xfId="0" applyFont="1" applyAlignment="1">
      <alignment horizontal="center"/>
    </xf>
    <xf numFmtId="0" fontId="86" fillId="0" borderId="78" xfId="0" applyFont="1" applyBorder="1" applyAlignment="1">
      <alignment horizontal="center" vertical="center" wrapText="1"/>
    </xf>
    <xf numFmtId="0" fontId="86" fillId="0" borderId="79" xfId="0" applyFont="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8" xfId="0" applyFont="1" applyBorder="1" applyAlignment="1">
      <alignment horizontal="right" vertical="center" wrapText="1"/>
    </xf>
    <xf numFmtId="0" fontId="100" fillId="0" borderId="18" xfId="0" applyFont="1" applyBorder="1" applyAlignment="1">
      <alignment horizontal="right" vertical="center" wrapText="1"/>
    </xf>
    <xf numFmtId="0" fontId="4" fillId="0" borderId="18"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100" fillId="0" borderId="0" xfId="0" applyFont="1" applyAlignment="1">
      <alignment horizontal="left" vertical="center"/>
    </xf>
    <xf numFmtId="49" fontId="101" fillId="0" borderId="21" xfId="5" applyNumberFormat="1" applyFont="1" applyBorder="1" applyAlignment="1" applyProtection="1">
      <alignment horizontal="left" vertical="center"/>
      <protection locked="0"/>
    </xf>
    <xf numFmtId="0" fontId="102" fillId="0" borderId="22" xfId="9" applyFont="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3" fillId="36" borderId="79"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8" xfId="20964" applyFont="1" applyFill="1" applyBorder="1">
      <alignment vertical="center"/>
    </xf>
    <xf numFmtId="0" fontId="45" fillId="76" borderId="99" xfId="20964" applyFont="1" applyFill="1" applyBorder="1">
      <alignment vertical="center"/>
    </xf>
    <xf numFmtId="0" fontId="45" fillId="76" borderId="96" xfId="20964" applyFont="1" applyFill="1" applyBorder="1">
      <alignment vertical="center"/>
    </xf>
    <xf numFmtId="0" fontId="105" fillId="70" borderId="95" xfId="20964" applyFont="1" applyFill="1" applyBorder="1" applyAlignment="1">
      <alignment horizontal="center" vertical="center"/>
    </xf>
    <xf numFmtId="0" fontId="105" fillId="70" borderId="96" xfId="20964" applyFont="1" applyFill="1" applyBorder="1" applyAlignment="1">
      <alignment horizontal="left" vertical="center" wrapText="1"/>
    </xf>
    <xf numFmtId="169" fontId="105" fillId="0" borderId="97" xfId="7" applyNumberFormat="1" applyFont="1" applyFill="1" applyBorder="1" applyAlignment="1" applyProtection="1">
      <alignment horizontal="right" vertical="center"/>
      <protection locked="0"/>
    </xf>
    <xf numFmtId="0" fontId="104" fillId="77" borderId="97" xfId="20964" applyFont="1" applyFill="1" applyBorder="1" applyAlignment="1">
      <alignment horizontal="center" vertical="center"/>
    </xf>
    <xf numFmtId="0" fontId="104" fillId="77" borderId="99" xfId="20964" applyFont="1" applyFill="1" applyBorder="1" applyAlignment="1">
      <alignment vertical="top" wrapText="1"/>
    </xf>
    <xf numFmtId="169" fontId="45" fillId="76" borderId="96" xfId="7" applyNumberFormat="1" applyFont="1" applyFill="1" applyBorder="1" applyAlignment="1">
      <alignment horizontal="right" vertical="center"/>
    </xf>
    <xf numFmtId="0" fontId="106" fillId="70" borderId="95" xfId="20964" applyFont="1" applyFill="1" applyBorder="1" applyAlignment="1">
      <alignment horizontal="center" vertical="center"/>
    </xf>
    <xf numFmtId="0" fontId="105" fillId="70" borderId="99" xfId="20964" applyFont="1" applyFill="1" applyBorder="1" applyAlignment="1">
      <alignment vertical="center" wrapText="1"/>
    </xf>
    <xf numFmtId="0" fontId="105" fillId="70" borderId="96" xfId="20964" applyFont="1" applyFill="1" applyBorder="1" applyAlignment="1">
      <alignment horizontal="left" vertical="center"/>
    </xf>
    <xf numFmtId="0" fontId="106" fillId="3" borderId="95" xfId="20964" applyFont="1" applyFill="1" applyBorder="1" applyAlignment="1">
      <alignment horizontal="center" vertical="center"/>
    </xf>
    <xf numFmtId="0" fontId="105" fillId="3" borderId="96" xfId="20964" applyFont="1" applyFill="1" applyBorder="1" applyAlignment="1">
      <alignment horizontal="left" vertical="center"/>
    </xf>
    <xf numFmtId="0" fontId="106" fillId="0" borderId="95" xfId="20964" applyFont="1" applyBorder="1" applyAlignment="1">
      <alignment horizontal="center" vertical="center"/>
    </xf>
    <xf numFmtId="0" fontId="105" fillId="0" borderId="96" xfId="20964" applyFont="1" applyBorder="1" applyAlignment="1">
      <alignment horizontal="left" vertical="center"/>
    </xf>
    <xf numFmtId="0" fontId="107" fillId="77" borderId="97" xfId="20964" applyFont="1" applyFill="1" applyBorder="1" applyAlignment="1">
      <alignment horizontal="center" vertical="center"/>
    </xf>
    <xf numFmtId="0" fontId="104" fillId="77" borderId="99" xfId="20964" applyFont="1" applyFill="1" applyBorder="1">
      <alignment vertical="center"/>
    </xf>
    <xf numFmtId="169" fontId="105" fillId="77" borderId="97" xfId="7" applyNumberFormat="1" applyFont="1" applyFill="1" applyBorder="1" applyAlignment="1" applyProtection="1">
      <alignment horizontal="right" vertical="center"/>
      <protection locked="0"/>
    </xf>
    <xf numFmtId="0" fontId="104" fillId="76" borderId="98" xfId="20964" applyFont="1" applyFill="1" applyBorder="1">
      <alignment vertical="center"/>
    </xf>
    <xf numFmtId="0" fontId="104" fillId="76" borderId="99" xfId="20964" applyFont="1" applyFill="1" applyBorder="1">
      <alignment vertical="center"/>
    </xf>
    <xf numFmtId="169" fontId="104" fillId="76" borderId="96" xfId="7" applyNumberFormat="1" applyFont="1" applyFill="1" applyBorder="1" applyAlignment="1">
      <alignment horizontal="right" vertical="center"/>
    </xf>
    <xf numFmtId="0" fontId="109" fillId="3" borderId="95" xfId="20964" applyFont="1" applyFill="1" applyBorder="1" applyAlignment="1">
      <alignment horizontal="center" vertical="center"/>
    </xf>
    <xf numFmtId="0" fontId="110" fillId="77" borderId="97" xfId="20964" applyFont="1" applyFill="1" applyBorder="1" applyAlignment="1">
      <alignment horizontal="center" vertical="center"/>
    </xf>
    <xf numFmtId="0" fontId="45" fillId="77" borderId="99" xfId="20964" applyFont="1" applyFill="1" applyBorder="1">
      <alignment vertical="center"/>
    </xf>
    <xf numFmtId="0" fontId="109" fillId="70" borderId="95" xfId="20964" applyFont="1" applyFill="1" applyBorder="1" applyAlignment="1">
      <alignment horizontal="center" vertical="center"/>
    </xf>
    <xf numFmtId="169" fontId="105" fillId="3" borderId="97" xfId="7" applyNumberFormat="1" applyFont="1" applyFill="1" applyBorder="1" applyAlignment="1" applyProtection="1">
      <alignment horizontal="right" vertical="center"/>
      <protection locked="0"/>
    </xf>
    <xf numFmtId="0" fontId="110" fillId="3" borderId="97" xfId="20964" applyFont="1" applyFill="1" applyBorder="1" applyAlignment="1">
      <alignment horizontal="center" vertical="center"/>
    </xf>
    <xf numFmtId="0" fontId="45" fillId="3" borderId="99" xfId="20964" applyFont="1" applyFill="1" applyBorder="1">
      <alignment vertical="center"/>
    </xf>
    <xf numFmtId="0" fontId="106"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0" fillId="0" borderId="97" xfId="0" applyFont="1" applyBorder="1" applyAlignment="1">
      <alignment horizontal="left" vertical="center" wrapText="1"/>
    </xf>
    <xf numFmtId="10" fontId="96"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0"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2"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6" xfId="0" applyFont="1" applyFill="1" applyBorder="1" applyAlignment="1">
      <alignment vertical="center" wrapText="1"/>
    </xf>
    <xf numFmtId="0" fontId="4" fillId="36" borderId="67"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xf numFmtId="0" fontId="45" fillId="0" borderId="19" xfId="0" applyFont="1" applyBorder="1" applyAlignment="1">
      <alignment horizontal="center" vertical="center" wrapText="1"/>
    </xf>
    <xf numFmtId="3" fontId="103" fillId="36" borderId="97" xfId="0" applyNumberFormat="1" applyFont="1" applyFill="1" applyBorder="1" applyAlignment="1">
      <alignment vertical="center" wrapText="1"/>
    </xf>
    <xf numFmtId="3" fontId="103" fillId="36" borderId="98" xfId="0" applyNumberFormat="1" applyFont="1" applyFill="1" applyBorder="1" applyAlignment="1">
      <alignment vertical="center" wrapText="1"/>
    </xf>
    <xf numFmtId="3" fontId="103" fillId="36" borderId="24" xfId="0" applyNumberFormat="1" applyFont="1" applyFill="1" applyBorder="1" applyAlignment="1">
      <alignment vertical="center" wrapText="1"/>
    </xf>
    <xf numFmtId="3" fontId="103" fillId="36" borderId="82" xfId="0" applyNumberFormat="1" applyFont="1" applyFill="1" applyBorder="1" applyAlignment="1">
      <alignment vertical="center" wrapText="1"/>
    </xf>
    <xf numFmtId="3" fontId="103" fillId="36" borderId="37" xfId="0" applyNumberFormat="1" applyFont="1" applyFill="1" applyBorder="1" applyAlignment="1">
      <alignment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14" fontId="2" fillId="0" borderId="0" xfId="0" applyNumberFormat="1" applyFont="1"/>
    <xf numFmtId="0" fontId="2" fillId="2" borderId="18" xfId="0" applyFont="1" applyFill="1" applyBorder="1" applyAlignment="1">
      <alignment horizontal="right" vertical="center"/>
    </xf>
    <xf numFmtId="0" fontId="45" fillId="0" borderId="18" xfId="0" applyFont="1" applyBorder="1" applyAlignment="1">
      <alignment horizontal="center" vertical="center" wrapText="1"/>
    </xf>
    <xf numFmtId="0" fontId="2" fillId="2" borderId="21"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3" xfId="0" applyFont="1" applyFill="1" applyBorder="1" applyAlignment="1">
      <alignment horizontal="center" wrapText="1"/>
    </xf>
    <xf numFmtId="0" fontId="3" fillId="0" borderId="97" xfId="0" applyFont="1" applyBorder="1" applyAlignment="1">
      <alignment horizontal="center"/>
    </xf>
    <xf numFmtId="0" fontId="3" fillId="3" borderId="61"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9" fontId="3" fillId="0" borderId="97" xfId="7" applyNumberFormat="1" applyFont="1" applyBorder="1"/>
    <xf numFmtId="169" fontId="3" fillId="0" borderId="79" xfId="7" applyNumberFormat="1" applyFont="1" applyBorder="1"/>
    <xf numFmtId="0" fontId="99" fillId="0" borderId="97" xfId="0" applyFont="1" applyBorder="1" applyAlignment="1">
      <alignment horizontal="left" wrapText="1" indent="2"/>
    </xf>
    <xf numFmtId="173" fontId="9" fillId="37" borderId="97" xfId="20" applyBorder="1"/>
    <xf numFmtId="169"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9" fontId="4" fillId="0" borderId="79" xfId="7" applyNumberFormat="1" applyFont="1" applyBorder="1"/>
    <xf numFmtId="0" fontId="111" fillId="3" borderId="61" xfId="0" applyFont="1" applyFill="1" applyBorder="1" applyAlignment="1">
      <alignment horizontal="left"/>
    </xf>
    <xf numFmtId="0" fontId="111"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4" xfId="7" applyNumberFormat="1" applyFont="1" applyFill="1" applyBorder="1"/>
    <xf numFmtId="169" fontId="3" fillId="0" borderId="97" xfId="7" applyNumberFormat="1" applyFont="1" applyFill="1" applyBorder="1"/>
    <xf numFmtId="169" fontId="3" fillId="0" borderId="97" xfId="7" applyNumberFormat="1" applyFont="1" applyFill="1" applyBorder="1" applyAlignment="1">
      <alignment vertical="center"/>
    </xf>
    <xf numFmtId="0" fontId="99" fillId="0" borderId="97"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5" xfId="0" applyFont="1" applyFill="1" applyBorder="1" applyAlignment="1">
      <alignment horizontal="right" vertical="center"/>
    </xf>
    <xf numFmtId="0" fontId="2" fillId="0" borderId="95" xfId="0" applyFont="1" applyBorder="1" applyAlignment="1">
      <alignment vertical="center" wrapText="1"/>
    </xf>
    <xf numFmtId="0" fontId="112" fillId="0" borderId="0" xfId="11" applyFont="1"/>
    <xf numFmtId="0" fontId="114" fillId="0" borderId="0" xfId="11" applyFont="1"/>
    <xf numFmtId="0" fontId="113" fillId="0" borderId="0" xfId="0" applyFont="1"/>
    <xf numFmtId="0" fontId="115" fillId="0" borderId="66" xfId="0" applyFont="1" applyBorder="1" applyAlignment="1">
      <alignment horizontal="left" vertical="center" wrapText="1"/>
    </xf>
    <xf numFmtId="0" fontId="6" fillId="0" borderId="112" xfId="17" applyBorder="1" applyAlignment="1" applyProtection="1"/>
    <xf numFmtId="0" fontId="113" fillId="0" borderId="0" xfId="0" applyFont="1" applyAlignment="1">
      <alignment horizontal="left" vertical="top" wrapText="1"/>
    </xf>
    <xf numFmtId="197" fontId="2" fillId="3" borderId="79" xfId="2" applyNumberFormat="1" applyFont="1" applyFill="1" applyBorder="1" applyAlignment="1" applyProtection="1">
      <alignment vertical="top" wrapText="1"/>
      <protection locked="0"/>
    </xf>
    <xf numFmtId="0" fontId="2" fillId="0" borderId="112" xfId="0" applyFont="1" applyBorder="1" applyAlignment="1">
      <alignment horizontal="center" vertical="center" wrapText="1"/>
    </xf>
    <xf numFmtId="0" fontId="111" fillId="0" borderId="112" xfId="0" applyFont="1" applyBorder="1" applyAlignment="1">
      <alignment horizontal="center" vertical="center"/>
    </xf>
    <xf numFmtId="0" fontId="0" fillId="0" borderId="112" xfId="0" applyBorder="1" applyAlignment="1">
      <alignment horizontal="center"/>
    </xf>
    <xf numFmtId="0" fontId="124" fillId="3" borderId="112" xfId="20966" applyFont="1" applyFill="1" applyBorder="1" applyAlignment="1">
      <alignment horizontal="left" vertical="center" wrapText="1"/>
    </xf>
    <xf numFmtId="0" fontId="125" fillId="0" borderId="112" xfId="20966" applyFont="1" applyBorder="1" applyAlignment="1">
      <alignment horizontal="left" vertical="center" wrapText="1" indent="1"/>
    </xf>
    <xf numFmtId="0" fontId="126" fillId="3" borderId="122" xfId="0" applyFont="1" applyFill="1" applyBorder="1" applyAlignment="1">
      <alignment horizontal="left" vertical="center" wrapText="1"/>
    </xf>
    <xf numFmtId="0" fontId="125" fillId="3" borderId="112" xfId="20966" applyFont="1" applyFill="1" applyBorder="1" applyAlignment="1">
      <alignment horizontal="left" vertical="center" wrapText="1" indent="1"/>
    </xf>
    <xf numFmtId="0" fontId="124" fillId="0" borderId="122" xfId="0" applyFont="1" applyBorder="1" applyAlignment="1">
      <alignment horizontal="left" vertical="center" wrapText="1"/>
    </xf>
    <xf numFmtId="0" fontId="126" fillId="0" borderId="122" xfId="0" applyFont="1" applyBorder="1" applyAlignment="1">
      <alignment horizontal="left" vertical="center" wrapText="1"/>
    </xf>
    <xf numFmtId="0" fontId="126" fillId="0" borderId="122" xfId="0" applyFont="1" applyBorder="1" applyAlignment="1">
      <alignment vertical="center" wrapText="1"/>
    </xf>
    <xf numFmtId="0" fontId="127" fillId="0" borderId="122" xfId="0" applyFont="1" applyBorder="1" applyAlignment="1">
      <alignment horizontal="left" vertical="center" wrapText="1" indent="1"/>
    </xf>
    <xf numFmtId="0" fontId="127" fillId="3" borderId="122" xfId="0" applyFont="1" applyFill="1" applyBorder="1" applyAlignment="1">
      <alignment horizontal="left" vertical="center" wrapText="1" indent="1"/>
    </xf>
    <xf numFmtId="0" fontId="126" fillId="3" borderId="123" xfId="0" applyFont="1" applyFill="1" applyBorder="1" applyAlignment="1">
      <alignment horizontal="left" vertical="center" wrapText="1"/>
    </xf>
    <xf numFmtId="0" fontId="127" fillId="0" borderId="112" xfId="20966" applyFont="1" applyBorder="1" applyAlignment="1">
      <alignment horizontal="left" vertical="center" wrapText="1" indent="1"/>
    </xf>
    <xf numFmtId="0" fontId="126" fillId="0" borderId="112" xfId="0" applyFont="1" applyBorder="1" applyAlignment="1">
      <alignment horizontal="left" vertical="center" wrapText="1"/>
    </xf>
    <xf numFmtId="0" fontId="128" fillId="0" borderId="112" xfId="20966" applyFont="1" applyBorder="1" applyAlignment="1">
      <alignment horizontal="center" vertical="center" wrapText="1"/>
    </xf>
    <xf numFmtId="0" fontId="126" fillId="3" borderId="124" xfId="0" applyFont="1" applyFill="1" applyBorder="1" applyAlignment="1">
      <alignment horizontal="left" vertical="center" wrapText="1"/>
    </xf>
    <xf numFmtId="0" fontId="0" fillId="0" borderId="125" xfId="0" applyBorder="1" applyAlignment="1">
      <alignment horizontal="center"/>
    </xf>
    <xf numFmtId="0" fontId="125" fillId="3" borderId="125" xfId="20966" applyFont="1" applyFill="1" applyBorder="1" applyAlignment="1">
      <alignment horizontal="left" vertical="center" wrapText="1" indent="1"/>
    </xf>
    <xf numFmtId="0" fontId="125" fillId="3" borderId="122" xfId="0" applyFont="1" applyFill="1" applyBorder="1" applyAlignment="1">
      <alignment horizontal="left" vertical="center" wrapText="1" indent="1"/>
    </xf>
    <xf numFmtId="0" fontId="125" fillId="0" borderId="125" xfId="20966" applyFont="1" applyBorder="1" applyAlignment="1">
      <alignment horizontal="left" vertical="center" wrapText="1" indent="1"/>
    </xf>
    <xf numFmtId="0" fontId="125" fillId="0" borderId="122" xfId="0" applyFont="1" applyBorder="1" applyAlignment="1">
      <alignment horizontal="left" vertical="center" wrapText="1" indent="1"/>
    </xf>
    <xf numFmtId="0" fontId="125" fillId="0" borderId="123" xfId="0" applyFont="1" applyBorder="1" applyAlignment="1">
      <alignment horizontal="left" vertical="center" wrapText="1" indent="1"/>
    </xf>
    <xf numFmtId="0" fontId="126" fillId="0" borderId="125" xfId="20966" applyFont="1" applyBorder="1" applyAlignment="1">
      <alignment horizontal="left" vertical="center" wrapText="1"/>
    </xf>
    <xf numFmtId="0" fontId="126" fillId="0" borderId="125" xfId="0" applyFont="1" applyBorder="1" applyAlignment="1">
      <alignment vertical="center" wrapText="1"/>
    </xf>
    <xf numFmtId="0" fontId="128" fillId="0" borderId="125" xfId="20966" applyFont="1" applyBorder="1" applyAlignment="1">
      <alignment horizontal="center" vertical="center" wrapText="1"/>
    </xf>
    <xf numFmtId="0" fontId="126" fillId="3" borderId="125" xfId="20966" applyFont="1" applyFill="1" applyBorder="1" applyAlignment="1">
      <alignment horizontal="left" vertical="center" wrapText="1"/>
    </xf>
    <xf numFmtId="0" fontId="129" fillId="0" borderId="0" xfId="0" applyFont="1" applyAlignment="1">
      <alignment horizontal="justify"/>
    </xf>
    <xf numFmtId="0" fontId="126" fillId="0" borderId="125"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5" xfId="0" applyFont="1" applyBorder="1" applyAlignment="1">
      <alignment horizontal="center" vertical="center" wrapText="1"/>
    </xf>
    <xf numFmtId="0" fontId="0" fillId="0" borderId="125" xfId="0" applyBorder="1" applyAlignment="1">
      <alignment horizontal="center" vertical="center"/>
    </xf>
    <xf numFmtId="0" fontId="126" fillId="0" borderId="130" xfId="0" applyFont="1" applyBorder="1" applyAlignment="1">
      <alignment horizontal="justify" vertical="center" wrapText="1"/>
    </xf>
    <xf numFmtId="0" fontId="126" fillId="0" borderId="122" xfId="0" applyFont="1" applyBorder="1" applyAlignment="1">
      <alignment horizontal="justify" vertical="center" wrapText="1"/>
    </xf>
    <xf numFmtId="0" fontId="124" fillId="0" borderId="122" xfId="0" applyFont="1" applyBorder="1" applyAlignment="1">
      <alignment horizontal="justify" vertical="center" wrapText="1"/>
    </xf>
    <xf numFmtId="0" fontId="126" fillId="3" borderId="122" xfId="0" applyFont="1" applyFill="1" applyBorder="1" applyAlignment="1">
      <alignment horizontal="justify" vertical="center" wrapText="1"/>
    </xf>
    <xf numFmtId="0" fontId="126" fillId="0" borderId="123" xfId="0" applyFont="1" applyBorder="1" applyAlignment="1">
      <alignment horizontal="justify" vertical="center" wrapText="1"/>
    </xf>
    <xf numFmtId="0" fontId="126" fillId="0" borderId="124" xfId="0" applyFont="1" applyBorder="1" applyAlignment="1">
      <alignment horizontal="justify" vertical="center" wrapText="1"/>
    </xf>
    <xf numFmtId="0" fontId="124" fillId="0" borderId="122" xfId="0" applyFont="1" applyBorder="1" applyAlignment="1">
      <alignment vertical="center" wrapText="1"/>
    </xf>
    <xf numFmtId="0" fontId="125" fillId="0" borderId="122" xfId="0" applyFont="1" applyBorder="1" applyAlignment="1">
      <alignment horizontal="left" vertical="center" wrapText="1"/>
    </xf>
    <xf numFmtId="0" fontId="126" fillId="0" borderId="131" xfId="0" applyFont="1" applyBorder="1" applyAlignment="1">
      <alignment vertical="center" wrapText="1"/>
    </xf>
    <xf numFmtId="0" fontId="126" fillId="3" borderId="122" xfId="0" applyFont="1" applyFill="1" applyBorder="1" applyAlignment="1">
      <alignment vertical="center" wrapText="1"/>
    </xf>
    <xf numFmtId="0" fontId="104" fillId="0" borderId="128" xfId="0" applyFont="1" applyBorder="1" applyAlignment="1">
      <alignment vertical="center" wrapText="1"/>
    </xf>
    <xf numFmtId="197" fontId="94" fillId="0" borderId="125" xfId="0" applyNumberFormat="1" applyFont="1" applyBorder="1" applyAlignment="1">
      <alignment horizontal="right"/>
    </xf>
    <xf numFmtId="197" fontId="94" fillId="36" borderId="79" xfId="0" applyNumberFormat="1" applyFont="1" applyFill="1" applyBorder="1" applyAlignment="1">
      <alignment horizontal="right"/>
    </xf>
    <xf numFmtId="0" fontId="2" fillId="0" borderId="128" xfId="0" applyFont="1" applyBorder="1" applyAlignment="1">
      <alignment horizontal="left" vertical="center" wrapText="1" indent="4"/>
    </xf>
    <xf numFmtId="0" fontId="45" fillId="0" borderId="128" xfId="0" applyFont="1" applyBorder="1" applyAlignment="1">
      <alignment vertical="center" wrapText="1"/>
    </xf>
    <xf numFmtId="0" fontId="2" fillId="0" borderId="125" xfId="0" applyFont="1" applyBorder="1" applyAlignment="1" applyProtection="1">
      <alignment horizontal="left" vertical="center" indent="11"/>
      <protection locked="0"/>
    </xf>
    <xf numFmtId="0" fontId="46" fillId="0" borderId="125" xfId="0" applyFont="1" applyBorder="1" applyAlignment="1" applyProtection="1">
      <alignment horizontal="left" vertical="center" indent="17"/>
      <protection locked="0"/>
    </xf>
    <xf numFmtId="0" fontId="111" fillId="0" borderId="125" xfId="0" applyFont="1" applyBorder="1" applyAlignment="1">
      <alignment vertical="center"/>
    </xf>
    <xf numFmtId="0" fontId="95" fillId="0" borderId="125" xfId="0" applyFont="1" applyBorder="1" applyAlignment="1">
      <alignment vertical="center" wrapText="1"/>
    </xf>
    <xf numFmtId="0" fontId="96" fillId="0" borderId="128" xfId="0" applyFont="1" applyBorder="1" applyAlignment="1">
      <alignment horizontal="left" vertical="center" wrapText="1"/>
    </xf>
    <xf numFmtId="0" fontId="2" fillId="0" borderId="128" xfId="0" applyFont="1" applyBorder="1" applyAlignment="1">
      <alignment horizontal="left" vertical="center" wrapText="1"/>
    </xf>
    <xf numFmtId="197" fontId="94" fillId="0" borderId="0" xfId="0" applyNumberFormat="1" applyFont="1" applyAlignment="1">
      <alignment horizontal="right"/>
    </xf>
    <xf numFmtId="0" fontId="125" fillId="3" borderId="123" xfId="0" applyFont="1" applyFill="1" applyBorder="1" applyAlignment="1">
      <alignment horizontal="left" vertical="center" wrapText="1" indent="1"/>
    </xf>
    <xf numFmtId="0" fontId="125" fillId="3" borderId="125" xfId="0" applyFont="1" applyFill="1" applyBorder="1" applyAlignment="1">
      <alignment horizontal="left" vertical="center" wrapText="1" indent="1"/>
    </xf>
    <xf numFmtId="0" fontId="125" fillId="0" borderId="125" xfId="0" applyFont="1" applyBorder="1" applyAlignment="1">
      <alignment horizontal="left" vertical="center" wrapText="1" indent="1"/>
    </xf>
    <xf numFmtId="0" fontId="126" fillId="3" borderId="125" xfId="0" applyFont="1" applyFill="1" applyBorder="1" applyAlignment="1">
      <alignment horizontal="left" vertical="center" wrapText="1"/>
    </xf>
    <xf numFmtId="0" fontId="127" fillId="3" borderId="125" xfId="0" applyFont="1" applyFill="1" applyBorder="1" applyAlignment="1">
      <alignment horizontal="left" vertical="center" wrapText="1" indent="1"/>
    </xf>
    <xf numFmtId="0" fontId="129" fillId="0" borderId="125" xfId="0" applyFont="1" applyBorder="1" applyAlignment="1">
      <alignment horizontal="justify"/>
    </xf>
    <xf numFmtId="171" fontId="86" fillId="0" borderId="55" xfId="0" applyNumberFormat="1" applyFont="1" applyBorder="1" applyAlignment="1">
      <alignment horizontal="center"/>
    </xf>
    <xf numFmtId="171" fontId="87" fillId="0" borderId="57" xfId="0" applyNumberFormat="1" applyFont="1" applyBorder="1" applyAlignment="1">
      <alignment horizontal="center"/>
    </xf>
    <xf numFmtId="171" fontId="46" fillId="0" borderId="57" xfId="0" applyNumberFormat="1" applyFont="1" applyBorder="1" applyAlignment="1">
      <alignment horizontal="center"/>
    </xf>
    <xf numFmtId="0" fontId="116" fillId="0" borderId="125" xfId="0" applyFont="1" applyBorder="1"/>
    <xf numFmtId="49" fontId="118" fillId="0" borderId="125" xfId="5" applyNumberFormat="1" applyFont="1" applyBorder="1" applyAlignment="1" applyProtection="1">
      <alignment horizontal="right" vertical="center"/>
      <protection locked="0"/>
    </xf>
    <xf numFmtId="0" fontId="117" fillId="3" borderId="125" xfId="13" applyFont="1" applyFill="1" applyBorder="1" applyAlignment="1" applyProtection="1">
      <alignment horizontal="left" vertical="center" wrapText="1"/>
      <protection locked="0"/>
    </xf>
    <xf numFmtId="49" fontId="117" fillId="3" borderId="125" xfId="5" applyNumberFormat="1" applyFont="1" applyFill="1" applyBorder="1" applyAlignment="1" applyProtection="1">
      <alignment horizontal="right" vertical="center"/>
      <protection locked="0"/>
    </xf>
    <xf numFmtId="0" fontId="117" fillId="0" borderId="125" xfId="13" applyFont="1" applyBorder="1" applyAlignment="1" applyProtection="1">
      <alignment horizontal="left" vertical="center" wrapText="1"/>
      <protection locked="0"/>
    </xf>
    <xf numFmtId="49" fontId="117" fillId="0" borderId="125" xfId="5" applyNumberFormat="1" applyFont="1" applyBorder="1" applyAlignment="1" applyProtection="1">
      <alignment horizontal="right" vertical="center"/>
      <protection locked="0"/>
    </xf>
    <xf numFmtId="0" fontId="119" fillId="0" borderId="125" xfId="13" applyFont="1" applyBorder="1" applyAlignment="1" applyProtection="1">
      <alignment horizontal="left" vertical="center" wrapText="1"/>
      <protection locked="0"/>
    </xf>
    <xf numFmtId="0" fontId="116" fillId="0" borderId="125" xfId="0" applyFont="1" applyBorder="1" applyAlignment="1">
      <alignment horizontal="center" vertical="center" wrapText="1"/>
    </xf>
    <xf numFmtId="14" fontId="113" fillId="0" borderId="0" xfId="0" applyNumberFormat="1" applyFont="1"/>
    <xf numFmtId="168" fontId="96" fillId="0" borderId="0" xfId="7" applyFont="1"/>
    <xf numFmtId="0" fontId="113" fillId="0" borderId="0" xfId="0" applyFont="1" applyAlignment="1">
      <alignment wrapText="1"/>
    </xf>
    <xf numFmtId="43" fontId="112" fillId="36" borderId="125" xfId="20965" applyFont="1" applyFill="1" applyBorder="1"/>
    <xf numFmtId="0" fontId="112" fillId="0" borderId="125" xfId="0" applyFont="1" applyBorder="1"/>
    <xf numFmtId="0" fontId="112" fillId="0" borderId="125" xfId="0" applyFont="1" applyBorder="1" applyAlignment="1">
      <alignment horizontal="left" indent="8"/>
    </xf>
    <xf numFmtId="0" fontId="112" fillId="0" borderId="125" xfId="0" applyFont="1" applyBorder="1" applyAlignment="1">
      <alignment wrapText="1"/>
    </xf>
    <xf numFmtId="0" fontId="116" fillId="0" borderId="0" xfId="0" applyFont="1"/>
    <xf numFmtId="0" fontId="115" fillId="0" borderId="125" xfId="0" applyFont="1" applyBorder="1"/>
    <xf numFmtId="49" fontId="118" fillId="0" borderId="125" xfId="5" applyNumberFormat="1" applyFont="1" applyBorder="1" applyAlignment="1" applyProtection="1">
      <alignment horizontal="right" vertical="center" wrapText="1"/>
      <protection locked="0"/>
    </xf>
    <xf numFmtId="49" fontId="117" fillId="3" borderId="125" xfId="5" applyNumberFormat="1" applyFont="1" applyFill="1" applyBorder="1" applyAlignment="1" applyProtection="1">
      <alignment horizontal="right" vertical="center" wrapText="1"/>
      <protection locked="0"/>
    </xf>
    <xf numFmtId="49" fontId="117" fillId="0" borderId="125" xfId="5" applyNumberFormat="1" applyFont="1" applyBorder="1" applyAlignment="1" applyProtection="1">
      <alignment horizontal="right" vertical="center" wrapText="1"/>
      <protection locked="0"/>
    </xf>
    <xf numFmtId="0" fontId="112" fillId="0" borderId="125" xfId="0" applyFont="1" applyBorder="1" applyAlignment="1">
      <alignment horizontal="center" vertical="center" wrapText="1"/>
    </xf>
    <xf numFmtId="0" fontId="112" fillId="0" borderId="129" xfId="0" applyFont="1" applyBorder="1" applyAlignment="1">
      <alignment horizontal="center" vertical="center" wrapText="1"/>
    </xf>
    <xf numFmtId="0" fontId="112" fillId="0" borderId="125"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Alignment="1">
      <alignment horizontal="left"/>
    </xf>
    <xf numFmtId="0" fontId="112" fillId="0" borderId="125" xfId="0" applyFont="1" applyBorder="1" applyAlignment="1">
      <alignment horizontal="left" vertical="center" wrapText="1"/>
    </xf>
    <xf numFmtId="0" fontId="115" fillId="0" borderId="125" xfId="0" applyFont="1" applyBorder="1" applyAlignment="1">
      <alignment horizontal="left" wrapText="1" indent="1"/>
    </xf>
    <xf numFmtId="0" fontId="115" fillId="0" borderId="125" xfId="0" applyFont="1" applyBorder="1" applyAlignment="1">
      <alignment horizontal="left" vertical="center" indent="1"/>
    </xf>
    <xf numFmtId="0" fontId="113" fillId="0" borderId="125" xfId="0" applyFont="1" applyBorder="1"/>
    <xf numFmtId="0" fontId="112" fillId="0" borderId="125" xfId="0" applyFont="1" applyBorder="1" applyAlignment="1">
      <alignment horizontal="left" wrapText="1" indent="1"/>
    </xf>
    <xf numFmtId="0" fontId="112" fillId="0" borderId="125" xfId="0" applyFont="1" applyBorder="1" applyAlignment="1">
      <alignment horizontal="left" indent="1"/>
    </xf>
    <xf numFmtId="0" fontId="112" fillId="0" borderId="125" xfId="0" applyFont="1" applyBorder="1" applyAlignment="1">
      <alignment horizontal="left" wrapText="1" indent="4"/>
    </xf>
    <xf numFmtId="0" fontId="112" fillId="0" borderId="125" xfId="0" applyFont="1" applyBorder="1" applyAlignment="1">
      <alignment horizontal="left" indent="3"/>
    </xf>
    <xf numFmtId="0" fontId="115" fillId="0" borderId="125" xfId="0" applyFont="1" applyBorder="1" applyAlignment="1">
      <alignment horizontal="left" indent="1"/>
    </xf>
    <xf numFmtId="0" fontId="113" fillId="78" borderId="125" xfId="0" applyFont="1" applyFill="1" applyBorder="1"/>
    <xf numFmtId="0" fontId="116" fillId="0" borderId="7" xfId="0" applyFont="1" applyBorder="1"/>
    <xf numFmtId="0" fontId="113" fillId="0" borderId="125" xfId="0" applyFont="1" applyBorder="1" applyAlignment="1">
      <alignment horizontal="left" wrapText="1" indent="2"/>
    </xf>
    <xf numFmtId="0" fontId="113" fillId="0" borderId="125" xfId="0" applyFont="1" applyBorder="1" applyAlignment="1">
      <alignment horizontal="left" wrapText="1"/>
    </xf>
    <xf numFmtId="0" fontId="112" fillId="0" borderId="0" xfId="0" applyFont="1" applyAlignment="1">
      <alignment horizontal="center" vertical="center"/>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Alignment="1">
      <alignment horizontal="center" vertical="center" wrapText="1"/>
    </xf>
    <xf numFmtId="0" fontId="112" fillId="0" borderId="104" xfId="0" applyFont="1" applyBorder="1" applyAlignment="1">
      <alignment horizontal="center" vertical="center" wrapText="1"/>
    </xf>
    <xf numFmtId="0" fontId="112" fillId="0" borderId="128" xfId="0" applyFont="1" applyBorder="1" applyAlignment="1">
      <alignment horizontal="center" vertical="center" wrapText="1"/>
    </xf>
    <xf numFmtId="0" fontId="112" fillId="0" borderId="105" xfId="0" applyFont="1" applyBorder="1" applyAlignment="1">
      <alignment horizontal="center" vertical="center" wrapText="1"/>
    </xf>
    <xf numFmtId="49" fontId="112" fillId="0" borderId="23" xfId="0" applyNumberFormat="1" applyFont="1" applyBorder="1" applyAlignment="1">
      <alignment horizontal="left" wrapText="1" indent="1"/>
    </xf>
    <xf numFmtId="0" fontId="112" fillId="0" borderId="21" xfId="0" applyFont="1" applyBorder="1" applyAlignment="1">
      <alignment horizontal="left" wrapText="1" indent="1"/>
    </xf>
    <xf numFmtId="49" fontId="112" fillId="0" borderId="79" xfId="0" applyNumberFormat="1" applyFont="1" applyBorder="1" applyAlignment="1">
      <alignment horizontal="left" wrapText="1" indent="1"/>
    </xf>
    <xf numFmtId="0" fontId="112" fillId="0" borderId="18" xfId="0" applyFont="1" applyBorder="1" applyAlignment="1">
      <alignment horizontal="left" wrapText="1" indent="1"/>
    </xf>
    <xf numFmtId="49" fontId="112" fillId="0" borderId="18" xfId="0" applyNumberFormat="1" applyFont="1" applyBorder="1" applyAlignment="1">
      <alignment horizontal="left" wrapText="1" indent="3"/>
    </xf>
    <xf numFmtId="49" fontId="112" fillId="0" borderId="79" xfId="0" applyNumberFormat="1" applyFont="1" applyBorder="1" applyAlignment="1">
      <alignment horizontal="left" wrapText="1" indent="3"/>
    </xf>
    <xf numFmtId="49" fontId="112" fillId="0" borderId="18" xfId="0" applyNumberFormat="1" applyFont="1" applyBorder="1" applyAlignment="1">
      <alignment horizontal="left" wrapText="1" indent="2"/>
    </xf>
    <xf numFmtId="49" fontId="112" fillId="0" borderId="79" xfId="0" applyNumberFormat="1" applyFont="1" applyBorder="1" applyAlignment="1">
      <alignment horizontal="left" wrapText="1" indent="2"/>
    </xf>
    <xf numFmtId="49" fontId="112" fillId="0" borderId="79" xfId="0" applyNumberFormat="1" applyFont="1" applyBorder="1" applyAlignment="1">
      <alignment horizontal="left" vertical="top" wrapText="1" indent="2"/>
    </xf>
    <xf numFmtId="49" fontId="112" fillId="0" borderId="79" xfId="0" applyNumberFormat="1" applyFont="1" applyBorder="1" applyAlignment="1">
      <alignment horizontal="left" indent="1"/>
    </xf>
    <xf numFmtId="0" fontId="112" fillId="0" borderId="18" xfId="0" applyFont="1" applyBorder="1" applyAlignment="1">
      <alignment horizontal="left" indent="1"/>
    </xf>
    <xf numFmtId="49" fontId="112" fillId="0" borderId="18" xfId="0" applyNumberFormat="1" applyFont="1" applyBorder="1" applyAlignment="1">
      <alignment horizontal="left" indent="1"/>
    </xf>
    <xf numFmtId="49" fontId="112" fillId="0" borderId="18" xfId="0" applyNumberFormat="1" applyFont="1" applyBorder="1" applyAlignment="1">
      <alignment horizontal="left" indent="3"/>
    </xf>
    <xf numFmtId="49" fontId="112" fillId="0" borderId="79" xfId="0" applyNumberFormat="1" applyFont="1" applyBorder="1" applyAlignment="1">
      <alignment horizontal="left" indent="3"/>
    </xf>
    <xf numFmtId="0" fontId="112" fillId="0" borderId="18" xfId="0" applyFont="1" applyBorder="1" applyAlignment="1">
      <alignment horizontal="left" indent="2"/>
    </xf>
    <xf numFmtId="0" fontId="112" fillId="0" borderId="79" xfId="0" applyFont="1" applyBorder="1" applyAlignment="1">
      <alignment horizontal="left" indent="2"/>
    </xf>
    <xf numFmtId="0" fontId="112" fillId="0" borderId="79" xfId="0" applyFont="1" applyBorder="1" applyAlignment="1">
      <alignment horizontal="left" indent="1"/>
    </xf>
    <xf numFmtId="0" fontId="115" fillId="0" borderId="62" xfId="0" applyFont="1" applyBorder="1"/>
    <xf numFmtId="0" fontId="112" fillId="0" borderId="65" xfId="0" applyFont="1" applyBorder="1"/>
    <xf numFmtId="0" fontId="112" fillId="0" borderId="73" xfId="0" applyFont="1" applyBorder="1" applyAlignment="1">
      <alignment horizontal="center" vertical="center" wrapText="1"/>
    </xf>
    <xf numFmtId="0" fontId="112" fillId="0" borderId="79" xfId="0" applyFont="1" applyBorder="1" applyAlignment="1">
      <alignment horizontal="center" vertical="center" wrapText="1"/>
    </xf>
    <xf numFmtId="0" fontId="112" fillId="0" borderId="0" xfId="0" applyFont="1" applyAlignment="1">
      <alignment horizontal="left"/>
    </xf>
    <xf numFmtId="0" fontId="115" fillId="0" borderId="125" xfId="0" applyFont="1" applyBorder="1" applyAlignment="1">
      <alignment horizontal="left" vertical="center" wrapText="1"/>
    </xf>
    <xf numFmtId="0" fontId="117" fillId="0" borderId="0" xfId="0" applyFont="1"/>
    <xf numFmtId="0" fontId="94" fillId="0" borderId="0" xfId="0" applyFont="1" applyAlignment="1">
      <alignment wrapText="1"/>
    </xf>
    <xf numFmtId="0" fontId="115" fillId="0" borderId="125"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20" xfId="0" applyFont="1" applyBorder="1" applyAlignment="1">
      <alignment horizontal="left" vertical="center" wrapText="1" indent="1" readingOrder="1"/>
    </xf>
    <xf numFmtId="0" fontId="133" fillId="0" borderId="125" xfId="0" applyFont="1" applyBorder="1" applyAlignment="1">
      <alignment horizontal="left" indent="3"/>
    </xf>
    <xf numFmtId="0" fontId="115" fillId="0" borderId="125" xfId="0" applyFont="1" applyBorder="1" applyAlignment="1">
      <alignment vertical="center" wrapText="1" readingOrder="1"/>
    </xf>
    <xf numFmtId="0" fontId="133" fillId="0" borderId="125" xfId="0" applyFont="1" applyBorder="1" applyAlignment="1">
      <alignment horizontal="left" indent="2"/>
    </xf>
    <xf numFmtId="0" fontId="112" fillId="0" borderId="121" xfId="0" applyFont="1" applyBorder="1" applyAlignment="1">
      <alignment vertical="center" wrapText="1" readingOrder="1"/>
    </xf>
    <xf numFmtId="0" fontId="133" fillId="0" borderId="129" xfId="0" applyFont="1" applyBorder="1" applyAlignment="1">
      <alignment horizontal="left" indent="2"/>
    </xf>
    <xf numFmtId="0" fontId="112" fillId="0" borderId="120" xfId="0" applyFont="1" applyBorder="1" applyAlignment="1">
      <alignment vertical="center" wrapText="1" readingOrder="1"/>
    </xf>
    <xf numFmtId="0" fontId="112" fillId="0" borderId="119" xfId="0" applyFont="1" applyBorder="1" applyAlignment="1">
      <alignment vertical="center" wrapText="1" readingOrder="1"/>
    </xf>
    <xf numFmtId="0" fontId="133" fillId="0" borderId="7" xfId="0" applyFont="1" applyBorder="1"/>
    <xf numFmtId="0" fontId="2" fillId="0" borderId="15" xfId="0" applyFont="1" applyBorder="1" applyAlignment="1">
      <alignment horizontal="left" vertical="center" wrapText="1" indent="1"/>
    </xf>
    <xf numFmtId="171" fontId="135" fillId="80" borderId="56" xfId="0" applyNumberFormat="1" applyFont="1" applyFill="1" applyBorder="1" applyAlignment="1">
      <alignment horizontal="center"/>
    </xf>
    <xf numFmtId="9" fontId="84" fillId="0" borderId="20" xfId="20962" applyFont="1" applyBorder="1"/>
    <xf numFmtId="0" fontId="2" fillId="0" borderId="85" xfId="0" applyFont="1" applyBorder="1" applyAlignment="1">
      <alignment vertical="center"/>
    </xf>
    <xf numFmtId="169" fontId="0" fillId="0" borderId="112" xfId="7" applyNumberFormat="1" applyFont="1" applyBorder="1"/>
    <xf numFmtId="169" fontId="0" fillId="0" borderId="112" xfId="7" applyNumberFormat="1" applyFont="1" applyBorder="1" applyAlignment="1">
      <alignment vertical="center"/>
    </xf>
    <xf numFmtId="169" fontId="0" fillId="36" borderId="112" xfId="7" applyNumberFormat="1" applyFont="1" applyFill="1" applyBorder="1"/>
    <xf numFmtId="169" fontId="0" fillId="36" borderId="112" xfId="7" applyNumberFormat="1" applyFont="1" applyFill="1" applyBorder="1" applyAlignment="1">
      <alignment vertical="center"/>
    </xf>
    <xf numFmtId="169" fontId="0" fillId="0" borderId="125" xfId="7" applyNumberFormat="1" applyFont="1" applyBorder="1"/>
    <xf numFmtId="169" fontId="0" fillId="36" borderId="125" xfId="7" applyNumberFormat="1" applyFont="1" applyFill="1" applyBorder="1"/>
    <xf numFmtId="169" fontId="94" fillId="0" borderId="125" xfId="7" applyNumberFormat="1" applyFont="1" applyBorder="1" applyAlignment="1">
      <alignment horizontal="right"/>
    </xf>
    <xf numFmtId="169" fontId="94" fillId="36" borderId="125" xfId="7" applyNumberFormat="1" applyFont="1" applyFill="1" applyBorder="1" applyAlignment="1">
      <alignment horizontal="right"/>
    </xf>
    <xf numFmtId="169" fontId="103" fillId="0" borderId="97" xfId="7" applyNumberFormat="1" applyFont="1" applyBorder="1" applyAlignment="1">
      <alignment vertical="center" wrapText="1"/>
    </xf>
    <xf numFmtId="169" fontId="103" fillId="0" borderId="98" xfId="7" applyNumberFormat="1" applyFont="1" applyBorder="1" applyAlignment="1">
      <alignment vertical="center" wrapText="1"/>
    </xf>
    <xf numFmtId="169" fontId="103" fillId="0" borderId="82" xfId="7" applyNumberFormat="1" applyFont="1" applyBorder="1" applyAlignment="1">
      <alignment vertical="center" wrapText="1"/>
    </xf>
    <xf numFmtId="169" fontId="84" fillId="0" borderId="78" xfId="7" applyNumberFormat="1" applyFont="1" applyFill="1" applyBorder="1" applyAlignment="1">
      <alignment horizontal="center" vertical="center"/>
    </xf>
    <xf numFmtId="169" fontId="84" fillId="0" borderId="125" xfId="7" applyNumberFormat="1" applyFont="1" applyFill="1" applyBorder="1" applyAlignment="1">
      <alignment horizontal="center" vertical="center"/>
    </xf>
    <xf numFmtId="169" fontId="86" fillId="36" borderId="22" xfId="7" applyNumberFormat="1" applyFont="1" applyFill="1" applyBorder="1" applyAlignment="1">
      <alignment horizontal="center" vertical="center"/>
    </xf>
    <xf numFmtId="197" fontId="133" fillId="0" borderId="79" xfId="0" applyNumberFormat="1" applyFont="1" applyBorder="1"/>
    <xf numFmtId="197" fontId="133" fillId="0" borderId="79" xfId="0" applyNumberFormat="1" applyFont="1" applyBorder="1" applyAlignment="1">
      <alignment wrapText="1"/>
    </xf>
    <xf numFmtId="197" fontId="136" fillId="0" borderId="79" xfId="0" applyNumberFormat="1" applyFont="1" applyBorder="1" applyAlignment="1">
      <alignment wrapText="1"/>
    </xf>
    <xf numFmtId="198" fontId="3" fillId="0" borderId="79" xfId="7" applyNumberFormat="1" applyFont="1" applyBorder="1" applyAlignment="1">
      <alignment horizontal="right" vertical="center" wrapText="1"/>
    </xf>
    <xf numFmtId="198" fontId="4" fillId="36" borderId="79" xfId="7" applyNumberFormat="1" applyFont="1" applyFill="1" applyBorder="1" applyAlignment="1">
      <alignment horizontal="left" vertical="center" wrapText="1"/>
    </xf>
    <xf numFmtId="169" fontId="3" fillId="0" borderId="79" xfId="7" applyNumberFormat="1" applyFont="1" applyBorder="1" applyAlignment="1">
      <alignment horizontal="right" vertical="center" wrapText="1"/>
    </xf>
    <xf numFmtId="169" fontId="3" fillId="0" borderId="23" xfId="7" applyNumberFormat="1" applyFont="1" applyBorder="1" applyAlignment="1">
      <alignment horizontal="right" vertical="center" wrapText="1"/>
    </xf>
    <xf numFmtId="171" fontId="137" fillId="80" borderId="57" xfId="0" applyNumberFormat="1" applyFont="1" applyFill="1" applyBorder="1" applyAlignment="1">
      <alignment horizontal="center"/>
    </xf>
    <xf numFmtId="169" fontId="84" fillId="0" borderId="11" xfId="7" applyNumberFormat="1" applyFont="1" applyBorder="1" applyAlignment="1">
      <alignment horizontal="center" vertical="center"/>
    </xf>
    <xf numFmtId="169" fontId="87" fillId="0" borderId="11" xfId="7" applyNumberFormat="1" applyFont="1" applyBorder="1" applyAlignment="1">
      <alignment horizontal="center" vertical="center"/>
    </xf>
    <xf numFmtId="169" fontId="84" fillId="0" borderId="12" xfId="7" applyNumberFormat="1" applyFont="1" applyBorder="1" applyAlignment="1">
      <alignment horizontal="center" vertical="center"/>
    </xf>
    <xf numFmtId="169" fontId="86" fillId="0" borderId="13" xfId="7" applyNumberFormat="1" applyFont="1" applyBorder="1" applyAlignment="1">
      <alignment horizontal="center" vertical="center"/>
    </xf>
    <xf numFmtId="169" fontId="84" fillId="0" borderId="14" xfId="7" applyNumberFormat="1" applyFont="1" applyBorder="1" applyAlignment="1">
      <alignment horizontal="center" vertical="center"/>
    </xf>
    <xf numFmtId="169" fontId="87" fillId="0" borderId="12" xfId="7" applyNumberFormat="1" applyFont="1" applyBorder="1" applyAlignment="1">
      <alignment vertical="center"/>
    </xf>
    <xf numFmtId="169" fontId="84" fillId="0" borderId="125" xfId="7" applyNumberFormat="1" applyFont="1" applyBorder="1" applyAlignment="1">
      <alignment horizontal="center" vertical="center"/>
    </xf>
    <xf numFmtId="169" fontId="86" fillId="0" borderId="125" xfId="7" applyNumberFormat="1" applyFont="1" applyBorder="1" applyAlignment="1">
      <alignment horizontal="center" vertical="center"/>
    </xf>
    <xf numFmtId="169" fontId="84" fillId="0" borderId="125" xfId="7" applyNumberFormat="1" applyFont="1" applyBorder="1" applyAlignment="1">
      <alignment horizontal="center"/>
    </xf>
    <xf numFmtId="169" fontId="84" fillId="0" borderId="125" xfId="7" applyNumberFormat="1" applyFont="1" applyBorder="1"/>
    <xf numFmtId="0" fontId="0" fillId="0" borderId="15" xfId="0" applyBorder="1" applyAlignment="1">
      <alignment horizontal="center"/>
    </xf>
    <xf numFmtId="0" fontId="124" fillId="3" borderId="16" xfId="20966" applyFont="1" applyFill="1" applyBorder="1" applyAlignment="1">
      <alignment horizontal="left" vertical="center" wrapText="1"/>
    </xf>
    <xf numFmtId="171" fontId="84" fillId="0" borderId="136" xfId="0" applyNumberFormat="1" applyFont="1" applyBorder="1" applyAlignment="1">
      <alignment horizontal="center"/>
    </xf>
    <xf numFmtId="0" fontId="0" fillId="0" borderId="18" xfId="0" applyBorder="1" applyAlignment="1">
      <alignment horizontal="center"/>
    </xf>
    <xf numFmtId="0" fontId="127" fillId="0" borderId="125" xfId="20966" applyFont="1" applyBorder="1" applyAlignment="1">
      <alignment horizontal="left" vertical="center" wrapText="1" indent="1"/>
    </xf>
    <xf numFmtId="171" fontId="84" fillId="0" borderId="79" xfId="0" applyNumberFormat="1" applyFont="1" applyBorder="1" applyAlignment="1">
      <alignment horizontal="center"/>
    </xf>
    <xf numFmtId="171" fontId="86" fillId="0" borderId="79" xfId="0" applyNumberFormat="1" applyFont="1" applyBorder="1" applyAlignment="1">
      <alignment horizontal="center"/>
    </xf>
    <xf numFmtId="0" fontId="84" fillId="0" borderId="79" xfId="0" applyFont="1" applyBorder="1"/>
    <xf numFmtId="0" fontId="0" fillId="0" borderId="21" xfId="0" applyBorder="1" applyAlignment="1">
      <alignment horizontal="center"/>
    </xf>
    <xf numFmtId="0" fontId="126" fillId="0" borderId="22" xfId="0" applyFont="1" applyBorder="1" applyAlignment="1">
      <alignment horizontal="left" vertical="center" wrapText="1"/>
    </xf>
    <xf numFmtId="0" fontId="84" fillId="0" borderId="23" xfId="0" applyFont="1" applyBorder="1"/>
    <xf numFmtId="169" fontId="86" fillId="0" borderId="125" xfId="7" applyNumberFormat="1" applyFont="1" applyBorder="1" applyAlignment="1">
      <alignment horizontal="center"/>
    </xf>
    <xf numFmtId="169" fontId="86" fillId="0" borderId="22" xfId="7" applyNumberFormat="1" applyFont="1" applyBorder="1" applyAlignment="1">
      <alignment horizontal="center"/>
    </xf>
    <xf numFmtId="169" fontId="86" fillId="0" borderId="135" xfId="7" applyNumberFormat="1" applyFont="1" applyBorder="1" applyAlignment="1">
      <alignment horizontal="center" vertical="center"/>
    </xf>
    <xf numFmtId="169" fontId="9" fillId="37" borderId="0" xfId="7" applyNumberFormat="1" applyFont="1" applyFill="1"/>
    <xf numFmtId="169" fontId="3" fillId="0" borderId="83" xfId="7" applyNumberFormat="1" applyFont="1" applyBorder="1" applyAlignment="1">
      <alignment vertical="center"/>
    </xf>
    <xf numFmtId="169" fontId="3" fillId="0" borderId="62" xfId="7" applyNumberFormat="1" applyFont="1" applyBorder="1" applyAlignment="1">
      <alignment vertical="center"/>
    </xf>
    <xf numFmtId="169" fontId="3" fillId="3" borderId="81" xfId="7" applyNumberFormat="1" applyFont="1" applyFill="1" applyBorder="1" applyAlignment="1">
      <alignment vertical="center"/>
    </xf>
    <xf numFmtId="169" fontId="3" fillId="3" borderId="82" xfId="7" applyNumberFormat="1" applyFont="1" applyFill="1" applyBorder="1" applyAlignment="1">
      <alignment vertical="center"/>
    </xf>
    <xf numFmtId="169" fontId="3" fillId="0" borderId="78" xfId="7" applyNumberFormat="1" applyFont="1" applyBorder="1" applyAlignment="1">
      <alignment vertical="center"/>
    </xf>
    <xf numFmtId="169" fontId="3" fillId="0" borderId="84" xfId="7" applyNumberFormat="1" applyFont="1" applyBorder="1" applyAlignment="1">
      <alignment vertical="center"/>
    </xf>
    <xf numFmtId="169" fontId="3" fillId="0" borderId="79" xfId="7" applyNumberFormat="1" applyFont="1" applyBorder="1" applyAlignment="1">
      <alignment vertical="center"/>
    </xf>
    <xf numFmtId="169" fontId="3" fillId="0" borderId="22" xfId="7" applyNumberFormat="1" applyFont="1" applyBorder="1" applyAlignment="1">
      <alignment vertical="center"/>
    </xf>
    <xf numFmtId="169" fontId="3" fillId="0" borderId="24" xfId="7" applyNumberFormat="1" applyFont="1" applyBorder="1" applyAlignment="1">
      <alignment vertical="center"/>
    </xf>
    <xf numFmtId="169" fontId="3" fillId="0" borderId="23" xfId="7" applyNumberFormat="1" applyFont="1" applyBorder="1" applyAlignment="1">
      <alignment vertical="center"/>
    </xf>
    <xf numFmtId="169" fontId="3" fillId="0" borderId="26" xfId="7" applyNumberFormat="1" applyFont="1" applyBorder="1" applyAlignment="1">
      <alignment vertical="center"/>
    </xf>
    <xf numFmtId="169" fontId="3" fillId="0" borderId="17" xfId="7" applyNumberFormat="1" applyFont="1" applyBorder="1" applyAlignment="1">
      <alignment vertical="center"/>
    </xf>
    <xf numFmtId="169" fontId="3" fillId="0" borderId="88" xfId="7" applyNumberFormat="1" applyFont="1" applyBorder="1" applyAlignment="1">
      <alignment vertical="center"/>
    </xf>
    <xf numFmtId="169" fontId="3" fillId="0" borderId="89" xfId="7" applyNumberFormat="1" applyFont="1" applyBorder="1" applyAlignment="1">
      <alignment vertical="center"/>
    </xf>
    <xf numFmtId="9" fontId="3" fillId="0" borderId="92" xfId="20962" applyFont="1" applyBorder="1" applyAlignment="1">
      <alignment vertical="center"/>
    </xf>
    <xf numFmtId="9" fontId="3" fillId="0" borderId="93" xfId="20962" applyFont="1" applyBorder="1" applyAlignment="1">
      <alignment vertical="center"/>
    </xf>
    <xf numFmtId="9" fontId="105" fillId="0" borderId="97" xfId="20962" applyFont="1" applyFill="1" applyBorder="1" applyAlignment="1" applyProtection="1">
      <alignment horizontal="right" vertical="center"/>
      <protection locked="0"/>
    </xf>
    <xf numFmtId="169" fontId="113" fillId="0" borderId="125" xfId="7" applyNumberFormat="1" applyFont="1" applyBorder="1"/>
    <xf numFmtId="169" fontId="116" fillId="0" borderId="125" xfId="7" applyNumberFormat="1" applyFont="1" applyBorder="1"/>
    <xf numFmtId="169" fontId="112" fillId="0" borderId="125" xfId="7" applyNumberFormat="1" applyFont="1" applyBorder="1"/>
    <xf numFmtId="169" fontId="115" fillId="0" borderId="125" xfId="7" applyNumberFormat="1" applyFont="1" applyBorder="1"/>
    <xf numFmtId="169" fontId="112" fillId="36" borderId="125" xfId="7" applyNumberFormat="1" applyFont="1" applyFill="1" applyBorder="1"/>
    <xf numFmtId="169" fontId="115" fillId="36" borderId="125" xfId="7" applyNumberFormat="1" applyFont="1" applyFill="1" applyBorder="1"/>
    <xf numFmtId="169" fontId="112" fillId="0" borderId="125" xfId="7" applyNumberFormat="1" applyFont="1" applyBorder="1" applyAlignment="1">
      <alignment horizontal="left" indent="1"/>
    </xf>
    <xf numFmtId="169" fontId="115" fillId="76" borderId="125" xfId="7" applyNumberFormat="1" applyFont="1" applyFill="1" applyBorder="1"/>
    <xf numFmtId="0" fontId="115" fillId="0" borderId="125" xfId="0" applyFont="1" applyBorder="1" applyAlignment="1">
      <alignment horizontal="center"/>
    </xf>
    <xf numFmtId="0" fontId="115" fillId="0" borderId="0" xfId="0" applyFont="1"/>
    <xf numFmtId="169" fontId="112" fillId="76" borderId="125" xfId="7" applyNumberFormat="1" applyFont="1" applyFill="1" applyBorder="1"/>
    <xf numFmtId="169" fontId="112" fillId="0" borderId="79" xfId="7" applyNumberFormat="1" applyFont="1" applyBorder="1"/>
    <xf numFmtId="169" fontId="112" fillId="0" borderId="128" xfId="7" applyNumberFormat="1" applyFont="1" applyBorder="1"/>
    <xf numFmtId="169" fontId="112" fillId="0" borderId="18" xfId="7" applyNumberFormat="1" applyFont="1" applyBorder="1" applyAlignment="1">
      <alignment horizontal="left" indent="1"/>
    </xf>
    <xf numFmtId="169" fontId="112" fillId="0" borderId="18" xfId="7" applyNumberFormat="1" applyFont="1" applyBorder="1" applyAlignment="1">
      <alignment horizontal="left" indent="2"/>
    </xf>
    <xf numFmtId="169" fontId="112" fillId="0" borderId="18" xfId="7" applyNumberFormat="1" applyFont="1" applyBorder="1" applyAlignment="1">
      <alignment horizontal="left" indent="3"/>
    </xf>
    <xf numFmtId="169" fontId="112" fillId="79" borderId="18" xfId="7" applyNumberFormat="1" applyFont="1" applyFill="1" applyBorder="1"/>
    <xf numFmtId="169" fontId="112" fillId="79" borderId="125" xfId="7" applyNumberFormat="1" applyFont="1" applyFill="1" applyBorder="1"/>
    <xf numFmtId="169" fontId="112" fillId="79" borderId="79" xfId="7" applyNumberFormat="1" applyFont="1" applyFill="1" applyBorder="1"/>
    <xf numFmtId="169" fontId="112" fillId="79" borderId="128" xfId="7" applyNumberFormat="1" applyFont="1" applyFill="1" applyBorder="1"/>
    <xf numFmtId="169" fontId="112" fillId="0" borderId="18" xfId="7" applyNumberFormat="1" applyFont="1" applyBorder="1" applyAlignment="1">
      <alignment horizontal="left" vertical="top" wrapText="1" indent="2"/>
    </xf>
    <xf numFmtId="169" fontId="112" fillId="0" borderId="18" xfId="7" applyNumberFormat="1" applyFont="1" applyBorder="1" applyAlignment="1">
      <alignment horizontal="left" wrapText="1" indent="3"/>
    </xf>
    <xf numFmtId="169" fontId="112" fillId="0" borderId="18" xfId="7" applyNumberFormat="1" applyFont="1" applyBorder="1" applyAlignment="1">
      <alignment horizontal="left" wrapText="1" indent="2"/>
    </xf>
    <xf numFmtId="169" fontId="112" fillId="0" borderId="18" xfId="7" applyNumberFormat="1" applyFont="1" applyBorder="1" applyAlignment="1">
      <alignment horizontal="left" wrapText="1" indent="1"/>
    </xf>
    <xf numFmtId="169" fontId="112" fillId="0" borderId="21" xfId="7" applyNumberFormat="1" applyFont="1" applyBorder="1" applyAlignment="1">
      <alignment horizontal="left" wrapText="1" indent="1"/>
    </xf>
    <xf numFmtId="169" fontId="112" fillId="0" borderId="22" xfId="7" applyNumberFormat="1" applyFont="1" applyBorder="1"/>
    <xf numFmtId="169" fontId="112" fillId="0" borderId="23" xfId="7" applyNumberFormat="1" applyFont="1" applyBorder="1"/>
    <xf numFmtId="169" fontId="112" fillId="0" borderId="25" xfId="7" applyNumberFormat="1" applyFont="1" applyBorder="1"/>
    <xf numFmtId="169" fontId="112" fillId="0" borderId="125" xfId="7" applyNumberFormat="1" applyFont="1" applyBorder="1" applyAlignment="1">
      <alignment horizontal="left" vertical="center" wrapText="1"/>
    </xf>
    <xf numFmtId="169" fontId="112" fillId="0" borderId="125" xfId="7" applyNumberFormat="1" applyFont="1" applyBorder="1" applyAlignment="1">
      <alignment horizontal="center" vertical="center" wrapText="1"/>
    </xf>
    <xf numFmtId="169" fontId="112" fillId="0" borderId="125" xfId="7" applyNumberFormat="1" applyFont="1" applyBorder="1" applyAlignment="1">
      <alignment horizontal="center" vertical="center"/>
    </xf>
    <xf numFmtId="169" fontId="115" fillId="0" borderId="125" xfId="7" applyNumberFormat="1" applyFont="1" applyBorder="1" applyAlignment="1">
      <alignment horizontal="left" vertical="center" wrapText="1"/>
    </xf>
    <xf numFmtId="169" fontId="115" fillId="0" borderId="125" xfId="7" applyNumberFormat="1" applyFont="1" applyBorder="1" applyAlignment="1">
      <alignment horizontal="center" vertical="center"/>
    </xf>
    <xf numFmtId="169" fontId="117" fillId="0" borderId="125" xfId="7" applyNumberFormat="1" applyFont="1" applyBorder="1"/>
    <xf numFmtId="169" fontId="117" fillId="0" borderId="129" xfId="7" applyNumberFormat="1" applyFont="1" applyBorder="1"/>
    <xf numFmtId="0" fontId="138" fillId="0" borderId="125" xfId="0" applyFont="1" applyBorder="1" applyAlignment="1">
      <alignment horizontal="left" indent="2"/>
    </xf>
    <xf numFmtId="169" fontId="118" fillId="0" borderId="125" xfId="7" applyNumberFormat="1" applyFont="1" applyBorder="1"/>
    <xf numFmtId="0" fontId="138" fillId="0" borderId="0" xfId="0" applyFont="1"/>
    <xf numFmtId="0" fontId="2" fillId="0" borderId="26" xfId="0" applyFont="1" applyBorder="1" applyAlignment="1">
      <alignment horizontal="left" vertical="center" wrapText="1" indent="1"/>
    </xf>
    <xf numFmtId="173" fontId="9" fillId="37" borderId="0" xfId="20"/>
    <xf numFmtId="173" fontId="9" fillId="37" borderId="61" xfId="20" applyBorder="1"/>
    <xf numFmtId="173" fontId="9" fillId="37" borderId="94" xfId="20" applyBorder="1"/>
    <xf numFmtId="197" fontId="96" fillId="0" borderId="126" xfId="0" applyNumberFormat="1" applyFont="1" applyBorder="1" applyAlignment="1" applyProtection="1">
      <alignment vertical="center" wrapText="1"/>
      <protection locked="0"/>
    </xf>
    <xf numFmtId="197" fontId="3" fillId="0" borderId="18" xfId="0" applyNumberFormat="1" applyFont="1" applyBorder="1" applyAlignment="1" applyProtection="1">
      <alignment vertical="center" wrapText="1"/>
      <protection locked="0"/>
    </xf>
    <xf numFmtId="197" fontId="3" fillId="0" borderId="125" xfId="0" applyNumberFormat="1" applyFont="1" applyBorder="1" applyAlignment="1" applyProtection="1">
      <alignment vertical="center" wrapText="1"/>
      <protection locked="0"/>
    </xf>
    <xf numFmtId="197" fontId="3" fillId="0" borderId="126" xfId="0" applyNumberFormat="1" applyFont="1" applyBorder="1" applyAlignment="1" applyProtection="1">
      <alignment vertical="center" wrapText="1"/>
      <protection locked="0"/>
    </xf>
    <xf numFmtId="197" fontId="3" fillId="0" borderId="79" xfId="0" applyNumberFormat="1" applyFont="1" applyBorder="1" applyAlignment="1" applyProtection="1">
      <alignment vertical="center" wrapText="1"/>
      <protection locked="0"/>
    </xf>
    <xf numFmtId="173" fontId="9" fillId="37" borderId="137" xfId="20" applyBorder="1"/>
    <xf numFmtId="197" fontId="96" fillId="0" borderId="126" xfId="0" applyNumberFormat="1" applyFont="1" applyBorder="1" applyAlignment="1" applyProtection="1">
      <alignment horizontal="right" vertical="center" wrapText="1"/>
      <protection locked="0"/>
    </xf>
    <xf numFmtId="10" fontId="3" fillId="0" borderId="126" xfId="20962" applyNumberFormat="1" applyFont="1" applyFill="1" applyBorder="1" applyAlignment="1" applyProtection="1">
      <alignment horizontal="right" vertical="center" wrapText="1"/>
      <protection locked="0"/>
    </xf>
    <xf numFmtId="10" fontId="3" fillId="0" borderId="18" xfId="20962" applyNumberFormat="1" applyFont="1" applyBorder="1" applyAlignment="1" applyProtection="1">
      <alignment vertical="center" wrapText="1"/>
      <protection locked="0"/>
    </xf>
    <xf numFmtId="10" fontId="3" fillId="0" borderId="125" xfId="20962" applyNumberFormat="1" applyFont="1" applyBorder="1" applyAlignment="1" applyProtection="1">
      <alignment vertical="center" wrapText="1"/>
      <protection locked="0"/>
    </xf>
    <xf numFmtId="10" fontId="3" fillId="0" borderId="126" xfId="20962" applyNumberFormat="1" applyFont="1" applyBorder="1" applyAlignment="1" applyProtection="1">
      <alignment vertical="center" wrapText="1"/>
      <protection locked="0"/>
    </xf>
    <xf numFmtId="10" fontId="3" fillId="0" borderId="79" xfId="20962" applyNumberFormat="1" applyFont="1" applyBorder="1" applyAlignment="1" applyProtection="1">
      <alignment vertical="center" wrapText="1"/>
      <protection locked="0"/>
    </xf>
    <xf numFmtId="10" fontId="139" fillId="0" borderId="126" xfId="20962" applyNumberFormat="1" applyFont="1" applyFill="1" applyBorder="1" applyAlignment="1" applyProtection="1">
      <alignment vertical="center"/>
    </xf>
    <xf numFmtId="9" fontId="139" fillId="2" borderId="18" xfId="20962" applyFont="1" applyFill="1" applyBorder="1" applyAlignment="1" applyProtection="1">
      <alignment vertical="center"/>
      <protection locked="0"/>
    </xf>
    <xf numFmtId="9" fontId="139" fillId="2" borderId="125" xfId="20962" applyFont="1" applyFill="1" applyBorder="1" applyAlignment="1" applyProtection="1">
      <alignment vertical="center"/>
      <protection locked="0"/>
    </xf>
    <xf numFmtId="9" fontId="139" fillId="2" borderId="126" xfId="20962" applyFont="1" applyFill="1" applyBorder="1" applyAlignment="1" applyProtection="1">
      <alignment vertical="center"/>
      <protection locked="0"/>
    </xf>
    <xf numFmtId="9" fontId="139" fillId="2" borderId="79" xfId="20962" applyFont="1" applyFill="1" applyBorder="1" applyAlignment="1" applyProtection="1">
      <alignment vertical="center"/>
      <protection locked="0"/>
    </xf>
    <xf numFmtId="10" fontId="139" fillId="2" borderId="18" xfId="20962" applyNumberFormat="1" applyFont="1" applyFill="1" applyBorder="1" applyAlignment="1" applyProtection="1">
      <alignment vertical="center"/>
      <protection locked="0"/>
    </xf>
    <xf numFmtId="10" fontId="139" fillId="2" borderId="125" xfId="20962" applyNumberFormat="1" applyFont="1" applyFill="1" applyBorder="1" applyAlignment="1" applyProtection="1">
      <alignment vertical="center"/>
      <protection locked="0"/>
    </xf>
    <xf numFmtId="10" fontId="139" fillId="2" borderId="126" xfId="20962" applyNumberFormat="1" applyFont="1" applyFill="1" applyBorder="1" applyAlignment="1" applyProtection="1">
      <alignment vertical="center"/>
      <protection locked="0"/>
    </xf>
    <xf numFmtId="10" fontId="139" fillId="2" borderId="79" xfId="20962" applyNumberFormat="1" applyFont="1" applyFill="1" applyBorder="1" applyAlignment="1" applyProtection="1">
      <alignment vertical="center"/>
      <protection locked="0"/>
    </xf>
    <xf numFmtId="9" fontId="9" fillId="37" borderId="0" xfId="20962" applyFont="1" applyFill="1" applyBorder="1"/>
    <xf numFmtId="9" fontId="9" fillId="37" borderId="61" xfId="20962" applyFont="1" applyFill="1" applyBorder="1"/>
    <xf numFmtId="9" fontId="9" fillId="37" borderId="137" xfId="20962" applyFont="1" applyFill="1" applyBorder="1"/>
    <xf numFmtId="9" fontId="9" fillId="37" borderId="94" xfId="20962" applyFont="1" applyFill="1" applyBorder="1"/>
    <xf numFmtId="173" fontId="9" fillId="0" borderId="0" xfId="20" applyFill="1"/>
    <xf numFmtId="10" fontId="94" fillId="0" borderId="126" xfId="20962" applyNumberFormat="1" applyFont="1" applyFill="1" applyBorder="1" applyAlignment="1" applyProtection="1">
      <alignment vertical="center"/>
      <protection locked="0"/>
    </xf>
    <xf numFmtId="9" fontId="94" fillId="2" borderId="18" xfId="20962" applyFont="1" applyFill="1" applyBorder="1" applyAlignment="1" applyProtection="1">
      <alignment vertical="center"/>
      <protection locked="0"/>
    </xf>
    <xf numFmtId="9" fontId="94" fillId="2" borderId="125" xfId="20962" applyFont="1" applyFill="1" applyBorder="1" applyAlignment="1" applyProtection="1">
      <alignment vertical="center"/>
      <protection locked="0"/>
    </xf>
    <xf numFmtId="9" fontId="94" fillId="2" borderId="126" xfId="20962" applyFont="1" applyFill="1" applyBorder="1" applyAlignment="1" applyProtection="1">
      <alignment vertical="center"/>
      <protection locked="0"/>
    </xf>
    <xf numFmtId="9" fontId="94" fillId="2" borderId="79" xfId="20962" applyFont="1" applyFill="1" applyBorder="1" applyAlignment="1" applyProtection="1">
      <alignment vertical="center"/>
      <protection locked="0"/>
    </xf>
    <xf numFmtId="197" fontId="94" fillId="0" borderId="126" xfId="0" applyNumberFormat="1" applyFont="1" applyBorder="1" applyAlignment="1" applyProtection="1">
      <alignment vertical="center"/>
      <protection locked="0"/>
    </xf>
    <xf numFmtId="197" fontId="94" fillId="2" borderId="18" xfId="0" applyNumberFormat="1" applyFont="1" applyFill="1" applyBorder="1" applyAlignment="1" applyProtection="1">
      <alignment vertical="center"/>
      <protection locked="0"/>
    </xf>
    <xf numFmtId="197" fontId="94" fillId="2" borderId="125" xfId="0" applyNumberFormat="1" applyFont="1" applyFill="1" applyBorder="1" applyAlignment="1" applyProtection="1">
      <alignment vertical="center"/>
      <protection locked="0"/>
    </xf>
    <xf numFmtId="197" fontId="94" fillId="2" borderId="126" xfId="0" applyNumberFormat="1" applyFont="1" applyFill="1" applyBorder="1" applyAlignment="1" applyProtection="1">
      <alignment vertical="center"/>
      <protection locked="0"/>
    </xf>
    <xf numFmtId="197" fontId="94" fillId="2" borderId="79" xfId="0" applyNumberFormat="1" applyFont="1" applyFill="1" applyBorder="1" applyAlignment="1" applyProtection="1">
      <alignment vertical="center"/>
      <protection locked="0"/>
    </xf>
    <xf numFmtId="197" fontId="139" fillId="2" borderId="18" xfId="0" applyNumberFormat="1" applyFont="1" applyFill="1" applyBorder="1" applyAlignment="1" applyProtection="1">
      <alignment vertical="center"/>
      <protection locked="0"/>
    </xf>
    <xf numFmtId="197" fontId="139" fillId="2" borderId="125" xfId="0" applyNumberFormat="1" applyFont="1" applyFill="1" applyBorder="1" applyAlignment="1" applyProtection="1">
      <alignment vertical="center"/>
      <protection locked="0"/>
    </xf>
    <xf numFmtId="197" fontId="139" fillId="2" borderId="126" xfId="0" applyNumberFormat="1" applyFont="1" applyFill="1" applyBorder="1" applyAlignment="1" applyProtection="1">
      <alignment vertical="center"/>
      <protection locked="0"/>
    </xf>
    <xf numFmtId="197" fontId="139" fillId="2" borderId="79" xfId="0" applyNumberFormat="1" applyFont="1" applyFill="1" applyBorder="1" applyAlignment="1" applyProtection="1">
      <alignment vertical="center"/>
      <protection locked="0"/>
    </xf>
    <xf numFmtId="170" fontId="94" fillId="0" borderId="126" xfId="20962" applyNumberFormat="1" applyFont="1" applyFill="1" applyBorder="1" applyAlignment="1" applyProtection="1">
      <alignment vertical="center"/>
      <protection locked="0"/>
    </xf>
    <xf numFmtId="168" fontId="0" fillId="0" borderId="0" xfId="7" applyFont="1"/>
    <xf numFmtId="197" fontId="94" fillId="0" borderId="104" xfId="0" applyNumberFormat="1" applyFont="1" applyBorder="1" applyAlignment="1" applyProtection="1">
      <alignment vertical="center"/>
      <protection locked="0"/>
    </xf>
    <xf numFmtId="197" fontId="139" fillId="2" borderId="85" xfId="0" applyNumberFormat="1" applyFont="1" applyFill="1" applyBorder="1" applyAlignment="1" applyProtection="1">
      <alignment vertical="center"/>
      <protection locked="0"/>
    </xf>
    <xf numFmtId="197" fontId="139" fillId="2" borderId="129" xfId="0" applyNumberFormat="1" applyFont="1" applyFill="1" applyBorder="1" applyAlignment="1" applyProtection="1">
      <alignment vertical="center"/>
      <protection locked="0"/>
    </xf>
    <xf numFmtId="197" fontId="139" fillId="2" borderId="104" xfId="0" applyNumberFormat="1" applyFont="1" applyFill="1" applyBorder="1" applyAlignment="1" applyProtection="1">
      <alignment vertical="center"/>
      <protection locked="0"/>
    </xf>
    <xf numFmtId="197" fontId="139" fillId="2" borderId="89" xfId="0" applyNumberFormat="1" applyFont="1" applyFill="1" applyBorder="1" applyAlignment="1" applyProtection="1">
      <alignment vertical="center"/>
      <protection locked="0"/>
    </xf>
    <xf numFmtId="9" fontId="94" fillId="0" borderId="24" xfId="20962" applyFont="1" applyFill="1" applyBorder="1" applyAlignment="1" applyProtection="1">
      <alignment vertical="center"/>
      <protection locked="0"/>
    </xf>
    <xf numFmtId="9" fontId="139" fillId="2" borderId="21" xfId="20962" applyFont="1" applyFill="1" applyBorder="1" applyAlignment="1" applyProtection="1">
      <alignment vertical="center"/>
      <protection locked="0"/>
    </xf>
    <xf numFmtId="9" fontId="139" fillId="2" borderId="22" xfId="20962" applyFont="1" applyFill="1" applyBorder="1" applyAlignment="1" applyProtection="1">
      <alignment vertical="center"/>
      <protection locked="0"/>
    </xf>
    <xf numFmtId="9" fontId="139" fillId="2" borderId="24" xfId="20962" applyFont="1" applyFill="1" applyBorder="1" applyAlignment="1" applyProtection="1">
      <alignment vertical="center"/>
      <protection locked="0"/>
    </xf>
    <xf numFmtId="9" fontId="139" fillId="2" borderId="23" xfId="20962" applyFont="1" applyFill="1" applyBorder="1" applyAlignment="1" applyProtection="1">
      <alignment vertical="center"/>
      <protection locked="0"/>
    </xf>
    <xf numFmtId="0" fontId="0" fillId="0" borderId="114" xfId="0" applyBorder="1"/>
    <xf numFmtId="0" fontId="0" fillId="0" borderId="115" xfId="0" applyBorder="1"/>
    <xf numFmtId="0" fontId="0" fillId="0" borderId="116" xfId="0" applyBorder="1"/>
    <xf numFmtId="0" fontId="0" fillId="0" borderId="126" xfId="0" applyBorder="1"/>
    <xf numFmtId="0" fontId="0" fillId="0" borderId="127" xfId="0" applyBorder="1"/>
    <xf numFmtId="0" fontId="0" fillId="0" borderId="128" xfId="0" applyBorder="1"/>
    <xf numFmtId="0" fontId="140" fillId="0" borderId="126" xfId="0" applyFont="1" applyBorder="1" applyAlignment="1">
      <alignment wrapText="1"/>
    </xf>
    <xf numFmtId="10" fontId="3" fillId="0" borderId="79" xfId="20962" applyNumberFormat="1" applyFont="1" applyFill="1" applyBorder="1"/>
    <xf numFmtId="0" fontId="140" fillId="0" borderId="104" xfId="0" applyFont="1" applyBorder="1" applyAlignment="1">
      <alignment wrapText="1"/>
    </xf>
    <xf numFmtId="10" fontId="3" fillId="0" borderId="89" xfId="20962" applyNumberFormat="1" applyFont="1" applyFill="1" applyBorder="1"/>
    <xf numFmtId="0" fontId="140" fillId="0" borderId="24" xfId="0" applyFont="1" applyBorder="1" applyAlignment="1">
      <alignment wrapText="1"/>
    </xf>
    <xf numFmtId="0" fontId="3" fillId="0" borderId="23" xfId="0" applyFont="1" applyBorder="1"/>
    <xf numFmtId="170" fontId="117" fillId="0" borderId="125" xfId="20962" applyNumberFormat="1" applyFont="1" applyBorder="1"/>
    <xf numFmtId="170" fontId="117" fillId="0" borderId="129" xfId="20962" applyNumberFormat="1" applyFont="1" applyBorder="1"/>
    <xf numFmtId="170" fontId="118" fillId="0" borderId="125" xfId="20962" applyNumberFormat="1" applyFont="1" applyBorder="1"/>
    <xf numFmtId="9" fontId="117" fillId="0" borderId="125" xfId="20962" applyFont="1" applyBorder="1"/>
    <xf numFmtId="9" fontId="117" fillId="0" borderId="129" xfId="20962" applyFont="1" applyBorder="1"/>
    <xf numFmtId="9" fontId="118" fillId="0" borderId="125" xfId="20962" applyFont="1" applyBorder="1"/>
    <xf numFmtId="169" fontId="115" fillId="0" borderId="18" xfId="7" applyNumberFormat="1" applyFont="1" applyBorder="1"/>
    <xf numFmtId="169" fontId="115" fillId="0" borderId="79" xfId="7" applyNumberFormat="1" applyFont="1" applyBorder="1"/>
    <xf numFmtId="169" fontId="115" fillId="0" borderId="128" xfId="7" applyNumberFormat="1" applyFont="1" applyBorder="1"/>
    <xf numFmtId="169" fontId="112" fillId="0" borderId="125" xfId="7" applyNumberFormat="1" applyFont="1" applyFill="1" applyBorder="1"/>
    <xf numFmtId="0" fontId="93" fillId="0" borderId="64" xfId="0" applyFont="1" applyBorder="1" applyAlignment="1">
      <alignment horizontal="left" wrapText="1"/>
    </xf>
    <xf numFmtId="0" fontId="93" fillId="0" borderId="63" xfId="0" applyFont="1" applyBorder="1" applyAlignment="1">
      <alignment horizontal="left" wrapText="1"/>
    </xf>
    <xf numFmtId="0" fontId="93" fillId="0" borderId="133" xfId="0" applyFont="1" applyBorder="1" applyAlignment="1">
      <alignment horizontal="center" vertical="center"/>
    </xf>
    <xf numFmtId="0" fontId="93" fillId="0" borderId="30" xfId="0" applyFont="1" applyBorder="1" applyAlignment="1">
      <alignment horizontal="center" vertical="center"/>
    </xf>
    <xf numFmtId="0" fontId="93" fillId="0" borderId="134" xfId="0" applyFont="1" applyBorder="1" applyAlignment="1">
      <alignment horizontal="center" vertical="center"/>
    </xf>
    <xf numFmtId="0" fontId="134" fillId="0" borderId="133" xfId="0" applyFont="1" applyBorder="1" applyAlignment="1">
      <alignment horizontal="center"/>
    </xf>
    <xf numFmtId="0" fontId="134" fillId="0" borderId="30" xfId="0" applyFont="1" applyBorder="1" applyAlignment="1">
      <alignment horizontal="center"/>
    </xf>
    <xf numFmtId="0" fontId="134" fillId="0" borderId="134" xfId="0" applyFont="1" applyBorder="1" applyAlignment="1">
      <alignment horizontal="center"/>
    </xf>
    <xf numFmtId="0" fontId="0" fillId="0" borderId="112" xfId="0" applyBorder="1" applyAlignment="1">
      <alignment horizontal="center" vertical="center"/>
    </xf>
    <xf numFmtId="0" fontId="121" fillId="0" borderId="113" xfId="0" applyFont="1" applyBorder="1" applyAlignment="1">
      <alignment horizontal="center" vertical="center"/>
    </xf>
    <xf numFmtId="0" fontId="121" fillId="0" borderId="7" xfId="0" applyFont="1" applyBorder="1" applyAlignment="1">
      <alignment horizontal="center" vertical="center"/>
    </xf>
    <xf numFmtId="0" fontId="122" fillId="0" borderId="16" xfId="0" applyFont="1" applyBorder="1" applyAlignment="1">
      <alignment horizontal="center" vertical="center"/>
    </xf>
    <xf numFmtId="0" fontId="122" fillId="0" borderId="17" xfId="0" applyFont="1" applyBorder="1" applyAlignment="1">
      <alignment horizontal="center" vertical="center"/>
    </xf>
    <xf numFmtId="0" fontId="0" fillId="0" borderId="114" xfId="0" applyBorder="1" applyAlignment="1">
      <alignment horizontal="center"/>
    </xf>
    <xf numFmtId="0" fontId="0" fillId="0" borderId="115" xfId="0" applyBorder="1" applyAlignment="1">
      <alignment horizontal="center"/>
    </xf>
    <xf numFmtId="0" fontId="0" fillId="0" borderId="116"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1" fillId="0" borderId="129"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5" xfId="0" applyBorder="1" applyAlignment="1">
      <alignment horizontal="center" vertical="center"/>
    </xf>
    <xf numFmtId="0" fontId="0" fillId="0" borderId="125" xfId="0"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78" xfId="0" applyFont="1" applyBorder="1" applyAlignment="1">
      <alignment horizontal="center" vertical="center" wrapText="1"/>
    </xf>
    <xf numFmtId="0" fontId="84" fillId="0" borderId="78" xfId="0" applyFont="1" applyBorder="1" applyAlignment="1">
      <alignment horizontal="center" vertical="center" wrapText="1"/>
    </xf>
    <xf numFmtId="0" fontId="45" fillId="0" borderId="78" xfId="11" applyFont="1" applyBorder="1" applyAlignment="1">
      <alignment horizontal="center" vertical="center" wrapText="1"/>
    </xf>
    <xf numFmtId="0" fontId="45" fillId="0" borderId="79" xfId="11" applyFont="1" applyBorder="1" applyAlignment="1">
      <alignment horizontal="center" vertical="center" wrapText="1"/>
    </xf>
    <xf numFmtId="0" fontId="45" fillId="0" borderId="68" xfId="11" applyFont="1" applyBorder="1" applyAlignment="1">
      <alignment horizontal="center" vertical="center" wrapText="1"/>
    </xf>
    <xf numFmtId="0" fontId="45" fillId="0" borderId="0" xfId="11" applyFont="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69" xfId="13" applyFont="1" applyFill="1" applyBorder="1" applyAlignment="1" applyProtection="1">
      <alignment horizontal="center" vertical="center" wrapText="1"/>
      <protection locked="0"/>
    </xf>
    <xf numFmtId="0" fontId="98"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7"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3" borderId="28"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169" fontId="45" fillId="0" borderId="17"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0" xfId="1" applyNumberFormat="1" applyFont="1" applyFill="1" applyBorder="1" applyAlignment="1" applyProtection="1">
      <alignment horizontal="center" vertical="center" wrapText="1"/>
      <protection locked="0"/>
    </xf>
    <xf numFmtId="169" fontId="45" fillId="0" borderId="71" xfId="1" applyNumberFormat="1" applyFont="1" applyFill="1" applyBorder="1" applyAlignment="1" applyProtection="1">
      <alignment horizontal="center" vertical="center" wrapText="1"/>
      <protection locked="0"/>
    </xf>
    <xf numFmtId="0" fontId="3" fillId="0" borderId="69" xfId="0" applyFont="1" applyBorder="1" applyAlignment="1">
      <alignment horizontal="center" vertical="center" wrapText="1"/>
    </xf>
    <xf numFmtId="0" fontId="3" fillId="0" borderId="62" xfId="0" applyFont="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9" fillId="0" borderId="53" xfId="0" applyFont="1" applyBorder="1" applyAlignment="1">
      <alignment horizontal="left" vertical="center"/>
    </xf>
    <xf numFmtId="0" fontId="99" fillId="0" borderId="54" xfId="0" applyFont="1" applyBorder="1" applyAlignment="1">
      <alignment horizontal="left" vertical="center"/>
    </xf>
    <xf numFmtId="0" fontId="3" fillId="0" borderId="5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79" xfId="0" applyFont="1" applyBorder="1" applyAlignment="1">
      <alignment horizontal="center" vertical="center" wrapText="1"/>
    </xf>
    <xf numFmtId="0" fontId="115" fillId="0" borderId="102" xfId="0" applyFont="1" applyBorder="1" applyAlignment="1">
      <alignment horizontal="left" vertical="center" wrapText="1"/>
    </xf>
    <xf numFmtId="0" fontId="115" fillId="0" borderId="103" xfId="0" applyFont="1" applyBorder="1" applyAlignment="1">
      <alignment horizontal="left" vertical="center" wrapText="1"/>
    </xf>
    <xf numFmtId="0" fontId="115" fillId="0" borderId="107" xfId="0" applyFont="1" applyBorder="1" applyAlignment="1">
      <alignment horizontal="left" vertical="center" wrapText="1"/>
    </xf>
    <xf numFmtId="0" fontId="115" fillId="0" borderId="108" xfId="0" applyFont="1" applyBorder="1" applyAlignment="1">
      <alignment horizontal="left" vertical="center" wrapText="1"/>
    </xf>
    <xf numFmtId="0" fontId="115" fillId="0" borderId="110" xfId="0" applyFont="1" applyBorder="1" applyAlignment="1">
      <alignment horizontal="left" vertical="center" wrapText="1"/>
    </xf>
    <xf numFmtId="0" fontId="115" fillId="0" borderId="111" xfId="0" applyFont="1" applyBorder="1" applyAlignment="1">
      <alignment horizontal="left" vertical="center" wrapText="1"/>
    </xf>
    <xf numFmtId="0" fontId="116" fillId="0" borderId="104" xfId="0" applyFont="1" applyBorder="1" applyAlignment="1">
      <alignment horizontal="center" vertical="center" wrapText="1"/>
    </xf>
    <xf numFmtId="0" fontId="116" fillId="0" borderId="105" xfId="0" applyFont="1" applyBorder="1" applyAlignment="1">
      <alignment horizontal="center" vertical="center" wrapText="1"/>
    </xf>
    <xf numFmtId="0" fontId="116" fillId="0" borderId="106" xfId="0" applyFont="1" applyBorder="1" applyAlignment="1">
      <alignment horizontal="center" vertical="center" wrapText="1"/>
    </xf>
    <xf numFmtId="0" fontId="116" fillId="0" borderId="83"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73" xfId="0" applyFont="1" applyBorder="1" applyAlignment="1">
      <alignment horizontal="center" vertical="center" wrapText="1"/>
    </xf>
    <xf numFmtId="0" fontId="112" fillId="0" borderId="129"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5" xfId="0" applyFont="1" applyBorder="1" applyAlignment="1">
      <alignment horizontal="center" vertical="center" wrapText="1"/>
    </xf>
    <xf numFmtId="0" fontId="120" fillId="0" borderId="125" xfId="0" applyFont="1" applyBorder="1" applyAlignment="1">
      <alignment horizontal="center" vertical="center"/>
    </xf>
    <xf numFmtId="0" fontId="120" fillId="0" borderId="104" xfId="0" applyFont="1" applyBorder="1" applyAlignment="1">
      <alignment horizontal="center" vertical="center"/>
    </xf>
    <xf numFmtId="0" fontId="120" fillId="0" borderId="106" xfId="0" applyFont="1" applyBorder="1" applyAlignment="1">
      <alignment horizontal="center" vertical="center"/>
    </xf>
    <xf numFmtId="0" fontId="120" fillId="0" borderId="83" xfId="0" applyFont="1" applyBorder="1" applyAlignment="1">
      <alignment horizontal="center" vertical="center"/>
    </xf>
    <xf numFmtId="0" fontId="120" fillId="0" borderId="73" xfId="0" applyFont="1" applyBorder="1" applyAlignment="1">
      <alignment horizontal="center" vertical="center"/>
    </xf>
    <xf numFmtId="0" fontId="116" fillId="0" borderId="125" xfId="0" applyFont="1" applyBorder="1" applyAlignment="1">
      <alignment horizontal="center" vertical="center" wrapText="1"/>
    </xf>
    <xf numFmtId="0" fontId="112" fillId="0" borderId="128" xfId="0" applyFont="1" applyBorder="1" applyAlignment="1">
      <alignment horizontal="center" vertical="center" wrapText="1"/>
    </xf>
    <xf numFmtId="0" fontId="115" fillId="0" borderId="104" xfId="0" applyFont="1" applyBorder="1" applyAlignment="1">
      <alignment horizontal="center" vertical="center" wrapText="1"/>
    </xf>
    <xf numFmtId="0" fontId="115" fillId="0" borderId="106" xfId="0" applyFont="1" applyBorder="1" applyAlignment="1">
      <alignment horizontal="center" vertical="center" wrapText="1"/>
    </xf>
    <xf numFmtId="0" fontId="115" fillId="0" borderId="68" xfId="0" applyFont="1" applyBorder="1" applyAlignment="1">
      <alignment horizontal="center" vertical="center" wrapText="1"/>
    </xf>
    <xf numFmtId="0" fontId="115" fillId="0" borderId="66" xfId="0" applyFont="1" applyBorder="1" applyAlignment="1">
      <alignment horizontal="center" vertical="center" wrapText="1"/>
    </xf>
    <xf numFmtId="0" fontId="115" fillId="0" borderId="83" xfId="0" applyFont="1" applyBorder="1" applyAlignment="1">
      <alignment horizontal="center" vertical="center" wrapText="1"/>
    </xf>
    <xf numFmtId="0" fontId="115" fillId="0" borderId="73" xfId="0" applyFont="1" applyBorder="1" applyAlignment="1">
      <alignment horizontal="center" vertical="center" wrapText="1"/>
    </xf>
    <xf numFmtId="0" fontId="112" fillId="0" borderId="126" xfId="0" applyFont="1" applyBorder="1" applyAlignment="1">
      <alignment horizontal="center" vertical="center" wrapText="1"/>
    </xf>
    <xf numFmtId="0" fontId="112" fillId="0" borderId="127" xfId="0" applyFont="1" applyBorder="1" applyAlignment="1">
      <alignment horizontal="center" vertical="center" wrapText="1"/>
    </xf>
    <xf numFmtId="0" fontId="115" fillId="0" borderId="74" xfId="0" applyFont="1" applyBorder="1" applyAlignment="1">
      <alignment horizontal="center" vertical="center" wrapText="1"/>
    </xf>
    <xf numFmtId="0" fontId="115" fillId="0" borderId="7" xfId="0" applyFont="1" applyBorder="1" applyAlignment="1">
      <alignment horizontal="center" vertical="center" wrapText="1"/>
    </xf>
    <xf numFmtId="0" fontId="112" fillId="0" borderId="74" xfId="0" applyFont="1" applyBorder="1" applyAlignment="1">
      <alignment horizontal="center" vertical="center" wrapText="1"/>
    </xf>
    <xf numFmtId="0" fontId="112" fillId="0" borderId="73" xfId="0" applyFont="1" applyBorder="1" applyAlignment="1">
      <alignment horizontal="center" vertical="center" wrapText="1"/>
    </xf>
    <xf numFmtId="0" fontId="115" fillId="0" borderId="53" xfId="0" applyFont="1" applyBorder="1" applyAlignment="1">
      <alignment horizontal="left" vertical="top" wrapText="1"/>
    </xf>
    <xf numFmtId="0" fontId="115" fillId="0" borderId="75" xfId="0" applyFont="1" applyBorder="1" applyAlignment="1">
      <alignment horizontal="left" vertical="top" wrapText="1"/>
    </xf>
    <xf numFmtId="0" fontId="115" fillId="0" borderId="61" xfId="0" applyFont="1" applyBorder="1" applyAlignment="1">
      <alignment horizontal="left" vertical="top" wrapText="1"/>
    </xf>
    <xf numFmtId="0" fontId="115" fillId="0" borderId="94" xfId="0" applyFont="1" applyBorder="1" applyAlignment="1">
      <alignment horizontal="left" vertical="top" wrapText="1"/>
    </xf>
    <xf numFmtId="0" fontId="115" fillId="0" borderId="101" xfId="0" applyFont="1" applyBorder="1" applyAlignment="1">
      <alignment horizontal="left" vertical="top" wrapText="1"/>
    </xf>
    <xf numFmtId="0" fontId="115" fillId="0" borderId="132" xfId="0" applyFont="1" applyBorder="1" applyAlignment="1">
      <alignment horizontal="left" vertical="top" wrapText="1"/>
    </xf>
    <xf numFmtId="0" fontId="115" fillId="0" borderId="85" xfId="0" applyFont="1" applyBorder="1" applyAlignment="1">
      <alignment horizontal="center" vertical="center" wrapText="1"/>
    </xf>
    <xf numFmtId="0" fontId="115" fillId="0" borderId="65" xfId="0" applyFont="1" applyBorder="1" applyAlignment="1">
      <alignment horizontal="center" vertical="center" wrapText="1"/>
    </xf>
    <xf numFmtId="0" fontId="112" fillId="0" borderId="62" xfId="0" applyFont="1" applyBorder="1" applyAlignment="1">
      <alignment horizontal="center" vertical="center" wrapText="1"/>
    </xf>
    <xf numFmtId="0" fontId="112" fillId="0" borderId="67" xfId="0" applyFont="1" applyBorder="1" applyAlignment="1">
      <alignment horizontal="center" vertical="center" wrapText="1"/>
    </xf>
    <xf numFmtId="0" fontId="112" fillId="0" borderId="27" xfId="0" applyFont="1" applyBorder="1" applyAlignment="1">
      <alignment horizontal="center" vertical="center" wrapText="1"/>
    </xf>
    <xf numFmtId="0" fontId="112" fillId="0" borderId="28" xfId="0" applyFont="1" applyBorder="1" applyAlignment="1">
      <alignment horizontal="center" vertical="center" wrapText="1"/>
    </xf>
    <xf numFmtId="0" fontId="112" fillId="0" borderId="104" xfId="0" applyFont="1" applyBorder="1" applyAlignment="1">
      <alignment horizontal="center" vertical="top" wrapText="1"/>
    </xf>
    <xf numFmtId="0" fontId="112" fillId="0" borderId="105" xfId="0" applyFont="1" applyBorder="1" applyAlignment="1">
      <alignment horizontal="center" vertical="top" wrapText="1"/>
    </xf>
    <xf numFmtId="0" fontId="112" fillId="0" borderId="127" xfId="0" applyFont="1" applyBorder="1" applyAlignment="1">
      <alignment horizontal="center" vertical="top" wrapText="1"/>
    </xf>
    <xf numFmtId="0" fontId="112" fillId="0" borderId="128" xfId="0" applyFont="1" applyBorder="1" applyAlignment="1">
      <alignment horizontal="center" vertical="top" wrapText="1"/>
    </xf>
    <xf numFmtId="0" fontId="132" fillId="0" borderId="117" xfId="0" applyFont="1" applyBorder="1" applyAlignment="1">
      <alignment horizontal="left" vertical="top" wrapText="1"/>
    </xf>
    <xf numFmtId="0" fontId="132" fillId="0" borderId="118" xfId="0" applyFont="1" applyBorder="1" applyAlignment="1">
      <alignment horizontal="left" vertical="top" wrapText="1"/>
    </xf>
    <xf numFmtId="0" fontId="118" fillId="0" borderId="104" xfId="0" applyFont="1" applyBorder="1" applyAlignment="1">
      <alignment horizontal="center" vertical="center"/>
    </xf>
    <xf numFmtId="0" fontId="118" fillId="0" borderId="106" xfId="0" applyFont="1" applyBorder="1" applyAlignment="1">
      <alignment horizontal="center" vertical="center"/>
    </xf>
    <xf numFmtId="0" fontId="118" fillId="0" borderId="83" xfId="0" applyFont="1" applyBorder="1" applyAlignment="1">
      <alignment horizontal="center" vertical="center"/>
    </xf>
    <xf numFmtId="0" fontId="118" fillId="0" borderId="73" xfId="0" applyFont="1" applyBorder="1" applyAlignment="1">
      <alignment horizontal="center" vertical="center"/>
    </xf>
    <xf numFmtId="0" fontId="117" fillId="0" borderId="125" xfId="0" applyFont="1" applyBorder="1" applyAlignment="1">
      <alignment horizontal="center" vertical="center" wrapText="1"/>
    </xf>
    <xf numFmtId="0" fontId="117" fillId="0" borderId="129" xfId="0" applyFont="1" applyBorder="1" applyAlignment="1">
      <alignment horizontal="center" vertical="center" wrapText="1"/>
    </xf>
  </cellXfs>
  <cellStyles count="20967">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23" xfId="20966"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pital &amp; RWA N 2 2" xfId="20961" xr:uid="{00000000-0005-0000-0000-00009F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2"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Normal="100" workbookViewId="0">
      <selection activeCell="G17" sqref="G17"/>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4"/>
      <c r="B1" s="140" t="s">
        <v>222</v>
      </c>
      <c r="C1" s="104"/>
    </row>
    <row r="2" spans="1:3">
      <c r="A2" s="141">
        <v>1</v>
      </c>
      <c r="B2" s="252" t="s">
        <v>223</v>
      </c>
      <c r="C2" s="41" t="s">
        <v>711</v>
      </c>
    </row>
    <row r="3" spans="1:3">
      <c r="A3" s="141">
        <v>2</v>
      </c>
      <c r="B3" s="253" t="s">
        <v>219</v>
      </c>
      <c r="C3" s="41" t="s">
        <v>712</v>
      </c>
    </row>
    <row r="4" spans="1:3">
      <c r="A4" s="141">
        <v>3</v>
      </c>
      <c r="B4" s="254" t="s">
        <v>224</v>
      </c>
      <c r="C4" s="41" t="s">
        <v>713</v>
      </c>
    </row>
    <row r="5" spans="1:3">
      <c r="A5" s="142">
        <v>4</v>
      </c>
      <c r="B5" s="255" t="s">
        <v>220</v>
      </c>
      <c r="C5" s="41" t="s">
        <v>714</v>
      </c>
    </row>
    <row r="6" spans="1:3" s="143" customFormat="1" ht="45.75" customHeight="1">
      <c r="A6" s="699" t="s">
        <v>296</v>
      </c>
      <c r="B6" s="700"/>
      <c r="C6" s="700"/>
    </row>
    <row r="7" spans="1:3" ht="15">
      <c r="A7" s="144" t="s">
        <v>29</v>
      </c>
      <c r="B7" s="140" t="s">
        <v>221</v>
      </c>
    </row>
    <row r="8" spans="1:3">
      <c r="A8" s="104">
        <v>1</v>
      </c>
      <c r="B8" s="173" t="s">
        <v>20</v>
      </c>
    </row>
    <row r="9" spans="1:3">
      <c r="A9" s="104">
        <v>2</v>
      </c>
      <c r="B9" s="174" t="s">
        <v>21</v>
      </c>
    </row>
    <row r="10" spans="1:3">
      <c r="A10" s="104">
        <v>3</v>
      </c>
      <c r="B10" s="174" t="s">
        <v>22</v>
      </c>
    </row>
    <row r="11" spans="1:3">
      <c r="A11" s="104">
        <v>4</v>
      </c>
      <c r="B11" s="174" t="s">
        <v>23</v>
      </c>
    </row>
    <row r="12" spans="1:3">
      <c r="A12" s="104">
        <v>5</v>
      </c>
      <c r="B12" s="174" t="s">
        <v>24</v>
      </c>
    </row>
    <row r="13" spans="1:3">
      <c r="A13" s="104">
        <v>6</v>
      </c>
      <c r="B13" s="175" t="s">
        <v>231</v>
      </c>
    </row>
    <row r="14" spans="1:3">
      <c r="A14" s="104">
        <v>7</v>
      </c>
      <c r="B14" s="174" t="s">
        <v>225</v>
      </c>
    </row>
    <row r="15" spans="1:3">
      <c r="A15" s="104">
        <v>8</v>
      </c>
      <c r="B15" s="174" t="s">
        <v>226</v>
      </c>
    </row>
    <row r="16" spans="1:3">
      <c r="A16" s="104">
        <v>9</v>
      </c>
      <c r="B16" s="174" t="s">
        <v>25</v>
      </c>
    </row>
    <row r="17" spans="1:2">
      <c r="A17" s="251" t="s">
        <v>295</v>
      </c>
      <c r="B17" s="250" t="s">
        <v>282</v>
      </c>
    </row>
    <row r="18" spans="1:2">
      <c r="A18" s="104">
        <v>10</v>
      </c>
      <c r="B18" s="174" t="s">
        <v>26</v>
      </c>
    </row>
    <row r="19" spans="1:2">
      <c r="A19" s="104">
        <v>11</v>
      </c>
      <c r="B19" s="175" t="s">
        <v>227</v>
      </c>
    </row>
    <row r="20" spans="1:2">
      <c r="A20" s="104">
        <v>12</v>
      </c>
      <c r="B20" s="175" t="s">
        <v>27</v>
      </c>
    </row>
    <row r="21" spans="1:2">
      <c r="A21" s="303">
        <v>13</v>
      </c>
      <c r="B21" s="304" t="s">
        <v>228</v>
      </c>
    </row>
    <row r="22" spans="1:2">
      <c r="A22" s="303">
        <v>14</v>
      </c>
      <c r="B22" s="305" t="s">
        <v>253</v>
      </c>
    </row>
    <row r="23" spans="1:2">
      <c r="A23" s="303">
        <v>15</v>
      </c>
      <c r="B23" s="306" t="s">
        <v>28</v>
      </c>
    </row>
    <row r="24" spans="1:2">
      <c r="A24" s="303">
        <v>15.1</v>
      </c>
      <c r="B24" s="307" t="s">
        <v>309</v>
      </c>
    </row>
    <row r="25" spans="1:2">
      <c r="A25" s="303">
        <v>16</v>
      </c>
      <c r="B25" s="307" t="s">
        <v>373</v>
      </c>
    </row>
    <row r="26" spans="1:2">
      <c r="A26" s="303">
        <v>17</v>
      </c>
      <c r="B26" s="307" t="s">
        <v>414</v>
      </c>
    </row>
    <row r="27" spans="1:2">
      <c r="A27" s="303">
        <v>18</v>
      </c>
      <c r="B27" s="307" t="s">
        <v>702</v>
      </c>
    </row>
    <row r="28" spans="1:2">
      <c r="A28" s="303">
        <v>19</v>
      </c>
      <c r="B28" s="307" t="s">
        <v>703</v>
      </c>
    </row>
    <row r="29" spans="1:2">
      <c r="A29" s="303">
        <v>20</v>
      </c>
      <c r="B29" s="364" t="s">
        <v>704</v>
      </c>
    </row>
    <row r="30" spans="1:2">
      <c r="A30" s="303">
        <v>21</v>
      </c>
      <c r="B30" s="307" t="s">
        <v>530</v>
      </c>
    </row>
    <row r="31" spans="1:2">
      <c r="A31" s="303">
        <v>22</v>
      </c>
      <c r="B31" s="307" t="s">
        <v>705</v>
      </c>
    </row>
    <row r="32" spans="1:2">
      <c r="A32" s="303">
        <v>23</v>
      </c>
      <c r="B32" s="307" t="s">
        <v>706</v>
      </c>
    </row>
    <row r="33" spans="1:2">
      <c r="A33" s="303">
        <v>24</v>
      </c>
      <c r="B33" s="307" t="s">
        <v>707</v>
      </c>
    </row>
    <row r="34" spans="1:2">
      <c r="A34" s="303">
        <v>25</v>
      </c>
      <c r="B34" s="307" t="s">
        <v>415</v>
      </c>
    </row>
    <row r="35" spans="1:2">
      <c r="A35" s="303">
        <v>26</v>
      </c>
      <c r="B35" s="307" t="s">
        <v>552</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90" zoomScaleNormal="90" workbookViewId="0">
      <pane xSplit="1" ySplit="5" topLeftCell="B25" activePane="bottomRight" state="frozen"/>
      <selection activeCell="U10" sqref="U10"/>
      <selection pane="topRight" activeCell="U10" sqref="U10"/>
      <selection pane="bottomLeft" activeCell="U10" sqref="U10"/>
      <selection pane="bottomRight" activeCell="U10" sqref="U10"/>
    </sheetView>
  </sheetViews>
  <sheetFormatPr defaultColWidth="9.140625" defaultRowHeight="12.75"/>
  <cols>
    <col min="1" max="1" width="9.5703125" style="4" bestFit="1" customWidth="1"/>
    <col min="2" max="2" width="132.42578125" style="4" customWidth="1"/>
    <col min="3" max="3" width="18.42578125" style="4" customWidth="1"/>
    <col min="4" max="16384" width="9.140625" style="4"/>
  </cols>
  <sheetData>
    <row r="1" spans="1:3">
      <c r="A1" s="2" t="s">
        <v>30</v>
      </c>
      <c r="B1" s="3" t="str">
        <f>'Info '!C2</f>
        <v>JSC ProCredit Bank</v>
      </c>
    </row>
    <row r="2" spans="1:3" s="2" customFormat="1" ht="15.75" customHeight="1">
      <c r="A2" s="2" t="s">
        <v>31</v>
      </c>
      <c r="B2" s="320">
        <f>'1. key ratios '!B2</f>
        <v>45107</v>
      </c>
    </row>
    <row r="3" spans="1:3" s="2" customFormat="1" ht="15.75" customHeight="1"/>
    <row r="4" spans="1:3" ht="13.5" thickBot="1">
      <c r="A4" s="4" t="s">
        <v>143</v>
      </c>
      <c r="B4" s="86" t="s">
        <v>142</v>
      </c>
    </row>
    <row r="5" spans="1:3">
      <c r="A5" s="46" t="s">
        <v>6</v>
      </c>
      <c r="B5" s="47"/>
      <c r="C5" s="48" t="s">
        <v>35</v>
      </c>
    </row>
    <row r="6" spans="1:3">
      <c r="A6" s="49">
        <v>1</v>
      </c>
      <c r="B6" s="50" t="s">
        <v>141</v>
      </c>
      <c r="C6" s="51">
        <v>308786982.57999998</v>
      </c>
    </row>
    <row r="7" spans="1:3">
      <c r="A7" s="49">
        <v>2</v>
      </c>
      <c r="B7" s="52" t="s">
        <v>140</v>
      </c>
      <c r="C7" s="53">
        <v>112482805</v>
      </c>
    </row>
    <row r="8" spans="1:3">
      <c r="A8" s="49">
        <v>3</v>
      </c>
      <c r="B8" s="54" t="s">
        <v>139</v>
      </c>
      <c r="C8" s="53">
        <v>72117569.829999998</v>
      </c>
    </row>
    <row r="9" spans="1:3">
      <c r="A9" s="49">
        <v>4</v>
      </c>
      <c r="B9" s="54" t="s">
        <v>138</v>
      </c>
      <c r="C9" s="53">
        <v>0</v>
      </c>
    </row>
    <row r="10" spans="1:3">
      <c r="A10" s="49">
        <v>5</v>
      </c>
      <c r="B10" s="54" t="s">
        <v>137</v>
      </c>
      <c r="C10" s="53">
        <v>0</v>
      </c>
    </row>
    <row r="11" spans="1:3">
      <c r="A11" s="49">
        <v>6</v>
      </c>
      <c r="B11" s="55" t="s">
        <v>136</v>
      </c>
      <c r="C11" s="53">
        <v>124186607.75</v>
      </c>
    </row>
    <row r="12" spans="1:3" s="23" customFormat="1">
      <c r="A12" s="49">
        <v>7</v>
      </c>
      <c r="B12" s="50" t="s">
        <v>135</v>
      </c>
      <c r="C12" s="56">
        <v>9864775.9261940997</v>
      </c>
    </row>
    <row r="13" spans="1:3" s="23" customFormat="1">
      <c r="A13" s="49">
        <v>8</v>
      </c>
      <c r="B13" s="57" t="s">
        <v>134</v>
      </c>
      <c r="C13" s="58">
        <v>0</v>
      </c>
    </row>
    <row r="14" spans="1:3" s="23" customFormat="1" ht="25.5">
      <c r="A14" s="49">
        <v>9</v>
      </c>
      <c r="B14" s="59" t="s">
        <v>133</v>
      </c>
      <c r="C14" s="58">
        <v>0</v>
      </c>
    </row>
    <row r="15" spans="1:3" s="23" customFormat="1">
      <c r="A15" s="49">
        <v>10</v>
      </c>
      <c r="B15" s="60" t="s">
        <v>132</v>
      </c>
      <c r="C15" s="58">
        <v>1913257.95</v>
      </c>
    </row>
    <row r="16" spans="1:3" s="23" customFormat="1">
      <c r="A16" s="49">
        <v>11</v>
      </c>
      <c r="B16" s="61" t="s">
        <v>131</v>
      </c>
      <c r="C16" s="58">
        <v>0</v>
      </c>
    </row>
    <row r="17" spans="1:3" s="23" customFormat="1">
      <c r="A17" s="49">
        <v>12</v>
      </c>
      <c r="B17" s="60" t="s">
        <v>130</v>
      </c>
      <c r="C17" s="58">
        <v>0</v>
      </c>
    </row>
    <row r="18" spans="1:3" s="23" customFormat="1">
      <c r="A18" s="49">
        <v>13</v>
      </c>
      <c r="B18" s="60" t="s">
        <v>129</v>
      </c>
      <c r="C18" s="58">
        <v>0</v>
      </c>
    </row>
    <row r="19" spans="1:3" s="23" customFormat="1">
      <c r="A19" s="49">
        <v>14</v>
      </c>
      <c r="B19" s="60" t="s">
        <v>128</v>
      </c>
      <c r="C19" s="58">
        <v>0</v>
      </c>
    </row>
    <row r="20" spans="1:3" s="23" customFormat="1">
      <c r="A20" s="49">
        <v>15</v>
      </c>
      <c r="B20" s="60" t="s">
        <v>127</v>
      </c>
      <c r="C20" s="58">
        <v>0</v>
      </c>
    </row>
    <row r="21" spans="1:3" s="23" customFormat="1" ht="25.5">
      <c r="A21" s="49">
        <v>16</v>
      </c>
      <c r="B21" s="59" t="s">
        <v>126</v>
      </c>
      <c r="C21" s="58">
        <v>0</v>
      </c>
    </row>
    <row r="22" spans="1:3" s="23" customFormat="1">
      <c r="A22" s="49">
        <v>17</v>
      </c>
      <c r="B22" s="62" t="s">
        <v>125</v>
      </c>
      <c r="C22" s="58">
        <v>7951517.9761941005</v>
      </c>
    </row>
    <row r="23" spans="1:3" s="23" customFormat="1">
      <c r="A23" s="49">
        <v>18</v>
      </c>
      <c r="B23" s="62" t="s">
        <v>553</v>
      </c>
      <c r="C23" s="366">
        <v>0</v>
      </c>
    </row>
    <row r="24" spans="1:3" s="23" customFormat="1">
      <c r="A24" s="49">
        <v>19</v>
      </c>
      <c r="B24" s="59" t="s">
        <v>124</v>
      </c>
      <c r="C24" s="58">
        <v>0</v>
      </c>
    </row>
    <row r="25" spans="1:3" s="23" customFormat="1" ht="25.5">
      <c r="A25" s="49">
        <v>20</v>
      </c>
      <c r="B25" s="59" t="s">
        <v>101</v>
      </c>
      <c r="C25" s="58">
        <v>0</v>
      </c>
    </row>
    <row r="26" spans="1:3" s="23" customFormat="1">
      <c r="A26" s="49">
        <v>21</v>
      </c>
      <c r="B26" s="61" t="s">
        <v>123</v>
      </c>
      <c r="C26" s="58">
        <v>0</v>
      </c>
    </row>
    <row r="27" spans="1:3" s="23" customFormat="1">
      <c r="A27" s="49">
        <v>22</v>
      </c>
      <c r="B27" s="61" t="s">
        <v>122</v>
      </c>
      <c r="C27" s="58">
        <v>0</v>
      </c>
    </row>
    <row r="28" spans="1:3" s="23" customFormat="1">
      <c r="A28" s="49">
        <v>23</v>
      </c>
      <c r="B28" s="61" t="s">
        <v>121</v>
      </c>
      <c r="C28" s="58">
        <v>0</v>
      </c>
    </row>
    <row r="29" spans="1:3" s="23" customFormat="1">
      <c r="A29" s="49">
        <v>24</v>
      </c>
      <c r="B29" s="63" t="s">
        <v>120</v>
      </c>
      <c r="C29" s="56">
        <v>298922206.65380591</v>
      </c>
    </row>
    <row r="30" spans="1:3" s="23" customFormat="1">
      <c r="A30" s="64"/>
      <c r="B30" s="65"/>
      <c r="C30" s="58"/>
    </row>
    <row r="31" spans="1:3" s="23" customFormat="1">
      <c r="A31" s="64">
        <v>25</v>
      </c>
      <c r="B31" s="63" t="s">
        <v>119</v>
      </c>
      <c r="C31" s="56">
        <v>0</v>
      </c>
    </row>
    <row r="32" spans="1:3" s="23" customFormat="1">
      <c r="A32" s="64">
        <v>26</v>
      </c>
      <c r="B32" s="54" t="s">
        <v>118</v>
      </c>
      <c r="C32" s="66">
        <v>0</v>
      </c>
    </row>
    <row r="33" spans="1:3" s="23" customFormat="1">
      <c r="A33" s="64">
        <v>27</v>
      </c>
      <c r="B33" s="67" t="s">
        <v>192</v>
      </c>
      <c r="C33" s="58">
        <v>0</v>
      </c>
    </row>
    <row r="34" spans="1:3" s="23" customFormat="1">
      <c r="A34" s="64">
        <v>28</v>
      </c>
      <c r="B34" s="67" t="s">
        <v>117</v>
      </c>
      <c r="C34" s="58">
        <v>0</v>
      </c>
    </row>
    <row r="35" spans="1:3" s="23" customFormat="1">
      <c r="A35" s="64">
        <v>29</v>
      </c>
      <c r="B35" s="54" t="s">
        <v>116</v>
      </c>
      <c r="C35" s="58">
        <v>0</v>
      </c>
    </row>
    <row r="36" spans="1:3" s="23" customFormat="1">
      <c r="A36" s="64">
        <v>30</v>
      </c>
      <c r="B36" s="63" t="s">
        <v>115</v>
      </c>
      <c r="C36" s="56">
        <v>0</v>
      </c>
    </row>
    <row r="37" spans="1:3" s="23" customFormat="1">
      <c r="A37" s="64">
        <v>31</v>
      </c>
      <c r="B37" s="59" t="s">
        <v>114</v>
      </c>
      <c r="C37" s="58">
        <v>0</v>
      </c>
    </row>
    <row r="38" spans="1:3" s="23" customFormat="1">
      <c r="A38" s="64">
        <v>32</v>
      </c>
      <c r="B38" s="60" t="s">
        <v>113</v>
      </c>
      <c r="C38" s="58">
        <v>0</v>
      </c>
    </row>
    <row r="39" spans="1:3" s="23" customFormat="1" ht="25.5">
      <c r="A39" s="64">
        <v>33</v>
      </c>
      <c r="B39" s="59" t="s">
        <v>112</v>
      </c>
      <c r="C39" s="58">
        <v>0</v>
      </c>
    </row>
    <row r="40" spans="1:3" s="23" customFormat="1" ht="25.5">
      <c r="A40" s="64">
        <v>34</v>
      </c>
      <c r="B40" s="59" t="s">
        <v>101</v>
      </c>
      <c r="C40" s="58">
        <v>0</v>
      </c>
    </row>
    <row r="41" spans="1:3" s="23" customFormat="1">
      <c r="A41" s="64">
        <v>35</v>
      </c>
      <c r="B41" s="61" t="s">
        <v>111</v>
      </c>
      <c r="C41" s="58">
        <v>0</v>
      </c>
    </row>
    <row r="42" spans="1:3" s="23" customFormat="1">
      <c r="A42" s="64">
        <v>36</v>
      </c>
      <c r="B42" s="63" t="s">
        <v>110</v>
      </c>
      <c r="C42" s="56">
        <v>0</v>
      </c>
    </row>
    <row r="43" spans="1:3" s="23" customFormat="1">
      <c r="A43" s="64"/>
      <c r="B43" s="65"/>
      <c r="C43" s="58"/>
    </row>
    <row r="44" spans="1:3" s="23" customFormat="1">
      <c r="A44" s="64">
        <v>37</v>
      </c>
      <c r="B44" s="68" t="s">
        <v>109</v>
      </c>
      <c r="C44" s="56">
        <v>14232499.999999998</v>
      </c>
    </row>
    <row r="45" spans="1:3" s="23" customFormat="1">
      <c r="A45" s="64">
        <v>38</v>
      </c>
      <c r="B45" s="54" t="s">
        <v>108</v>
      </c>
      <c r="C45" s="58">
        <v>14232499.999999998</v>
      </c>
    </row>
    <row r="46" spans="1:3" s="23" customFormat="1">
      <c r="A46" s="64">
        <v>39</v>
      </c>
      <c r="B46" s="54" t="s">
        <v>107</v>
      </c>
      <c r="C46" s="58">
        <v>0</v>
      </c>
    </row>
    <row r="47" spans="1:3" s="23" customFormat="1">
      <c r="A47" s="64">
        <v>40</v>
      </c>
      <c r="B47" s="54" t="s">
        <v>106</v>
      </c>
      <c r="C47" s="58">
        <v>0</v>
      </c>
    </row>
    <row r="48" spans="1:3" s="23" customFormat="1">
      <c r="A48" s="64">
        <v>41</v>
      </c>
      <c r="B48" s="68" t="s">
        <v>105</v>
      </c>
      <c r="C48" s="56">
        <v>0</v>
      </c>
    </row>
    <row r="49" spans="1:3" s="23" customFormat="1">
      <c r="A49" s="64">
        <v>42</v>
      </c>
      <c r="B49" s="59" t="s">
        <v>104</v>
      </c>
      <c r="C49" s="58">
        <v>0</v>
      </c>
    </row>
    <row r="50" spans="1:3" s="23" customFormat="1">
      <c r="A50" s="64">
        <v>43</v>
      </c>
      <c r="B50" s="60" t="s">
        <v>103</v>
      </c>
      <c r="C50" s="58">
        <v>0</v>
      </c>
    </row>
    <row r="51" spans="1:3" s="23" customFormat="1">
      <c r="A51" s="64">
        <v>44</v>
      </c>
      <c r="B51" s="59" t="s">
        <v>102</v>
      </c>
      <c r="C51" s="58">
        <v>0</v>
      </c>
    </row>
    <row r="52" spans="1:3" s="23" customFormat="1" ht="25.5">
      <c r="A52" s="64">
        <v>45</v>
      </c>
      <c r="B52" s="59" t="s">
        <v>101</v>
      </c>
      <c r="C52" s="58">
        <v>0</v>
      </c>
    </row>
    <row r="53" spans="1:3" s="23" customFormat="1" ht="13.5" thickBot="1">
      <c r="A53" s="64">
        <v>46</v>
      </c>
      <c r="B53" s="69" t="s">
        <v>100</v>
      </c>
      <c r="C53" s="70">
        <v>14232499.999999998</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workbookViewId="0">
      <selection activeCell="U10" sqref="U10"/>
    </sheetView>
  </sheetViews>
  <sheetFormatPr defaultColWidth="9.140625" defaultRowHeight="12.75"/>
  <cols>
    <col min="1" max="1" width="9.42578125" style="165" bestFit="1" customWidth="1"/>
    <col min="2" max="2" width="59" style="165" customWidth="1"/>
    <col min="3" max="3" width="16.7109375" style="165" bestFit="1" customWidth="1"/>
    <col min="4" max="4" width="14.28515625" style="165" bestFit="1" customWidth="1"/>
    <col min="5" max="16384" width="9.140625" style="165"/>
  </cols>
  <sheetData>
    <row r="1" spans="1:4" ht="15">
      <c r="A1" s="163" t="s">
        <v>30</v>
      </c>
      <c r="B1" s="3" t="str">
        <f>'Info '!C2</f>
        <v>JSC ProCredit Bank</v>
      </c>
    </row>
    <row r="2" spans="1:4" s="163" customFormat="1" ht="15.75" customHeight="1">
      <c r="A2" s="163" t="s">
        <v>31</v>
      </c>
      <c r="B2" s="320">
        <f>'1. key ratios '!B2</f>
        <v>45107</v>
      </c>
    </row>
    <row r="3" spans="1:4" s="163" customFormat="1" ht="15.75" customHeight="1"/>
    <row r="4" spans="1:4" ht="13.5" thickBot="1">
      <c r="A4" s="165" t="s">
        <v>281</v>
      </c>
      <c r="B4" s="240" t="s">
        <v>282</v>
      </c>
    </row>
    <row r="5" spans="1:4" s="170" customFormat="1" ht="12.75" customHeight="1">
      <c r="A5" s="301"/>
      <c r="B5" s="302" t="s">
        <v>285</v>
      </c>
      <c r="C5" s="233" t="s">
        <v>283</v>
      </c>
      <c r="D5" s="234" t="s">
        <v>284</v>
      </c>
    </row>
    <row r="6" spans="1:4" s="241" customFormat="1">
      <c r="A6" s="235">
        <v>1</v>
      </c>
      <c r="B6" s="296" t="s">
        <v>286</v>
      </c>
      <c r="C6" s="296"/>
      <c r="D6" s="236"/>
    </row>
    <row r="7" spans="1:4" s="241" customFormat="1">
      <c r="A7" s="237" t="s">
        <v>272</v>
      </c>
      <c r="B7" s="297" t="s">
        <v>287</v>
      </c>
      <c r="C7" s="289">
        <v>4.4999999999999998E-2</v>
      </c>
      <c r="D7" s="536">
        <v>55703798.233511031</v>
      </c>
    </row>
    <row r="8" spans="1:4" s="241" customFormat="1">
      <c r="A8" s="237" t="s">
        <v>273</v>
      </c>
      <c r="B8" s="297" t="s">
        <v>288</v>
      </c>
      <c r="C8" s="290">
        <v>0.06</v>
      </c>
      <c r="D8" s="536">
        <v>74271730.978014708</v>
      </c>
    </row>
    <row r="9" spans="1:4" s="241" customFormat="1">
      <c r="A9" s="237" t="s">
        <v>274</v>
      </c>
      <c r="B9" s="297" t="s">
        <v>289</v>
      </c>
      <c r="C9" s="290">
        <v>0.08</v>
      </c>
      <c r="D9" s="536">
        <v>99028974.637352943</v>
      </c>
    </row>
    <row r="10" spans="1:4" s="241" customFormat="1">
      <c r="A10" s="235" t="s">
        <v>275</v>
      </c>
      <c r="B10" s="296" t="s">
        <v>290</v>
      </c>
      <c r="C10" s="291"/>
      <c r="D10" s="537"/>
    </row>
    <row r="11" spans="1:4" s="242" customFormat="1">
      <c r="A11" s="238" t="s">
        <v>276</v>
      </c>
      <c r="B11" s="288" t="s">
        <v>356</v>
      </c>
      <c r="C11" s="292">
        <v>2.5000000000000001E-2</v>
      </c>
      <c r="D11" s="536">
        <v>30946554.574172795</v>
      </c>
    </row>
    <row r="12" spans="1:4" s="242" customFormat="1">
      <c r="A12" s="238" t="s">
        <v>277</v>
      </c>
      <c r="B12" s="288" t="s">
        <v>291</v>
      </c>
      <c r="C12" s="292">
        <v>0</v>
      </c>
      <c r="D12" s="536">
        <v>0</v>
      </c>
    </row>
    <row r="13" spans="1:4" s="242" customFormat="1">
      <c r="A13" s="238" t="s">
        <v>278</v>
      </c>
      <c r="B13" s="288" t="s">
        <v>292</v>
      </c>
      <c r="C13" s="292">
        <v>0</v>
      </c>
      <c r="D13" s="536">
        <v>0</v>
      </c>
    </row>
    <row r="14" spans="1:4" s="242" customFormat="1">
      <c r="A14" s="235" t="s">
        <v>279</v>
      </c>
      <c r="B14" s="296" t="s">
        <v>353</v>
      </c>
      <c r="C14" s="293"/>
      <c r="D14" s="537"/>
    </row>
    <row r="15" spans="1:4" s="242" customFormat="1">
      <c r="A15" s="238">
        <v>3.1</v>
      </c>
      <c r="B15" s="288" t="s">
        <v>297</v>
      </c>
      <c r="C15" s="292">
        <v>4.3560226066662079E-2</v>
      </c>
      <c r="D15" s="536">
        <v>53921556.529410496</v>
      </c>
    </row>
    <row r="16" spans="1:4" s="242" customFormat="1">
      <c r="A16" s="238">
        <v>3.2</v>
      </c>
      <c r="B16" s="288" t="s">
        <v>298</v>
      </c>
      <c r="C16" s="292">
        <v>5.3524909978401786E-2</v>
      </c>
      <c r="D16" s="536">
        <v>66256461.908971876</v>
      </c>
    </row>
    <row r="17" spans="1:4" s="241" customFormat="1">
      <c r="A17" s="238">
        <v>3.3</v>
      </c>
      <c r="B17" s="288" t="s">
        <v>299</v>
      </c>
      <c r="C17" s="292">
        <v>6.6636336178059294E-2</v>
      </c>
      <c r="D17" s="536">
        <v>82486600.566289485</v>
      </c>
    </row>
    <row r="18" spans="1:4" s="170" customFormat="1" ht="12.75" customHeight="1">
      <c r="A18" s="299"/>
      <c r="B18" s="300" t="s">
        <v>352</v>
      </c>
      <c r="C18" s="294" t="s">
        <v>283</v>
      </c>
      <c r="D18" s="298" t="s">
        <v>284</v>
      </c>
    </row>
    <row r="19" spans="1:4" s="241" customFormat="1">
      <c r="A19" s="239">
        <v>4</v>
      </c>
      <c r="B19" s="288" t="s">
        <v>293</v>
      </c>
      <c r="C19" s="292">
        <f>C7+C11+C12+C13+C15</f>
        <v>0.11356022606666208</v>
      </c>
      <c r="D19" s="538">
        <f>C19*'5. RWA '!$C$13</f>
        <v>140571909.33709431</v>
      </c>
    </row>
    <row r="20" spans="1:4" s="241" customFormat="1">
      <c r="A20" s="239">
        <v>5</v>
      </c>
      <c r="B20" s="288" t="s">
        <v>90</v>
      </c>
      <c r="C20" s="292">
        <f>C8+C11+C12+C13+C16</f>
        <v>0.13852490997840178</v>
      </c>
      <c r="D20" s="538">
        <f>C20*'5. RWA '!$C$13</f>
        <v>171474747.46115938</v>
      </c>
    </row>
    <row r="21" spans="1:4" s="241" customFormat="1" ht="13.5" thickBot="1">
      <c r="A21" s="243" t="s">
        <v>280</v>
      </c>
      <c r="B21" s="244" t="s">
        <v>294</v>
      </c>
      <c r="C21" s="295">
        <f>C9+C11+C12+C13+C17</f>
        <v>0.17163633617805929</v>
      </c>
      <c r="D21" s="539">
        <f>C21*'5. RWA '!$C$13</f>
        <v>212462129.77781522</v>
      </c>
    </row>
    <row r="23" spans="1:4" ht="51">
      <c r="B23" s="204" t="s">
        <v>355</v>
      </c>
    </row>
  </sheetData>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0"/>
  <sheetViews>
    <sheetView zoomScale="85" zoomScaleNormal="85" workbookViewId="0">
      <pane xSplit="1" ySplit="5" topLeftCell="B42" activePane="bottomRight" state="frozen"/>
      <selection activeCell="U10" sqref="U10"/>
      <selection pane="topRight" activeCell="U10" sqref="U10"/>
      <selection pane="bottomLeft" activeCell="U10" sqref="U10"/>
      <selection pane="bottomRight" activeCell="U10" sqref="U10"/>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30</v>
      </c>
      <c r="B1" s="3" t="str">
        <f>'Info '!C2</f>
        <v>JSC ProCredit Bank</v>
      </c>
      <c r="E1" s="4"/>
      <c r="F1" s="4"/>
    </row>
    <row r="2" spans="1:6" s="2" customFormat="1" ht="15.75" customHeight="1">
      <c r="A2" s="2" t="s">
        <v>31</v>
      </c>
      <c r="B2" s="320">
        <f>'1. key ratios '!B2</f>
        <v>45107</v>
      </c>
    </row>
    <row r="3" spans="1:6" s="2" customFormat="1" ht="15.75" customHeight="1">
      <c r="A3" s="71"/>
    </row>
    <row r="4" spans="1:6" s="2" customFormat="1" ht="15.75" customHeight="1" thickBot="1">
      <c r="A4" s="2" t="s">
        <v>47</v>
      </c>
      <c r="B4" s="157" t="s">
        <v>178</v>
      </c>
      <c r="D4" s="14" t="s">
        <v>35</v>
      </c>
    </row>
    <row r="5" spans="1:6" ht="26.25" thickBot="1">
      <c r="A5" s="72" t="s">
        <v>6</v>
      </c>
      <c r="B5" s="177" t="s">
        <v>218</v>
      </c>
      <c r="C5" s="73" t="s">
        <v>660</v>
      </c>
      <c r="D5" s="74" t="s">
        <v>49</v>
      </c>
    </row>
    <row r="6" spans="1:6" ht="15">
      <c r="A6" s="551">
        <v>1</v>
      </c>
      <c r="B6" s="552" t="s">
        <v>561</v>
      </c>
      <c r="C6" s="564">
        <v>420977356.89719999</v>
      </c>
      <c r="D6" s="553"/>
      <c r="E6" s="75"/>
    </row>
    <row r="7" spans="1:6" ht="15">
      <c r="A7" s="554">
        <v>1.1000000000000001</v>
      </c>
      <c r="B7" s="387" t="s">
        <v>562</v>
      </c>
      <c r="C7" s="541">
        <v>46592094.8345</v>
      </c>
      <c r="D7" s="76"/>
      <c r="E7" s="75"/>
    </row>
    <row r="8" spans="1:6" ht="15">
      <c r="A8" s="554">
        <v>1.2</v>
      </c>
      <c r="B8" s="387" t="s">
        <v>563</v>
      </c>
      <c r="C8" s="541">
        <v>243748740.01030001</v>
      </c>
      <c r="D8" s="76"/>
      <c r="E8" s="75"/>
    </row>
    <row r="9" spans="1:6" ht="15">
      <c r="A9" s="554">
        <v>1.3</v>
      </c>
      <c r="B9" s="387" t="s">
        <v>564</v>
      </c>
      <c r="C9" s="541">
        <v>130636522.05239999</v>
      </c>
      <c r="D9" s="76"/>
      <c r="E9" s="75"/>
    </row>
    <row r="10" spans="1:6" ht="15">
      <c r="A10" s="554">
        <v>2</v>
      </c>
      <c r="B10" s="372" t="s">
        <v>565</v>
      </c>
      <c r="C10" s="541">
        <v>0</v>
      </c>
      <c r="D10" s="76"/>
      <c r="E10" s="75"/>
    </row>
    <row r="11" spans="1:6" ht="15">
      <c r="A11" s="554">
        <v>2.1</v>
      </c>
      <c r="B11" s="385" t="s">
        <v>566</v>
      </c>
      <c r="C11" s="542">
        <v>0</v>
      </c>
      <c r="D11" s="429"/>
      <c r="E11" s="77"/>
    </row>
    <row r="12" spans="1:6" ht="15">
      <c r="A12" s="554">
        <v>3</v>
      </c>
      <c r="B12" s="374" t="s">
        <v>567</v>
      </c>
      <c r="C12" s="542">
        <v>1991045.78</v>
      </c>
      <c r="D12" s="429"/>
      <c r="E12" s="77"/>
    </row>
    <row r="13" spans="1:6" ht="15">
      <c r="A13" s="554">
        <v>4</v>
      </c>
      <c r="B13" s="375" t="s">
        <v>568</v>
      </c>
      <c r="C13" s="542">
        <v>1851517.9761941005</v>
      </c>
      <c r="D13" s="429"/>
      <c r="E13" s="77"/>
    </row>
    <row r="14" spans="1:6" ht="15.75">
      <c r="A14" s="554"/>
      <c r="B14" s="375"/>
      <c r="C14" s="542">
        <v>0</v>
      </c>
      <c r="D14" s="540" t="s">
        <v>730</v>
      </c>
      <c r="E14" s="77"/>
    </row>
    <row r="15" spans="1:6" ht="15">
      <c r="A15" s="554">
        <v>5</v>
      </c>
      <c r="B15" s="376" t="s">
        <v>569</v>
      </c>
      <c r="C15" s="542">
        <v>0</v>
      </c>
      <c r="D15" s="429"/>
      <c r="E15" s="77"/>
    </row>
    <row r="16" spans="1:6" ht="15">
      <c r="A16" s="554">
        <v>5.0999999999999996</v>
      </c>
      <c r="B16" s="377" t="s">
        <v>570</v>
      </c>
      <c r="C16" s="541">
        <v>0</v>
      </c>
      <c r="D16" s="429"/>
      <c r="E16" s="75"/>
    </row>
    <row r="17" spans="1:5" ht="15">
      <c r="A17" s="554">
        <v>5.2</v>
      </c>
      <c r="B17" s="377" t="s">
        <v>571</v>
      </c>
      <c r="C17" s="541">
        <v>0</v>
      </c>
      <c r="D17" s="76"/>
      <c r="E17" s="75"/>
    </row>
    <row r="18" spans="1:5" ht="15">
      <c r="A18" s="554">
        <v>5.3</v>
      </c>
      <c r="B18" s="378" t="s">
        <v>572</v>
      </c>
      <c r="C18" s="541">
        <v>0</v>
      </c>
      <c r="D18" s="76"/>
      <c r="E18" s="75"/>
    </row>
    <row r="19" spans="1:5" ht="15">
      <c r="A19" s="554">
        <v>6</v>
      </c>
      <c r="B19" s="374" t="s">
        <v>573</v>
      </c>
      <c r="C19" s="541">
        <v>1221530171.7341149</v>
      </c>
      <c r="D19" s="76"/>
      <c r="E19" s="75"/>
    </row>
    <row r="20" spans="1:5" ht="15">
      <c r="A20" s="554">
        <v>6.1</v>
      </c>
      <c r="B20" s="377" t="s">
        <v>571</v>
      </c>
      <c r="C20" s="542">
        <v>109662300.11</v>
      </c>
      <c r="D20" s="76"/>
      <c r="E20" s="75"/>
    </row>
    <row r="21" spans="1:5" ht="15">
      <c r="A21" s="554">
        <v>6.2</v>
      </c>
      <c r="B21" s="378" t="s">
        <v>572</v>
      </c>
      <c r="C21" s="542">
        <v>1111867871.624115</v>
      </c>
      <c r="D21" s="76"/>
      <c r="E21" s="75"/>
    </row>
    <row r="22" spans="1:5" ht="15">
      <c r="A22" s="554">
        <v>7</v>
      </c>
      <c r="B22" s="372" t="s">
        <v>574</v>
      </c>
      <c r="C22" s="542">
        <v>6100000</v>
      </c>
      <c r="D22" s="76"/>
      <c r="E22" s="75"/>
    </row>
    <row r="23" spans="1:5" ht="15.75">
      <c r="A23" s="554"/>
      <c r="B23" s="379"/>
      <c r="C23" s="542">
        <v>6100000</v>
      </c>
      <c r="D23" s="540" t="s">
        <v>730</v>
      </c>
      <c r="E23" s="75"/>
    </row>
    <row r="24" spans="1:5" ht="15">
      <c r="A24" s="554">
        <v>8</v>
      </c>
      <c r="B24" s="379" t="s">
        <v>575</v>
      </c>
      <c r="C24" s="541">
        <v>0</v>
      </c>
      <c r="D24" s="76"/>
      <c r="E24" s="75"/>
    </row>
    <row r="25" spans="1:5" ht="15">
      <c r="A25" s="554">
        <v>9</v>
      </c>
      <c r="B25" s="375" t="s">
        <v>576</v>
      </c>
      <c r="C25" s="541">
        <v>44809177.07</v>
      </c>
      <c r="D25" s="430"/>
      <c r="E25" s="75"/>
    </row>
    <row r="26" spans="1:5" ht="15">
      <c r="A26" s="554">
        <v>9.1</v>
      </c>
      <c r="B26" s="377" t="s">
        <v>577</v>
      </c>
      <c r="C26" s="543">
        <v>40507785.880000003</v>
      </c>
      <c r="D26" s="78"/>
      <c r="E26" s="75"/>
    </row>
    <row r="27" spans="1:5" ht="15">
      <c r="A27" s="554">
        <v>9.1999999999999993</v>
      </c>
      <c r="B27" s="377" t="s">
        <v>578</v>
      </c>
      <c r="C27" s="544">
        <v>4301391.1900000004</v>
      </c>
      <c r="D27" s="428"/>
      <c r="E27" s="79"/>
    </row>
    <row r="28" spans="1:5" ht="15.75">
      <c r="A28" s="554">
        <v>10</v>
      </c>
      <c r="B28" s="375" t="s">
        <v>579</v>
      </c>
      <c r="C28" s="545">
        <v>1913257.95</v>
      </c>
      <c r="D28" s="516" t="s">
        <v>731</v>
      </c>
      <c r="E28" s="75"/>
    </row>
    <row r="29" spans="1:5" ht="15">
      <c r="A29" s="554">
        <v>10.1</v>
      </c>
      <c r="B29" s="377" t="s">
        <v>580</v>
      </c>
      <c r="C29" s="541">
        <v>0</v>
      </c>
      <c r="D29" s="76"/>
      <c r="E29" s="75"/>
    </row>
    <row r="30" spans="1:5" ht="15">
      <c r="A30" s="554">
        <v>10.199999999999999</v>
      </c>
      <c r="B30" s="377" t="s">
        <v>581</v>
      </c>
      <c r="C30" s="541">
        <v>1913257.95</v>
      </c>
      <c r="D30" s="76"/>
      <c r="E30" s="75"/>
    </row>
    <row r="31" spans="1:5" ht="15">
      <c r="A31" s="554">
        <v>11</v>
      </c>
      <c r="B31" s="375" t="s">
        <v>582</v>
      </c>
      <c r="C31" s="541">
        <v>0</v>
      </c>
      <c r="D31" s="76"/>
      <c r="E31" s="75"/>
    </row>
    <row r="32" spans="1:5" ht="15">
      <c r="A32" s="554">
        <v>11.1</v>
      </c>
      <c r="B32" s="377" t="s">
        <v>583</v>
      </c>
      <c r="C32" s="541">
        <v>0</v>
      </c>
      <c r="D32" s="76"/>
      <c r="E32" s="75"/>
    </row>
    <row r="33" spans="1:5" ht="15">
      <c r="A33" s="554">
        <v>11.2</v>
      </c>
      <c r="B33" s="377" t="s">
        <v>584</v>
      </c>
      <c r="C33" s="541">
        <v>0</v>
      </c>
      <c r="D33" s="76"/>
      <c r="E33" s="75"/>
    </row>
    <row r="34" spans="1:5" ht="15">
      <c r="A34" s="554">
        <v>13</v>
      </c>
      <c r="B34" s="375" t="s">
        <v>585</v>
      </c>
      <c r="C34" s="541">
        <v>5646715.5319849998</v>
      </c>
      <c r="D34" s="76"/>
      <c r="E34" s="75"/>
    </row>
    <row r="35" spans="1:5" ht="15">
      <c r="A35" s="554">
        <v>13.1</v>
      </c>
      <c r="B35" s="555" t="s">
        <v>586</v>
      </c>
      <c r="C35" s="541">
        <v>79370</v>
      </c>
      <c r="D35" s="76"/>
      <c r="E35" s="75"/>
    </row>
    <row r="36" spans="1:5" ht="15">
      <c r="A36" s="554">
        <v>13.2</v>
      </c>
      <c r="B36" s="555" t="s">
        <v>587</v>
      </c>
      <c r="C36" s="543">
        <v>0</v>
      </c>
      <c r="D36" s="78"/>
      <c r="E36" s="75"/>
    </row>
    <row r="37" spans="1:5" ht="15">
      <c r="A37" s="554">
        <v>14</v>
      </c>
      <c r="B37" s="395" t="s">
        <v>588</v>
      </c>
      <c r="C37" s="543">
        <v>1702967724.9633</v>
      </c>
      <c r="D37" s="78"/>
      <c r="E37" s="75"/>
    </row>
    <row r="38" spans="1:5" ht="15">
      <c r="A38" s="554"/>
      <c r="B38" s="392" t="s">
        <v>589</v>
      </c>
      <c r="C38" s="546"/>
      <c r="D38" s="80"/>
      <c r="E38" s="75"/>
    </row>
    <row r="39" spans="1:5" ht="15">
      <c r="A39" s="554">
        <v>15</v>
      </c>
      <c r="B39" s="383" t="s">
        <v>590</v>
      </c>
      <c r="C39" s="544">
        <v>0</v>
      </c>
      <c r="D39" s="428"/>
      <c r="E39" s="79"/>
    </row>
    <row r="40" spans="1:5" ht="15">
      <c r="A40" s="554">
        <v>15.1</v>
      </c>
      <c r="B40" s="385" t="s">
        <v>566</v>
      </c>
      <c r="C40" s="541">
        <v>0</v>
      </c>
      <c r="D40" s="76"/>
      <c r="E40" s="75"/>
    </row>
    <row r="41" spans="1:5" ht="15">
      <c r="A41" s="554">
        <v>16</v>
      </c>
      <c r="B41" s="372" t="s">
        <v>591</v>
      </c>
      <c r="C41" s="541">
        <v>0</v>
      </c>
      <c r="D41" s="76"/>
      <c r="E41" s="75"/>
    </row>
    <row r="42" spans="1:5" ht="15">
      <c r="A42" s="554">
        <v>17</v>
      </c>
      <c r="B42" s="372" t="s">
        <v>592</v>
      </c>
      <c r="C42" s="541">
        <v>1372171315.227015</v>
      </c>
      <c r="D42" s="76"/>
      <c r="E42" s="75"/>
    </row>
    <row r="43" spans="1:5" ht="15">
      <c r="A43" s="554">
        <v>17.100000000000001</v>
      </c>
      <c r="B43" s="386" t="s">
        <v>593</v>
      </c>
      <c r="C43" s="541">
        <v>946345867.09176421</v>
      </c>
      <c r="D43" s="76"/>
      <c r="E43" s="75"/>
    </row>
    <row r="44" spans="1:5" ht="15">
      <c r="A44" s="554">
        <v>17.2</v>
      </c>
      <c r="B44" s="387" t="s">
        <v>594</v>
      </c>
      <c r="C44" s="541">
        <v>423933069.91619992</v>
      </c>
      <c r="D44" s="76"/>
      <c r="E44" s="75"/>
    </row>
    <row r="45" spans="1:5" ht="15">
      <c r="A45" s="554">
        <v>17.3</v>
      </c>
      <c r="B45" s="422" t="s">
        <v>595</v>
      </c>
      <c r="C45" s="543">
        <v>0</v>
      </c>
      <c r="D45" s="78"/>
      <c r="E45" s="75"/>
    </row>
    <row r="46" spans="1:5" ht="15">
      <c r="A46" s="554">
        <v>17.399999999999999</v>
      </c>
      <c r="B46" s="423" t="s">
        <v>596</v>
      </c>
      <c r="C46" s="547">
        <v>1892378.2190509993</v>
      </c>
      <c r="D46" s="556"/>
      <c r="E46" s="75"/>
    </row>
    <row r="47" spans="1:5" ht="15">
      <c r="A47" s="554">
        <v>18</v>
      </c>
      <c r="B47" s="395" t="s">
        <v>597</v>
      </c>
      <c r="C47" s="548">
        <v>987768.59909999999</v>
      </c>
      <c r="D47" s="557"/>
      <c r="E47" s="79"/>
    </row>
    <row r="48" spans="1:5" ht="15">
      <c r="A48" s="554">
        <v>19</v>
      </c>
      <c r="B48" s="395" t="s">
        <v>598</v>
      </c>
      <c r="C48" s="549">
        <v>4843000.5199999996</v>
      </c>
      <c r="D48" s="558"/>
    </row>
    <row r="49" spans="1:4" ht="15">
      <c r="A49" s="554">
        <v>19.100000000000001</v>
      </c>
      <c r="B49" s="424" t="s">
        <v>599</v>
      </c>
      <c r="C49" s="549">
        <v>3493633.33</v>
      </c>
      <c r="D49" s="558"/>
    </row>
    <row r="50" spans="1:4" ht="15">
      <c r="A50" s="554">
        <v>19.2</v>
      </c>
      <c r="B50" s="424" t="s">
        <v>600</v>
      </c>
      <c r="C50" s="549">
        <v>1349367.19</v>
      </c>
      <c r="D50" s="558"/>
    </row>
    <row r="51" spans="1:4" ht="15">
      <c r="A51" s="554">
        <v>20</v>
      </c>
      <c r="B51" s="390" t="s">
        <v>601</v>
      </c>
      <c r="C51" s="549">
        <v>14234846.5692</v>
      </c>
      <c r="D51" s="558"/>
    </row>
    <row r="52" spans="1:4" ht="15">
      <c r="A52" s="554">
        <v>21</v>
      </c>
      <c r="B52" s="425" t="s">
        <v>602</v>
      </c>
      <c r="C52" s="549">
        <v>1943811.27</v>
      </c>
      <c r="D52" s="558"/>
    </row>
    <row r="53" spans="1:4" ht="15">
      <c r="A53" s="554">
        <v>21.1</v>
      </c>
      <c r="B53" s="387" t="s">
        <v>603</v>
      </c>
      <c r="C53" s="549">
        <v>0</v>
      </c>
      <c r="D53" s="558"/>
    </row>
    <row r="54" spans="1:4" ht="15">
      <c r="A54" s="554">
        <v>22</v>
      </c>
      <c r="B54" s="391" t="s">
        <v>604</v>
      </c>
      <c r="C54" s="549">
        <v>1394180742.1853151</v>
      </c>
      <c r="D54" s="558"/>
    </row>
    <row r="55" spans="1:4" ht="15">
      <c r="A55" s="554"/>
      <c r="B55" s="392" t="s">
        <v>605</v>
      </c>
      <c r="C55" s="550"/>
      <c r="D55" s="558"/>
    </row>
    <row r="56" spans="1:4" ht="15">
      <c r="A56" s="554">
        <v>23</v>
      </c>
      <c r="B56" s="390" t="s">
        <v>606</v>
      </c>
      <c r="C56" s="549">
        <v>112482804.98999999</v>
      </c>
      <c r="D56" s="558"/>
    </row>
    <row r="57" spans="1:4" ht="15">
      <c r="A57" s="554">
        <v>24</v>
      </c>
      <c r="B57" s="390" t="s">
        <v>607</v>
      </c>
      <c r="C57" s="549">
        <v>0</v>
      </c>
      <c r="D57" s="558"/>
    </row>
    <row r="58" spans="1:4" ht="15">
      <c r="A58" s="554">
        <v>25</v>
      </c>
      <c r="B58" s="395" t="s">
        <v>608</v>
      </c>
      <c r="C58" s="549">
        <v>72117569.840000004</v>
      </c>
      <c r="D58" s="558"/>
    </row>
    <row r="59" spans="1:4" ht="15">
      <c r="A59" s="554">
        <v>26</v>
      </c>
      <c r="B59" s="395" t="s">
        <v>609</v>
      </c>
      <c r="C59" s="549">
        <v>0</v>
      </c>
      <c r="D59" s="558"/>
    </row>
    <row r="60" spans="1:4" ht="15">
      <c r="A60" s="554">
        <v>27</v>
      </c>
      <c r="B60" s="395" t="s">
        <v>610</v>
      </c>
      <c r="C60" s="549">
        <v>0</v>
      </c>
      <c r="D60" s="558"/>
    </row>
    <row r="61" spans="1:4" ht="15">
      <c r="A61" s="554">
        <v>27.1</v>
      </c>
      <c r="B61" s="423" t="s">
        <v>611</v>
      </c>
      <c r="C61" s="549">
        <v>0</v>
      </c>
      <c r="D61" s="558"/>
    </row>
    <row r="62" spans="1:4" ht="15">
      <c r="A62" s="554">
        <v>27.2</v>
      </c>
      <c r="B62" s="423" t="s">
        <v>612</v>
      </c>
      <c r="C62" s="549">
        <v>0</v>
      </c>
      <c r="D62" s="558"/>
    </row>
    <row r="63" spans="1:4" ht="15">
      <c r="A63" s="554">
        <v>28</v>
      </c>
      <c r="B63" s="393" t="s">
        <v>613</v>
      </c>
      <c r="C63" s="549">
        <v>0</v>
      </c>
      <c r="D63" s="558"/>
    </row>
    <row r="64" spans="1:4" ht="15">
      <c r="A64" s="554">
        <v>29</v>
      </c>
      <c r="B64" s="395" t="s">
        <v>614</v>
      </c>
      <c r="C64" s="549">
        <v>0</v>
      </c>
      <c r="D64" s="558"/>
    </row>
    <row r="65" spans="1:4" ht="15">
      <c r="A65" s="554">
        <v>29.1</v>
      </c>
      <c r="B65" s="426" t="s">
        <v>615</v>
      </c>
      <c r="C65" s="549">
        <v>0</v>
      </c>
      <c r="D65" s="558"/>
    </row>
    <row r="66" spans="1:4" ht="15">
      <c r="A66" s="554">
        <v>29.2</v>
      </c>
      <c r="B66" s="424" t="s">
        <v>616</v>
      </c>
      <c r="C66" s="549">
        <v>0</v>
      </c>
      <c r="D66" s="558"/>
    </row>
    <row r="67" spans="1:4" ht="15">
      <c r="A67" s="554">
        <v>29.3</v>
      </c>
      <c r="B67" s="424" t="s">
        <v>617</v>
      </c>
      <c r="C67" s="549">
        <v>0</v>
      </c>
      <c r="D67" s="558"/>
    </row>
    <row r="68" spans="1:4" ht="15">
      <c r="A68" s="554">
        <v>30</v>
      </c>
      <c r="B68" s="395" t="s">
        <v>618</v>
      </c>
      <c r="C68" s="562">
        <v>124186607.7538</v>
      </c>
      <c r="D68" s="558"/>
    </row>
    <row r="69" spans="1:4" ht="15">
      <c r="A69" s="554">
        <v>31</v>
      </c>
      <c r="B69" s="427" t="s">
        <v>619</v>
      </c>
      <c r="C69" s="562">
        <v>308786982.58379996</v>
      </c>
      <c r="D69" s="558"/>
    </row>
    <row r="70" spans="1:4" ht="15.75" thickBot="1">
      <c r="A70" s="559">
        <v>32</v>
      </c>
      <c r="B70" s="560" t="s">
        <v>620</v>
      </c>
      <c r="C70" s="563">
        <v>1702967724.769115</v>
      </c>
      <c r="D70" s="561"/>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70" zoomScaleNormal="70" workbookViewId="0">
      <pane xSplit="1" ySplit="4" topLeftCell="B5" activePane="bottomRight" state="frozen"/>
      <selection activeCell="U10" sqref="U10"/>
      <selection pane="topRight" activeCell="U10" sqref="U10"/>
      <selection pane="bottomLeft" activeCell="U10" sqref="U10"/>
      <selection pane="bottomRight" activeCell="E26" sqref="E26"/>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3" bestFit="1" customWidth="1"/>
    <col min="17" max="17" width="14.7109375" style="13" customWidth="1"/>
    <col min="18" max="18" width="13" style="13" bestFit="1" customWidth="1"/>
    <col min="19" max="19" width="34.85546875" style="13" customWidth="1"/>
    <col min="20" max="16384" width="9.140625" style="13"/>
  </cols>
  <sheetData>
    <row r="1" spans="1:19">
      <c r="A1" s="2" t="s">
        <v>30</v>
      </c>
      <c r="B1" s="3" t="str">
        <f>'Info '!C2</f>
        <v>JSC ProCredit Bank</v>
      </c>
    </row>
    <row r="2" spans="1:19">
      <c r="A2" s="2" t="s">
        <v>31</v>
      </c>
      <c r="B2" s="320">
        <f>'1. key ratios '!B2</f>
        <v>45107</v>
      </c>
    </row>
    <row r="4" spans="1:19" ht="26.25" thickBot="1">
      <c r="A4" s="4" t="s">
        <v>146</v>
      </c>
      <c r="B4" s="196" t="s">
        <v>251</v>
      </c>
    </row>
    <row r="5" spans="1:19" s="184" customFormat="1">
      <c r="A5" s="179"/>
      <c r="B5" s="180"/>
      <c r="C5" s="181" t="s">
        <v>0</v>
      </c>
      <c r="D5" s="181" t="s">
        <v>1</v>
      </c>
      <c r="E5" s="181" t="s">
        <v>2</v>
      </c>
      <c r="F5" s="181" t="s">
        <v>3</v>
      </c>
      <c r="G5" s="181" t="s">
        <v>4</v>
      </c>
      <c r="H5" s="181" t="s">
        <v>5</v>
      </c>
      <c r="I5" s="181" t="s">
        <v>8</v>
      </c>
      <c r="J5" s="181" t="s">
        <v>9</v>
      </c>
      <c r="K5" s="181" t="s">
        <v>10</v>
      </c>
      <c r="L5" s="181" t="s">
        <v>11</v>
      </c>
      <c r="M5" s="181" t="s">
        <v>12</v>
      </c>
      <c r="N5" s="181" t="s">
        <v>13</v>
      </c>
      <c r="O5" s="181" t="s">
        <v>235</v>
      </c>
      <c r="P5" s="181" t="s">
        <v>236</v>
      </c>
      <c r="Q5" s="181" t="s">
        <v>237</v>
      </c>
      <c r="R5" s="182" t="s">
        <v>238</v>
      </c>
      <c r="S5" s="183" t="s">
        <v>239</v>
      </c>
    </row>
    <row r="6" spans="1:19" s="184" customFormat="1" ht="99" customHeight="1">
      <c r="A6" s="185"/>
      <c r="B6" s="733" t="s">
        <v>240</v>
      </c>
      <c r="C6" s="729">
        <v>0</v>
      </c>
      <c r="D6" s="730"/>
      <c r="E6" s="729">
        <v>0.2</v>
      </c>
      <c r="F6" s="730"/>
      <c r="G6" s="729">
        <v>0.35</v>
      </c>
      <c r="H6" s="730"/>
      <c r="I6" s="729">
        <v>0.5</v>
      </c>
      <c r="J6" s="730"/>
      <c r="K6" s="729">
        <v>0.75</v>
      </c>
      <c r="L6" s="730"/>
      <c r="M6" s="729">
        <v>1</v>
      </c>
      <c r="N6" s="730"/>
      <c r="O6" s="729">
        <v>1.5</v>
      </c>
      <c r="P6" s="730"/>
      <c r="Q6" s="729">
        <v>2.5</v>
      </c>
      <c r="R6" s="730"/>
      <c r="S6" s="731" t="s">
        <v>145</v>
      </c>
    </row>
    <row r="7" spans="1:19" s="184" customFormat="1" ht="30.75" customHeight="1">
      <c r="A7" s="185"/>
      <c r="B7" s="734"/>
      <c r="C7" s="176" t="s">
        <v>148</v>
      </c>
      <c r="D7" s="176" t="s">
        <v>147</v>
      </c>
      <c r="E7" s="176" t="s">
        <v>148</v>
      </c>
      <c r="F7" s="176" t="s">
        <v>147</v>
      </c>
      <c r="G7" s="176" t="s">
        <v>148</v>
      </c>
      <c r="H7" s="176" t="s">
        <v>147</v>
      </c>
      <c r="I7" s="176" t="s">
        <v>148</v>
      </c>
      <c r="J7" s="176" t="s">
        <v>147</v>
      </c>
      <c r="K7" s="176" t="s">
        <v>148</v>
      </c>
      <c r="L7" s="176" t="s">
        <v>147</v>
      </c>
      <c r="M7" s="176" t="s">
        <v>148</v>
      </c>
      <c r="N7" s="176" t="s">
        <v>147</v>
      </c>
      <c r="O7" s="176" t="s">
        <v>148</v>
      </c>
      <c r="P7" s="176" t="s">
        <v>147</v>
      </c>
      <c r="Q7" s="176" t="s">
        <v>148</v>
      </c>
      <c r="R7" s="176" t="s">
        <v>147</v>
      </c>
      <c r="S7" s="732"/>
    </row>
    <row r="8" spans="1:19">
      <c r="A8" s="81">
        <v>1</v>
      </c>
      <c r="B8" s="1" t="s">
        <v>51</v>
      </c>
      <c r="C8" s="82">
        <v>165307987.59999999</v>
      </c>
      <c r="D8" s="82"/>
      <c r="E8" s="82">
        <v>0</v>
      </c>
      <c r="F8" s="82"/>
      <c r="G8" s="82">
        <v>0</v>
      </c>
      <c r="H8" s="82"/>
      <c r="I8" s="82">
        <v>0</v>
      </c>
      <c r="J8" s="82"/>
      <c r="K8" s="82">
        <v>0</v>
      </c>
      <c r="L8" s="82"/>
      <c r="M8" s="82">
        <v>188103052.51720402</v>
      </c>
      <c r="N8" s="82"/>
      <c r="O8" s="82">
        <v>0</v>
      </c>
      <c r="P8" s="82"/>
      <c r="Q8" s="82">
        <v>0</v>
      </c>
      <c r="R8" s="82"/>
      <c r="S8" s="197">
        <v>188103052.51720402</v>
      </c>
    </row>
    <row r="9" spans="1:19">
      <c r="A9" s="81">
        <v>2</v>
      </c>
      <c r="B9" s="1" t="s">
        <v>52</v>
      </c>
      <c r="C9" s="82">
        <v>0</v>
      </c>
      <c r="D9" s="82"/>
      <c r="E9" s="82">
        <v>0</v>
      </c>
      <c r="F9" s="82"/>
      <c r="G9" s="82">
        <v>0</v>
      </c>
      <c r="H9" s="82"/>
      <c r="I9" s="82">
        <v>0</v>
      </c>
      <c r="J9" s="82"/>
      <c r="K9" s="82">
        <v>0</v>
      </c>
      <c r="L9" s="82"/>
      <c r="M9" s="82">
        <v>0</v>
      </c>
      <c r="N9" s="82"/>
      <c r="O9" s="82">
        <v>0</v>
      </c>
      <c r="P9" s="82"/>
      <c r="Q9" s="82">
        <v>0</v>
      </c>
      <c r="R9" s="82"/>
      <c r="S9" s="197">
        <v>0</v>
      </c>
    </row>
    <row r="10" spans="1:19">
      <c r="A10" s="81">
        <v>3</v>
      </c>
      <c r="B10" s="1" t="s">
        <v>164</v>
      </c>
      <c r="C10" s="82">
        <v>0</v>
      </c>
      <c r="D10" s="82"/>
      <c r="E10" s="82">
        <v>0</v>
      </c>
      <c r="F10" s="82"/>
      <c r="G10" s="82">
        <v>0</v>
      </c>
      <c r="H10" s="82"/>
      <c r="I10" s="82">
        <v>0</v>
      </c>
      <c r="J10" s="82"/>
      <c r="K10" s="82">
        <v>0</v>
      </c>
      <c r="L10" s="82"/>
      <c r="M10" s="82">
        <v>0</v>
      </c>
      <c r="N10" s="82"/>
      <c r="O10" s="82">
        <v>0</v>
      </c>
      <c r="P10" s="82"/>
      <c r="Q10" s="82">
        <v>0</v>
      </c>
      <c r="R10" s="82"/>
      <c r="S10" s="197">
        <v>0</v>
      </c>
    </row>
    <row r="11" spans="1:19">
      <c r="A11" s="81">
        <v>4</v>
      </c>
      <c r="B11" s="1" t="s">
        <v>53</v>
      </c>
      <c r="C11" s="82">
        <v>0</v>
      </c>
      <c r="D11" s="82"/>
      <c r="E11" s="82">
        <v>0</v>
      </c>
      <c r="F11" s="82"/>
      <c r="G11" s="82">
        <v>0</v>
      </c>
      <c r="H11" s="82"/>
      <c r="I11" s="82">
        <v>0</v>
      </c>
      <c r="J11" s="82"/>
      <c r="K11" s="82">
        <v>0</v>
      </c>
      <c r="L11" s="82"/>
      <c r="M11" s="82">
        <v>0</v>
      </c>
      <c r="N11" s="82"/>
      <c r="O11" s="82">
        <v>0</v>
      </c>
      <c r="P11" s="82"/>
      <c r="Q11" s="82">
        <v>0</v>
      </c>
      <c r="R11" s="82"/>
      <c r="S11" s="197">
        <v>0</v>
      </c>
    </row>
    <row r="12" spans="1:19">
      <c r="A12" s="81">
        <v>5</v>
      </c>
      <c r="B12" s="1" t="s">
        <v>54</v>
      </c>
      <c r="C12" s="82">
        <v>0</v>
      </c>
      <c r="D12" s="82"/>
      <c r="E12" s="82">
        <v>0</v>
      </c>
      <c r="F12" s="82"/>
      <c r="G12" s="82">
        <v>0</v>
      </c>
      <c r="H12" s="82"/>
      <c r="I12" s="82">
        <v>0</v>
      </c>
      <c r="J12" s="82"/>
      <c r="K12" s="82">
        <v>0</v>
      </c>
      <c r="L12" s="82"/>
      <c r="M12" s="82">
        <v>0</v>
      </c>
      <c r="N12" s="82"/>
      <c r="O12" s="82">
        <v>0</v>
      </c>
      <c r="P12" s="82"/>
      <c r="Q12" s="82">
        <v>0</v>
      </c>
      <c r="R12" s="82"/>
      <c r="S12" s="197">
        <v>0</v>
      </c>
    </row>
    <row r="13" spans="1:19">
      <c r="A13" s="81">
        <v>6</v>
      </c>
      <c r="B13" s="1" t="s">
        <v>55</v>
      </c>
      <c r="C13" s="82">
        <v>0</v>
      </c>
      <c r="D13" s="82"/>
      <c r="E13" s="82">
        <v>124264205.91092534</v>
      </c>
      <c r="F13" s="82"/>
      <c r="G13" s="82">
        <v>0</v>
      </c>
      <c r="H13" s="82"/>
      <c r="I13" s="82">
        <v>6844223.5492516486</v>
      </c>
      <c r="J13" s="82"/>
      <c r="K13" s="82">
        <v>0</v>
      </c>
      <c r="L13" s="82"/>
      <c r="M13" s="82">
        <v>244563.72983499023</v>
      </c>
      <c r="N13" s="82"/>
      <c r="O13" s="82">
        <v>0</v>
      </c>
      <c r="P13" s="82"/>
      <c r="Q13" s="82">
        <v>0</v>
      </c>
      <c r="R13" s="82"/>
      <c r="S13" s="197">
        <v>28519516.678555887</v>
      </c>
    </row>
    <row r="14" spans="1:19">
      <c r="A14" s="81">
        <v>7</v>
      </c>
      <c r="B14" s="1" t="s">
        <v>56</v>
      </c>
      <c r="C14" s="82">
        <v>0</v>
      </c>
      <c r="D14" s="82"/>
      <c r="E14" s="82">
        <v>0</v>
      </c>
      <c r="F14" s="82"/>
      <c r="G14" s="82">
        <v>0</v>
      </c>
      <c r="H14" s="82"/>
      <c r="I14" s="82">
        <v>0</v>
      </c>
      <c r="J14" s="82"/>
      <c r="K14" s="82">
        <v>0</v>
      </c>
      <c r="L14" s="82"/>
      <c r="M14" s="82">
        <v>744373593.03040004</v>
      </c>
      <c r="N14" s="82">
        <v>72098623.730300009</v>
      </c>
      <c r="O14" s="82">
        <v>0</v>
      </c>
      <c r="P14" s="82"/>
      <c r="Q14" s="82">
        <v>0</v>
      </c>
      <c r="R14" s="82"/>
      <c r="S14" s="197">
        <v>816472216.76069999</v>
      </c>
    </row>
    <row r="15" spans="1:19">
      <c r="A15" s="81">
        <v>8</v>
      </c>
      <c r="B15" s="1" t="s">
        <v>57</v>
      </c>
      <c r="C15" s="82">
        <v>0</v>
      </c>
      <c r="D15" s="82"/>
      <c r="E15" s="82">
        <v>0</v>
      </c>
      <c r="F15" s="82"/>
      <c r="G15" s="82">
        <v>0</v>
      </c>
      <c r="H15" s="82"/>
      <c r="I15" s="82">
        <v>0</v>
      </c>
      <c r="J15" s="82"/>
      <c r="K15" s="82">
        <v>269795107.37919998</v>
      </c>
      <c r="L15" s="82"/>
      <c r="M15" s="82">
        <v>0</v>
      </c>
      <c r="N15" s="82"/>
      <c r="O15" s="82">
        <v>0</v>
      </c>
      <c r="P15" s="82"/>
      <c r="Q15" s="82">
        <v>0</v>
      </c>
      <c r="R15" s="82"/>
      <c r="S15" s="197">
        <v>202346330.53439999</v>
      </c>
    </row>
    <row r="16" spans="1:19">
      <c r="A16" s="81">
        <v>9</v>
      </c>
      <c r="B16" s="1" t="s">
        <v>58</v>
      </c>
      <c r="C16" s="82">
        <v>0</v>
      </c>
      <c r="D16" s="82"/>
      <c r="E16" s="82">
        <v>0</v>
      </c>
      <c r="F16" s="82"/>
      <c r="G16" s="82">
        <v>90344218.524100006</v>
      </c>
      <c r="H16" s="82"/>
      <c r="I16" s="82">
        <v>0</v>
      </c>
      <c r="J16" s="82"/>
      <c r="K16" s="82">
        <v>0</v>
      </c>
      <c r="L16" s="82"/>
      <c r="M16" s="82">
        <v>0</v>
      </c>
      <c r="N16" s="82"/>
      <c r="O16" s="82">
        <v>0</v>
      </c>
      <c r="P16" s="82"/>
      <c r="Q16" s="82">
        <v>0</v>
      </c>
      <c r="R16" s="82"/>
      <c r="S16" s="197">
        <v>31620476.483435001</v>
      </c>
    </row>
    <row r="17" spans="1:19">
      <c r="A17" s="81">
        <v>10</v>
      </c>
      <c r="B17" s="1" t="s">
        <v>59</v>
      </c>
      <c r="C17" s="82">
        <v>0</v>
      </c>
      <c r="D17" s="82"/>
      <c r="E17" s="82">
        <v>0</v>
      </c>
      <c r="F17" s="82"/>
      <c r="G17" s="82">
        <v>0</v>
      </c>
      <c r="H17" s="82"/>
      <c r="I17" s="82">
        <v>270790.554</v>
      </c>
      <c r="J17" s="82"/>
      <c r="K17" s="82">
        <v>0</v>
      </c>
      <c r="L17" s="82"/>
      <c r="M17" s="82">
        <v>2854769.6145000001</v>
      </c>
      <c r="N17" s="82"/>
      <c r="O17" s="82">
        <v>958576.24140000006</v>
      </c>
      <c r="P17" s="82"/>
      <c r="Q17" s="82">
        <v>0</v>
      </c>
      <c r="R17" s="82"/>
      <c r="S17" s="197">
        <v>4428029.2535999995</v>
      </c>
    </row>
    <row r="18" spans="1:19">
      <c r="A18" s="81">
        <v>11</v>
      </c>
      <c r="B18" s="1" t="s">
        <v>60</v>
      </c>
      <c r="C18" s="82">
        <v>0</v>
      </c>
      <c r="D18" s="82"/>
      <c r="E18" s="82">
        <v>0</v>
      </c>
      <c r="F18" s="82"/>
      <c r="G18" s="82">
        <v>0</v>
      </c>
      <c r="H18" s="82"/>
      <c r="I18" s="82">
        <v>0</v>
      </c>
      <c r="J18" s="82"/>
      <c r="K18" s="82">
        <v>0</v>
      </c>
      <c r="L18" s="82"/>
      <c r="M18" s="82">
        <v>0</v>
      </c>
      <c r="N18" s="82"/>
      <c r="O18" s="82">
        <v>0</v>
      </c>
      <c r="P18" s="82"/>
      <c r="Q18" s="82">
        <v>4301391.1900000004</v>
      </c>
      <c r="R18" s="82"/>
      <c r="S18" s="197">
        <v>10753477.975000001</v>
      </c>
    </row>
    <row r="19" spans="1:19">
      <c r="A19" s="81">
        <v>12</v>
      </c>
      <c r="B19" s="1" t="s">
        <v>61</v>
      </c>
      <c r="C19" s="82">
        <v>0</v>
      </c>
      <c r="D19" s="82"/>
      <c r="E19" s="82">
        <v>0</v>
      </c>
      <c r="F19" s="82"/>
      <c r="G19" s="82">
        <v>0</v>
      </c>
      <c r="H19" s="82"/>
      <c r="I19" s="82">
        <v>0</v>
      </c>
      <c r="J19" s="82"/>
      <c r="K19" s="82">
        <v>0</v>
      </c>
      <c r="L19" s="82"/>
      <c r="M19" s="82">
        <v>0</v>
      </c>
      <c r="N19" s="82"/>
      <c r="O19" s="82">
        <v>0</v>
      </c>
      <c r="P19" s="82"/>
      <c r="Q19" s="82">
        <v>0</v>
      </c>
      <c r="R19" s="82"/>
      <c r="S19" s="197">
        <v>0</v>
      </c>
    </row>
    <row r="20" spans="1:19">
      <c r="A20" s="81">
        <v>13</v>
      </c>
      <c r="B20" s="1" t="s">
        <v>144</v>
      </c>
      <c r="C20" s="82">
        <v>0</v>
      </c>
      <c r="D20" s="82"/>
      <c r="E20" s="82">
        <v>0</v>
      </c>
      <c r="F20" s="82"/>
      <c r="G20" s="82">
        <v>0</v>
      </c>
      <c r="H20" s="82"/>
      <c r="I20" s="82">
        <v>0</v>
      </c>
      <c r="J20" s="82"/>
      <c r="K20" s="82">
        <v>0</v>
      </c>
      <c r="L20" s="82"/>
      <c r="M20" s="82">
        <v>0</v>
      </c>
      <c r="N20" s="82"/>
      <c r="O20" s="82">
        <v>0</v>
      </c>
      <c r="P20" s="82"/>
      <c r="Q20" s="82">
        <v>0</v>
      </c>
      <c r="R20" s="82"/>
      <c r="S20" s="197">
        <v>0</v>
      </c>
    </row>
    <row r="21" spans="1:19">
      <c r="A21" s="81">
        <v>14</v>
      </c>
      <c r="B21" s="1" t="s">
        <v>63</v>
      </c>
      <c r="C21" s="82">
        <v>46592094.829999998</v>
      </c>
      <c r="D21" s="82"/>
      <c r="E21" s="82">
        <v>0</v>
      </c>
      <c r="F21" s="82"/>
      <c r="G21" s="82">
        <v>0</v>
      </c>
      <c r="H21" s="82"/>
      <c r="I21" s="82">
        <v>0</v>
      </c>
      <c r="J21" s="82"/>
      <c r="K21" s="82">
        <v>0</v>
      </c>
      <c r="L21" s="82"/>
      <c r="M21" s="82">
        <v>48848374.363970906</v>
      </c>
      <c r="N21" s="82"/>
      <c r="O21" s="82">
        <v>0</v>
      </c>
      <c r="P21" s="82"/>
      <c r="Q21" s="82">
        <v>0</v>
      </c>
      <c r="R21" s="82"/>
      <c r="S21" s="197">
        <v>48848374.363970906</v>
      </c>
    </row>
    <row r="22" spans="1:19" ht="13.5" thickBot="1">
      <c r="A22" s="83"/>
      <c r="B22" s="84" t="s">
        <v>64</v>
      </c>
      <c r="C22" s="85">
        <v>211900082.43000001</v>
      </c>
      <c r="D22" s="85">
        <v>0</v>
      </c>
      <c r="E22" s="85">
        <v>124264205.91092534</v>
      </c>
      <c r="F22" s="85">
        <v>0</v>
      </c>
      <c r="G22" s="85">
        <v>90344218.524100006</v>
      </c>
      <c r="H22" s="85">
        <v>0</v>
      </c>
      <c r="I22" s="85">
        <v>7115014.1032516491</v>
      </c>
      <c r="J22" s="85">
        <v>0</v>
      </c>
      <c r="K22" s="85">
        <v>269795107.37919998</v>
      </c>
      <c r="L22" s="85">
        <v>0</v>
      </c>
      <c r="M22" s="85">
        <v>984424353.25591004</v>
      </c>
      <c r="N22" s="85">
        <v>72098623.730300009</v>
      </c>
      <c r="O22" s="85">
        <v>958576.24140000006</v>
      </c>
      <c r="P22" s="85">
        <v>0</v>
      </c>
      <c r="Q22" s="85">
        <v>4301391.1900000004</v>
      </c>
      <c r="R22" s="85">
        <v>0</v>
      </c>
      <c r="S22" s="198">
        <v>1331091474.5668657</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workbookViewId="0">
      <pane xSplit="2" ySplit="6" topLeftCell="N7" activePane="bottomRight" state="frozen"/>
      <selection activeCell="U10" sqref="U10"/>
      <selection pane="topRight" activeCell="U10" sqref="U10"/>
      <selection pane="bottomLeft" activeCell="U10" sqref="U10"/>
      <selection pane="bottomRight" activeCell="U10" sqref="U10"/>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3"/>
  </cols>
  <sheetData>
    <row r="1" spans="1:22">
      <c r="A1" s="2" t="s">
        <v>30</v>
      </c>
      <c r="B1" s="3" t="str">
        <f>'Info '!C2</f>
        <v>JSC ProCredit Bank</v>
      </c>
    </row>
    <row r="2" spans="1:22">
      <c r="A2" s="2" t="s">
        <v>31</v>
      </c>
      <c r="B2" s="320">
        <f>'1. key ratios '!B2</f>
        <v>45107</v>
      </c>
    </row>
    <row r="4" spans="1:22" ht="13.5" thickBot="1">
      <c r="A4" s="4" t="s">
        <v>243</v>
      </c>
      <c r="B4" s="86" t="s">
        <v>50</v>
      </c>
      <c r="V4" s="14" t="s">
        <v>35</v>
      </c>
    </row>
    <row r="5" spans="1:22" ht="12.75" customHeight="1">
      <c r="A5" s="87"/>
      <c r="B5" s="88"/>
      <c r="C5" s="735" t="s">
        <v>169</v>
      </c>
      <c r="D5" s="736"/>
      <c r="E5" s="736"/>
      <c r="F5" s="736"/>
      <c r="G5" s="736"/>
      <c r="H5" s="736"/>
      <c r="I5" s="736"/>
      <c r="J5" s="736"/>
      <c r="K5" s="736"/>
      <c r="L5" s="737"/>
      <c r="M5" s="738" t="s">
        <v>170</v>
      </c>
      <c r="N5" s="739"/>
      <c r="O5" s="739"/>
      <c r="P5" s="739"/>
      <c r="Q5" s="739"/>
      <c r="R5" s="739"/>
      <c r="S5" s="740"/>
      <c r="T5" s="743" t="s">
        <v>241</v>
      </c>
      <c r="U5" s="743" t="s">
        <v>242</v>
      </c>
      <c r="V5" s="741" t="s">
        <v>76</v>
      </c>
    </row>
    <row r="6" spans="1:22" s="45" customFormat="1" ht="102">
      <c r="A6" s="43"/>
      <c r="B6" s="89"/>
      <c r="C6" s="90" t="s">
        <v>65</v>
      </c>
      <c r="D6" s="160" t="s">
        <v>66</v>
      </c>
      <c r="E6" s="116" t="s">
        <v>172</v>
      </c>
      <c r="F6" s="116" t="s">
        <v>173</v>
      </c>
      <c r="G6" s="160" t="s">
        <v>176</v>
      </c>
      <c r="H6" s="160" t="s">
        <v>171</v>
      </c>
      <c r="I6" s="160" t="s">
        <v>67</v>
      </c>
      <c r="J6" s="160" t="s">
        <v>68</v>
      </c>
      <c r="K6" s="91" t="s">
        <v>69</v>
      </c>
      <c r="L6" s="92" t="s">
        <v>70</v>
      </c>
      <c r="M6" s="90" t="s">
        <v>174</v>
      </c>
      <c r="N6" s="91" t="s">
        <v>71</v>
      </c>
      <c r="O6" s="91" t="s">
        <v>72</v>
      </c>
      <c r="P6" s="91" t="s">
        <v>73</v>
      </c>
      <c r="Q6" s="91" t="s">
        <v>74</v>
      </c>
      <c r="R6" s="91" t="s">
        <v>75</v>
      </c>
      <c r="S6" s="178" t="s">
        <v>175</v>
      </c>
      <c r="T6" s="744"/>
      <c r="U6" s="744"/>
      <c r="V6" s="742"/>
    </row>
    <row r="7" spans="1:22">
      <c r="A7" s="93">
        <v>1</v>
      </c>
      <c r="B7" s="1" t="s">
        <v>51</v>
      </c>
      <c r="C7" s="94"/>
      <c r="D7" s="82"/>
      <c r="E7" s="82"/>
      <c r="F7" s="82"/>
      <c r="G7" s="82"/>
      <c r="H7" s="82"/>
      <c r="I7" s="82"/>
      <c r="J7" s="82"/>
      <c r="K7" s="82"/>
      <c r="L7" s="95"/>
      <c r="M7" s="94"/>
      <c r="N7" s="82"/>
      <c r="O7" s="82">
        <v>188103052.51720402</v>
      </c>
      <c r="P7" s="82"/>
      <c r="Q7" s="82"/>
      <c r="R7" s="82"/>
      <c r="S7" s="95"/>
      <c r="T7" s="186">
        <v>188103052.51720402</v>
      </c>
      <c r="U7" s="186"/>
      <c r="V7" s="96">
        <v>188103052.51720402</v>
      </c>
    </row>
    <row r="8" spans="1:22">
      <c r="A8" s="93">
        <v>2</v>
      </c>
      <c r="B8" s="1" t="s">
        <v>52</v>
      </c>
      <c r="C8" s="94"/>
      <c r="D8" s="82">
        <v>0</v>
      </c>
      <c r="E8" s="82"/>
      <c r="F8" s="82"/>
      <c r="G8" s="82"/>
      <c r="H8" s="82"/>
      <c r="I8" s="82"/>
      <c r="J8" s="82"/>
      <c r="K8" s="82"/>
      <c r="L8" s="95"/>
      <c r="M8" s="94"/>
      <c r="N8" s="82"/>
      <c r="O8" s="82">
        <v>0</v>
      </c>
      <c r="P8" s="82"/>
      <c r="Q8" s="82"/>
      <c r="R8" s="82"/>
      <c r="S8" s="95"/>
      <c r="T8" s="186">
        <v>0</v>
      </c>
      <c r="U8" s="186"/>
      <c r="V8" s="96">
        <v>0</v>
      </c>
    </row>
    <row r="9" spans="1:22">
      <c r="A9" s="93">
        <v>3</v>
      </c>
      <c r="B9" s="1" t="s">
        <v>165</v>
      </c>
      <c r="C9" s="94"/>
      <c r="D9" s="82">
        <v>0</v>
      </c>
      <c r="E9" s="82"/>
      <c r="F9" s="82"/>
      <c r="G9" s="82"/>
      <c r="H9" s="82"/>
      <c r="I9" s="82"/>
      <c r="J9" s="82"/>
      <c r="K9" s="82"/>
      <c r="L9" s="95"/>
      <c r="M9" s="94"/>
      <c r="N9" s="82"/>
      <c r="O9" s="82">
        <v>0</v>
      </c>
      <c r="P9" s="82"/>
      <c r="Q9" s="82"/>
      <c r="R9" s="82"/>
      <c r="S9" s="95"/>
      <c r="T9" s="186">
        <v>0</v>
      </c>
      <c r="U9" s="186"/>
      <c r="V9" s="96">
        <v>0</v>
      </c>
    </row>
    <row r="10" spans="1:22">
      <c r="A10" s="93">
        <v>4</v>
      </c>
      <c r="B10" s="1" t="s">
        <v>53</v>
      </c>
      <c r="C10" s="94"/>
      <c r="D10" s="82">
        <v>0</v>
      </c>
      <c r="E10" s="82"/>
      <c r="F10" s="82"/>
      <c r="G10" s="82"/>
      <c r="H10" s="82"/>
      <c r="I10" s="82"/>
      <c r="J10" s="82"/>
      <c r="K10" s="82"/>
      <c r="L10" s="95"/>
      <c r="M10" s="94"/>
      <c r="N10" s="82"/>
      <c r="O10" s="82">
        <v>0</v>
      </c>
      <c r="P10" s="82"/>
      <c r="Q10" s="82"/>
      <c r="R10" s="82"/>
      <c r="S10" s="95"/>
      <c r="T10" s="186">
        <v>0</v>
      </c>
      <c r="U10" s="186"/>
      <c r="V10" s="96">
        <v>0</v>
      </c>
    </row>
    <row r="11" spans="1:22">
      <c r="A11" s="93">
        <v>5</v>
      </c>
      <c r="B11" s="1" t="s">
        <v>54</v>
      </c>
      <c r="C11" s="94"/>
      <c r="D11" s="82">
        <v>0</v>
      </c>
      <c r="E11" s="82"/>
      <c r="F11" s="82"/>
      <c r="G11" s="82"/>
      <c r="H11" s="82"/>
      <c r="I11" s="82"/>
      <c r="J11" s="82"/>
      <c r="K11" s="82"/>
      <c r="L11" s="95"/>
      <c r="M11" s="94"/>
      <c r="N11" s="82"/>
      <c r="O11" s="82">
        <v>0</v>
      </c>
      <c r="P11" s="82"/>
      <c r="Q11" s="82"/>
      <c r="R11" s="82"/>
      <c r="S11" s="95"/>
      <c r="T11" s="186">
        <v>0</v>
      </c>
      <c r="U11" s="186"/>
      <c r="V11" s="96">
        <v>0</v>
      </c>
    </row>
    <row r="12" spans="1:22">
      <c r="A12" s="93">
        <v>6</v>
      </c>
      <c r="B12" s="1" t="s">
        <v>55</v>
      </c>
      <c r="C12" s="94"/>
      <c r="D12" s="82">
        <v>0</v>
      </c>
      <c r="E12" s="82"/>
      <c r="F12" s="82"/>
      <c r="G12" s="82"/>
      <c r="H12" s="82"/>
      <c r="I12" s="82"/>
      <c r="J12" s="82"/>
      <c r="K12" s="82"/>
      <c r="L12" s="95"/>
      <c r="M12" s="94"/>
      <c r="N12" s="82"/>
      <c r="O12" s="82">
        <v>0</v>
      </c>
      <c r="P12" s="82"/>
      <c r="Q12" s="82"/>
      <c r="R12" s="82"/>
      <c r="S12" s="95"/>
      <c r="T12" s="186">
        <v>0</v>
      </c>
      <c r="U12" s="186"/>
      <c r="V12" s="96">
        <v>0</v>
      </c>
    </row>
    <row r="13" spans="1:22">
      <c r="A13" s="93">
        <v>7</v>
      </c>
      <c r="B13" s="1" t="s">
        <v>56</v>
      </c>
      <c r="C13" s="94"/>
      <c r="D13" s="82">
        <v>2809218.2938000001</v>
      </c>
      <c r="E13" s="82"/>
      <c r="F13" s="82"/>
      <c r="G13" s="82"/>
      <c r="H13" s="82"/>
      <c r="I13" s="82"/>
      <c r="J13" s="82"/>
      <c r="K13" s="82"/>
      <c r="L13" s="95"/>
      <c r="M13" s="94"/>
      <c r="N13" s="82"/>
      <c r="O13" s="82">
        <v>59640691.141300008</v>
      </c>
      <c r="P13" s="82"/>
      <c r="Q13" s="82"/>
      <c r="R13" s="82"/>
      <c r="S13" s="95"/>
      <c r="T13" s="186">
        <v>61721339.380500011</v>
      </c>
      <c r="U13" s="186">
        <v>728570.05460000003</v>
      </c>
      <c r="V13" s="96">
        <v>62449909.435100004</v>
      </c>
    </row>
    <row r="14" spans="1:22">
      <c r="A14" s="93">
        <v>8</v>
      </c>
      <c r="B14" s="1" t="s">
        <v>57</v>
      </c>
      <c r="C14" s="94"/>
      <c r="D14" s="82">
        <v>382301.35249999998</v>
      </c>
      <c r="E14" s="82"/>
      <c r="F14" s="82"/>
      <c r="G14" s="82"/>
      <c r="H14" s="82"/>
      <c r="I14" s="82"/>
      <c r="J14" s="82"/>
      <c r="K14" s="82"/>
      <c r="L14" s="95"/>
      <c r="M14" s="94"/>
      <c r="N14" s="82"/>
      <c r="O14" s="82">
        <v>4513372.6764000002</v>
      </c>
      <c r="P14" s="82"/>
      <c r="Q14" s="82"/>
      <c r="R14" s="82"/>
      <c r="S14" s="95"/>
      <c r="T14" s="186">
        <v>4895674.0289000003</v>
      </c>
      <c r="U14" s="186"/>
      <c r="V14" s="96">
        <v>4895674.0289000003</v>
      </c>
    </row>
    <row r="15" spans="1:22">
      <c r="A15" s="93">
        <v>9</v>
      </c>
      <c r="B15" s="1" t="s">
        <v>58</v>
      </c>
      <c r="C15" s="94"/>
      <c r="D15" s="82">
        <v>0</v>
      </c>
      <c r="E15" s="82"/>
      <c r="F15" s="82"/>
      <c r="G15" s="82"/>
      <c r="H15" s="82"/>
      <c r="I15" s="82"/>
      <c r="J15" s="82"/>
      <c r="K15" s="82"/>
      <c r="L15" s="95"/>
      <c r="M15" s="94"/>
      <c r="N15" s="82"/>
      <c r="O15" s="82">
        <v>0</v>
      </c>
      <c r="P15" s="82"/>
      <c r="Q15" s="82"/>
      <c r="R15" s="82"/>
      <c r="S15" s="95"/>
      <c r="T15" s="186">
        <v>0</v>
      </c>
      <c r="U15" s="186"/>
      <c r="V15" s="96">
        <v>0</v>
      </c>
    </row>
    <row r="16" spans="1:22">
      <c r="A16" s="93">
        <v>10</v>
      </c>
      <c r="B16" s="1" t="s">
        <v>59</v>
      </c>
      <c r="C16" s="94"/>
      <c r="D16" s="82">
        <v>0</v>
      </c>
      <c r="E16" s="82"/>
      <c r="F16" s="82"/>
      <c r="G16" s="82"/>
      <c r="H16" s="82"/>
      <c r="I16" s="82"/>
      <c r="J16" s="82"/>
      <c r="K16" s="82"/>
      <c r="L16" s="95"/>
      <c r="M16" s="94"/>
      <c r="N16" s="82"/>
      <c r="O16" s="82">
        <v>0</v>
      </c>
      <c r="P16" s="82"/>
      <c r="Q16" s="82"/>
      <c r="R16" s="82"/>
      <c r="S16" s="95"/>
      <c r="T16" s="186">
        <v>0</v>
      </c>
      <c r="U16" s="186"/>
      <c r="V16" s="96">
        <v>0</v>
      </c>
    </row>
    <row r="17" spans="1:22">
      <c r="A17" s="93">
        <v>11</v>
      </c>
      <c r="B17" s="1" t="s">
        <v>60</v>
      </c>
      <c r="C17" s="94"/>
      <c r="D17" s="82">
        <v>0</v>
      </c>
      <c r="E17" s="82"/>
      <c r="F17" s="82"/>
      <c r="G17" s="82"/>
      <c r="H17" s="82"/>
      <c r="I17" s="82"/>
      <c r="J17" s="82"/>
      <c r="K17" s="82"/>
      <c r="L17" s="95"/>
      <c r="M17" s="94"/>
      <c r="N17" s="82"/>
      <c r="O17" s="82">
        <v>0</v>
      </c>
      <c r="P17" s="82"/>
      <c r="Q17" s="82"/>
      <c r="R17" s="82"/>
      <c r="S17" s="95"/>
      <c r="T17" s="186">
        <v>0</v>
      </c>
      <c r="U17" s="186"/>
      <c r="V17" s="96">
        <v>0</v>
      </c>
    </row>
    <row r="18" spans="1:22">
      <c r="A18" s="93">
        <v>12</v>
      </c>
      <c r="B18" s="1" t="s">
        <v>61</v>
      </c>
      <c r="C18" s="94"/>
      <c r="D18" s="82">
        <v>0</v>
      </c>
      <c r="E18" s="82"/>
      <c r="F18" s="82"/>
      <c r="G18" s="82"/>
      <c r="H18" s="82"/>
      <c r="I18" s="82"/>
      <c r="J18" s="82"/>
      <c r="K18" s="82"/>
      <c r="L18" s="95"/>
      <c r="M18" s="94"/>
      <c r="N18" s="82"/>
      <c r="O18" s="82">
        <v>0</v>
      </c>
      <c r="P18" s="82"/>
      <c r="Q18" s="82"/>
      <c r="R18" s="82"/>
      <c r="S18" s="95"/>
      <c r="T18" s="186">
        <v>0</v>
      </c>
      <c r="U18" s="186"/>
      <c r="V18" s="96">
        <v>0</v>
      </c>
    </row>
    <row r="19" spans="1:22">
      <c r="A19" s="93">
        <v>13</v>
      </c>
      <c r="B19" s="1" t="s">
        <v>62</v>
      </c>
      <c r="C19" s="94"/>
      <c r="D19" s="82">
        <v>0</v>
      </c>
      <c r="E19" s="82"/>
      <c r="F19" s="82"/>
      <c r="G19" s="82"/>
      <c r="H19" s="82"/>
      <c r="I19" s="82"/>
      <c r="J19" s="82"/>
      <c r="K19" s="82"/>
      <c r="L19" s="95"/>
      <c r="M19" s="94"/>
      <c r="N19" s="82"/>
      <c r="O19" s="82">
        <v>0</v>
      </c>
      <c r="P19" s="82"/>
      <c r="Q19" s="82"/>
      <c r="R19" s="82"/>
      <c r="S19" s="95"/>
      <c r="T19" s="186">
        <v>0</v>
      </c>
      <c r="U19" s="186"/>
      <c r="V19" s="96">
        <v>0</v>
      </c>
    </row>
    <row r="20" spans="1:22">
      <c r="A20" s="93">
        <v>14</v>
      </c>
      <c r="B20" s="1" t="s">
        <v>63</v>
      </c>
      <c r="C20" s="94"/>
      <c r="D20" s="82">
        <v>0</v>
      </c>
      <c r="E20" s="82"/>
      <c r="F20" s="82"/>
      <c r="G20" s="82"/>
      <c r="H20" s="82"/>
      <c r="I20" s="82"/>
      <c r="J20" s="82"/>
      <c r="K20" s="82"/>
      <c r="L20" s="95"/>
      <c r="M20" s="94"/>
      <c r="N20" s="82"/>
      <c r="O20" s="82">
        <v>0</v>
      </c>
      <c r="P20" s="82"/>
      <c r="Q20" s="82"/>
      <c r="R20" s="82"/>
      <c r="S20" s="95"/>
      <c r="T20" s="186">
        <v>0</v>
      </c>
      <c r="U20" s="186"/>
      <c r="V20" s="96">
        <v>0</v>
      </c>
    </row>
    <row r="21" spans="1:22" ht="13.5" thickBot="1">
      <c r="A21" s="83"/>
      <c r="B21" s="97" t="s">
        <v>64</v>
      </c>
      <c r="C21" s="98">
        <v>0</v>
      </c>
      <c r="D21" s="85">
        <v>3191519.6463000001</v>
      </c>
      <c r="E21" s="85">
        <v>0</v>
      </c>
      <c r="F21" s="85">
        <v>0</v>
      </c>
      <c r="G21" s="85">
        <v>0</v>
      </c>
      <c r="H21" s="85">
        <v>0</v>
      </c>
      <c r="I21" s="85">
        <v>0</v>
      </c>
      <c r="J21" s="85">
        <v>0</v>
      </c>
      <c r="K21" s="85">
        <v>0</v>
      </c>
      <c r="L21" s="99">
        <v>0</v>
      </c>
      <c r="M21" s="98">
        <v>0</v>
      </c>
      <c r="N21" s="85">
        <v>0</v>
      </c>
      <c r="O21" s="85">
        <v>252257116.33490402</v>
      </c>
      <c r="P21" s="85">
        <v>0</v>
      </c>
      <c r="Q21" s="85">
        <v>0</v>
      </c>
      <c r="R21" s="85">
        <v>0</v>
      </c>
      <c r="S21" s="99">
        <v>0</v>
      </c>
      <c r="T21" s="99">
        <v>254720065.92660403</v>
      </c>
      <c r="U21" s="99">
        <v>728570.05460000003</v>
      </c>
      <c r="V21" s="100">
        <v>255448635.981204</v>
      </c>
    </row>
    <row r="24" spans="1:22">
      <c r="C24" s="21"/>
      <c r="D24" s="21"/>
      <c r="E24" s="21"/>
    </row>
    <row r="25" spans="1:22">
      <c r="A25" s="42"/>
      <c r="B25" s="42"/>
      <c r="D25" s="21"/>
      <c r="E25" s="21"/>
    </row>
    <row r="26" spans="1:22">
      <c r="A26" s="42"/>
      <c r="B26" s="22"/>
      <c r="D26" s="21"/>
      <c r="E26" s="21"/>
    </row>
    <row r="27" spans="1:22">
      <c r="A27" s="42"/>
      <c r="B27" s="42"/>
      <c r="D27" s="21"/>
      <c r="E27" s="21"/>
    </row>
    <row r="28" spans="1:22">
      <c r="A28" s="42"/>
      <c r="B28" s="22"/>
      <c r="D28" s="21"/>
      <c r="E28" s="21"/>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Normal="100" workbookViewId="0">
      <pane xSplit="1" ySplit="7" topLeftCell="B8" activePane="bottomRight" state="frozen"/>
      <selection activeCell="U10" sqref="U10"/>
      <selection pane="topRight" activeCell="U10" sqref="U10"/>
      <selection pane="bottomLeft" activeCell="U10" sqref="U10"/>
      <selection pane="bottomRight" activeCell="U10" sqref="U10"/>
    </sheetView>
  </sheetViews>
  <sheetFormatPr defaultColWidth="9.140625" defaultRowHeight="12.75"/>
  <cols>
    <col min="1" max="1" width="10.5703125" style="4" bestFit="1" customWidth="1"/>
    <col min="2" max="2" width="101.85546875" style="4" customWidth="1"/>
    <col min="3" max="3" width="13.7109375" style="165" customWidth="1"/>
    <col min="4" max="4" width="14.85546875" style="165" bestFit="1" customWidth="1"/>
    <col min="5" max="5" width="17.7109375" style="165" customWidth="1"/>
    <col min="6" max="6" width="15.85546875" style="165" customWidth="1"/>
    <col min="7" max="7" width="17.42578125" style="165" customWidth="1"/>
    <col min="8" max="8" width="15.28515625" style="165" customWidth="1"/>
    <col min="9" max="16384" width="9.140625" style="13"/>
  </cols>
  <sheetData>
    <row r="1" spans="1:9">
      <c r="A1" s="2" t="s">
        <v>30</v>
      </c>
      <c r="B1" s="4" t="str">
        <f>'Info '!C2</f>
        <v>JSC ProCredit Bank</v>
      </c>
      <c r="C1" s="3"/>
    </row>
    <row r="2" spans="1:9">
      <c r="A2" s="2" t="s">
        <v>31</v>
      </c>
      <c r="B2" s="320">
        <f>'1. key ratios '!B2</f>
        <v>45107</v>
      </c>
      <c r="C2" s="320"/>
    </row>
    <row r="4" spans="1:9" ht="13.5" thickBot="1">
      <c r="A4" s="2" t="s">
        <v>150</v>
      </c>
      <c r="B4" s="86" t="s">
        <v>252</v>
      </c>
    </row>
    <row r="5" spans="1:9">
      <c r="A5" s="87"/>
      <c r="B5" s="101"/>
      <c r="C5" s="187" t="s">
        <v>0</v>
      </c>
      <c r="D5" s="187" t="s">
        <v>1</v>
      </c>
      <c r="E5" s="187" t="s">
        <v>2</v>
      </c>
      <c r="F5" s="187" t="s">
        <v>3</v>
      </c>
      <c r="G5" s="188" t="s">
        <v>4</v>
      </c>
      <c r="H5" s="189" t="s">
        <v>5</v>
      </c>
      <c r="I5" s="102"/>
    </row>
    <row r="6" spans="1:9" s="102" customFormat="1" ht="12.75" customHeight="1">
      <c r="A6" s="103"/>
      <c r="B6" s="747" t="s">
        <v>149</v>
      </c>
      <c r="C6" s="733" t="s">
        <v>245</v>
      </c>
      <c r="D6" s="749" t="s">
        <v>244</v>
      </c>
      <c r="E6" s="750"/>
      <c r="F6" s="733" t="s">
        <v>249</v>
      </c>
      <c r="G6" s="733" t="s">
        <v>250</v>
      </c>
      <c r="H6" s="745" t="s">
        <v>248</v>
      </c>
    </row>
    <row r="7" spans="1:9" ht="38.25">
      <c r="A7" s="105"/>
      <c r="B7" s="748"/>
      <c r="C7" s="734"/>
      <c r="D7" s="190" t="s">
        <v>247</v>
      </c>
      <c r="E7" s="190" t="s">
        <v>246</v>
      </c>
      <c r="F7" s="734"/>
      <c r="G7" s="734"/>
      <c r="H7" s="746"/>
      <c r="I7" s="102"/>
    </row>
    <row r="8" spans="1:9">
      <c r="A8" s="103">
        <v>1</v>
      </c>
      <c r="B8" s="1" t="s">
        <v>51</v>
      </c>
      <c r="C8" s="191">
        <v>353411040.11720401</v>
      </c>
      <c r="D8" s="191"/>
      <c r="E8" s="191"/>
      <c r="F8" s="191">
        <v>188103052.51720402</v>
      </c>
      <c r="G8" s="192">
        <v>0</v>
      </c>
      <c r="H8" s="194">
        <v>0</v>
      </c>
    </row>
    <row r="9" spans="1:9" ht="15" customHeight="1">
      <c r="A9" s="103">
        <v>2</v>
      </c>
      <c r="B9" s="1" t="s">
        <v>52</v>
      </c>
      <c r="C9" s="191">
        <v>0</v>
      </c>
      <c r="D9" s="191"/>
      <c r="E9" s="191"/>
      <c r="F9" s="191">
        <v>0</v>
      </c>
      <c r="G9" s="192">
        <v>0</v>
      </c>
      <c r="H9" s="194" t="s">
        <v>732</v>
      </c>
    </row>
    <row r="10" spans="1:9">
      <c r="A10" s="103">
        <v>3</v>
      </c>
      <c r="B10" s="1" t="s">
        <v>165</v>
      </c>
      <c r="C10" s="191">
        <v>0</v>
      </c>
      <c r="D10" s="191"/>
      <c r="E10" s="191"/>
      <c r="F10" s="191">
        <v>0</v>
      </c>
      <c r="G10" s="192">
        <v>0</v>
      </c>
      <c r="H10" s="194" t="s">
        <v>732</v>
      </c>
    </row>
    <row r="11" spans="1:9">
      <c r="A11" s="103">
        <v>4</v>
      </c>
      <c r="B11" s="1" t="s">
        <v>53</v>
      </c>
      <c r="C11" s="191">
        <v>0</v>
      </c>
      <c r="D11" s="191"/>
      <c r="E11" s="191"/>
      <c r="F11" s="191">
        <v>0</v>
      </c>
      <c r="G11" s="192">
        <v>0</v>
      </c>
      <c r="H11" s="194" t="s">
        <v>732</v>
      </c>
    </row>
    <row r="12" spans="1:9">
      <c r="A12" s="103">
        <v>5</v>
      </c>
      <c r="B12" s="1" t="s">
        <v>54</v>
      </c>
      <c r="C12" s="191">
        <v>0</v>
      </c>
      <c r="D12" s="191"/>
      <c r="E12" s="191"/>
      <c r="F12" s="191">
        <v>0</v>
      </c>
      <c r="G12" s="192">
        <v>0</v>
      </c>
      <c r="H12" s="194" t="s">
        <v>732</v>
      </c>
    </row>
    <row r="13" spans="1:9">
      <c r="A13" s="103">
        <v>6</v>
      </c>
      <c r="B13" s="1" t="s">
        <v>55</v>
      </c>
      <c r="C13" s="191">
        <v>131352993.18461865</v>
      </c>
      <c r="D13" s="191"/>
      <c r="E13" s="191"/>
      <c r="F13" s="191">
        <v>28519516.678555887</v>
      </c>
      <c r="G13" s="192">
        <v>28519516.678555887</v>
      </c>
      <c r="H13" s="194">
        <v>0.21712117849093296</v>
      </c>
    </row>
    <row r="14" spans="1:9">
      <c r="A14" s="103">
        <v>7</v>
      </c>
      <c r="B14" s="1" t="s">
        <v>56</v>
      </c>
      <c r="C14" s="191">
        <v>744373593.03040004</v>
      </c>
      <c r="D14" s="191">
        <v>152598613.36900002</v>
      </c>
      <c r="E14" s="191">
        <v>72098623.730300009</v>
      </c>
      <c r="F14" s="191">
        <v>816472216.76069999</v>
      </c>
      <c r="G14" s="192">
        <v>754022307.32560003</v>
      </c>
      <c r="H14" s="194">
        <v>0.9235125113223499</v>
      </c>
    </row>
    <row r="15" spans="1:9">
      <c r="A15" s="103">
        <v>8</v>
      </c>
      <c r="B15" s="1" t="s">
        <v>57</v>
      </c>
      <c r="C15" s="191">
        <v>269795107.37919998</v>
      </c>
      <c r="D15" s="191"/>
      <c r="E15" s="191"/>
      <c r="F15" s="191">
        <v>202346330.53439999</v>
      </c>
      <c r="G15" s="192">
        <v>197450656.50549999</v>
      </c>
      <c r="H15" s="194">
        <v>0.73185410374392346</v>
      </c>
    </row>
    <row r="16" spans="1:9">
      <c r="A16" s="103">
        <v>9</v>
      </c>
      <c r="B16" s="1" t="s">
        <v>58</v>
      </c>
      <c r="C16" s="191">
        <v>90344218.524100006</v>
      </c>
      <c r="D16" s="191"/>
      <c r="E16" s="191"/>
      <c r="F16" s="191">
        <v>31620476.483435001</v>
      </c>
      <c r="G16" s="192">
        <v>31620476.483435001</v>
      </c>
      <c r="H16" s="194">
        <v>0.35</v>
      </c>
    </row>
    <row r="17" spans="1:8">
      <c r="A17" s="103">
        <v>10</v>
      </c>
      <c r="B17" s="1" t="s">
        <v>59</v>
      </c>
      <c r="C17" s="191">
        <v>4084136.4099000003</v>
      </c>
      <c r="D17" s="191"/>
      <c r="E17" s="191"/>
      <c r="F17" s="191">
        <v>4428029.2535999995</v>
      </c>
      <c r="G17" s="192">
        <v>4428029.2535999995</v>
      </c>
      <c r="H17" s="194">
        <v>1.0842020954212985</v>
      </c>
    </row>
    <row r="18" spans="1:8">
      <c r="A18" s="103">
        <v>11</v>
      </c>
      <c r="B18" s="1" t="s">
        <v>60</v>
      </c>
      <c r="C18" s="191">
        <v>4301391.1900000004</v>
      </c>
      <c r="D18" s="191"/>
      <c r="E18" s="191"/>
      <c r="F18" s="191">
        <v>10753477.975000001</v>
      </c>
      <c r="G18" s="192">
        <v>10753477.975000001</v>
      </c>
      <c r="H18" s="194">
        <v>2.5</v>
      </c>
    </row>
    <row r="19" spans="1:8">
      <c r="A19" s="103">
        <v>12</v>
      </c>
      <c r="B19" s="1" t="s">
        <v>61</v>
      </c>
      <c r="C19" s="191">
        <v>0</v>
      </c>
      <c r="D19" s="191"/>
      <c r="E19" s="191"/>
      <c r="F19" s="191">
        <v>0</v>
      </c>
      <c r="G19" s="192">
        <v>0</v>
      </c>
      <c r="H19" s="194" t="s">
        <v>732</v>
      </c>
    </row>
    <row r="20" spans="1:8">
      <c r="A20" s="103">
        <v>13</v>
      </c>
      <c r="B20" s="1" t="s">
        <v>144</v>
      </c>
      <c r="C20" s="191">
        <v>0</v>
      </c>
      <c r="D20" s="191"/>
      <c r="E20" s="191"/>
      <c r="F20" s="191">
        <v>0</v>
      </c>
      <c r="G20" s="192">
        <v>0</v>
      </c>
      <c r="H20" s="194" t="s">
        <v>732</v>
      </c>
    </row>
    <row r="21" spans="1:8">
      <c r="A21" s="103">
        <v>14</v>
      </c>
      <c r="B21" s="1" t="s">
        <v>63</v>
      </c>
      <c r="C21" s="191">
        <v>95440469.193970904</v>
      </c>
      <c r="D21" s="191"/>
      <c r="E21" s="191"/>
      <c r="F21" s="191">
        <v>48848374.363970906</v>
      </c>
      <c r="G21" s="192">
        <v>48848374.363970906</v>
      </c>
      <c r="H21" s="194">
        <v>0.51182035017758187</v>
      </c>
    </row>
    <row r="22" spans="1:8" ht="13.5" thickBot="1">
      <c r="A22" s="106"/>
      <c r="B22" s="107" t="s">
        <v>64</v>
      </c>
      <c r="C22" s="193">
        <v>1693102949.0293937</v>
      </c>
      <c r="D22" s="193">
        <v>152598613.36900002</v>
      </c>
      <c r="E22" s="193">
        <v>72098623.730300009</v>
      </c>
      <c r="F22" s="193">
        <v>1331091474.5668657</v>
      </c>
      <c r="G22" s="193">
        <v>1075642838.5856619</v>
      </c>
      <c r="H22" s="195">
        <v>0.60935977804733976</v>
      </c>
    </row>
  </sheetData>
  <mergeCells count="6">
    <mergeCell ref="H6:H7"/>
    <mergeCell ref="B6:B7"/>
    <mergeCell ref="C6:C7"/>
    <mergeCell ref="D6:E6"/>
    <mergeCell ref="F6:F7"/>
    <mergeCell ref="G6:G7"/>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90" zoomScaleNormal="90" workbookViewId="0">
      <pane xSplit="2" ySplit="6" topLeftCell="C7" activePane="bottomRight" state="frozen"/>
      <selection activeCell="U10" sqref="U10"/>
      <selection pane="topRight" activeCell="U10" sqref="U10"/>
      <selection pane="bottomLeft" activeCell="U10" sqref="U10"/>
      <selection pane="bottomRight" activeCell="U10" sqref="U10"/>
    </sheetView>
  </sheetViews>
  <sheetFormatPr defaultColWidth="9.140625" defaultRowHeight="12.75"/>
  <cols>
    <col min="1" max="1" width="10.5703125" style="165" bestFit="1" customWidth="1"/>
    <col min="2" max="2" width="104.140625" style="165" customWidth="1"/>
    <col min="3" max="3" width="12.7109375" style="165" customWidth="1"/>
    <col min="4" max="5" width="13.5703125" style="165" bestFit="1" customWidth="1"/>
    <col min="6" max="11" width="12.7109375" style="165" customWidth="1"/>
    <col min="12" max="16384" width="9.140625" style="165"/>
  </cols>
  <sheetData>
    <row r="1" spans="1:11">
      <c r="A1" s="165" t="s">
        <v>30</v>
      </c>
      <c r="B1" s="3" t="str">
        <f>'Info '!C2</f>
        <v>JSC ProCredit Bank</v>
      </c>
    </row>
    <row r="2" spans="1:11">
      <c r="A2" s="165" t="s">
        <v>31</v>
      </c>
      <c r="B2" s="320">
        <f>'1. key ratios '!B2</f>
        <v>45107</v>
      </c>
    </row>
    <row r="4" spans="1:11" ht="13.5" thickBot="1">
      <c r="A4" s="165" t="s">
        <v>146</v>
      </c>
      <c r="B4" s="230" t="s">
        <v>253</v>
      </c>
    </row>
    <row r="5" spans="1:11" ht="30" customHeight="1">
      <c r="A5" s="751"/>
      <c r="B5" s="752"/>
      <c r="C5" s="753" t="s">
        <v>305</v>
      </c>
      <c r="D5" s="753"/>
      <c r="E5" s="753"/>
      <c r="F5" s="753" t="s">
        <v>306</v>
      </c>
      <c r="G5" s="753"/>
      <c r="H5" s="753"/>
      <c r="I5" s="753" t="s">
        <v>307</v>
      </c>
      <c r="J5" s="753"/>
      <c r="K5" s="754"/>
    </row>
    <row r="6" spans="1:11">
      <c r="A6" s="205"/>
      <c r="B6" s="206"/>
      <c r="C6" s="15" t="s">
        <v>32</v>
      </c>
      <c r="D6" s="15" t="s">
        <v>33</v>
      </c>
      <c r="E6" s="15" t="s">
        <v>34</v>
      </c>
      <c r="F6" s="15" t="s">
        <v>32</v>
      </c>
      <c r="G6" s="15" t="s">
        <v>33</v>
      </c>
      <c r="H6" s="15" t="s">
        <v>34</v>
      </c>
      <c r="I6" s="15" t="s">
        <v>32</v>
      </c>
      <c r="J6" s="15" t="s">
        <v>33</v>
      </c>
      <c r="K6" s="15" t="s">
        <v>34</v>
      </c>
    </row>
    <row r="7" spans="1:11">
      <c r="A7" s="207" t="s">
        <v>256</v>
      </c>
      <c r="B7" s="208"/>
      <c r="C7" s="208"/>
      <c r="D7" s="208"/>
      <c r="E7" s="208"/>
      <c r="F7" s="208"/>
      <c r="G7" s="208"/>
      <c r="H7" s="208"/>
      <c r="I7" s="208"/>
      <c r="J7" s="208"/>
      <c r="K7" s="209"/>
    </row>
    <row r="8" spans="1:11">
      <c r="A8" s="210">
        <v>1</v>
      </c>
      <c r="B8" s="211" t="s">
        <v>254</v>
      </c>
      <c r="C8" s="565"/>
      <c r="D8" s="565"/>
      <c r="E8" s="565"/>
      <c r="F8" s="566">
        <v>188669800.97780222</v>
      </c>
      <c r="G8" s="566">
        <v>272764489.13782912</v>
      </c>
      <c r="H8" s="566">
        <v>461434290.11563134</v>
      </c>
      <c r="I8" s="566">
        <v>166947810.78593409</v>
      </c>
      <c r="J8" s="566">
        <v>213745471.74983189</v>
      </c>
      <c r="K8" s="567">
        <v>380693282.53576601</v>
      </c>
    </row>
    <row r="9" spans="1:11">
      <c r="A9" s="207" t="s">
        <v>257</v>
      </c>
      <c r="B9" s="208"/>
      <c r="C9" s="568"/>
      <c r="D9" s="568"/>
      <c r="E9" s="568"/>
      <c r="F9" s="568"/>
      <c r="G9" s="568"/>
      <c r="H9" s="568"/>
      <c r="I9" s="568"/>
      <c r="J9" s="568"/>
      <c r="K9" s="569"/>
    </row>
    <row r="10" spans="1:11">
      <c r="A10" s="212">
        <v>2</v>
      </c>
      <c r="B10" s="213" t="s">
        <v>265</v>
      </c>
      <c r="C10" s="570">
        <v>49065887.157472529</v>
      </c>
      <c r="D10" s="571">
        <v>359216889.40481871</v>
      </c>
      <c r="E10" s="571">
        <v>408282776.56229126</v>
      </c>
      <c r="F10" s="571">
        <v>9811016.6708923075</v>
      </c>
      <c r="G10" s="571">
        <v>65248953.969567828</v>
      </c>
      <c r="H10" s="571">
        <v>75059970.640460134</v>
      </c>
      <c r="I10" s="571">
        <v>2321179.2337252749</v>
      </c>
      <c r="J10" s="571">
        <v>14774117.773106098</v>
      </c>
      <c r="K10" s="572">
        <v>17095297.006831374</v>
      </c>
    </row>
    <row r="11" spans="1:11">
      <c r="A11" s="212">
        <v>3</v>
      </c>
      <c r="B11" s="213" t="s">
        <v>259</v>
      </c>
      <c r="C11" s="570">
        <v>246152617.93076923</v>
      </c>
      <c r="D11" s="571">
        <v>636074051.64243817</v>
      </c>
      <c r="E11" s="571">
        <v>882226669.57320738</v>
      </c>
      <c r="F11" s="571">
        <v>66882414.988410421</v>
      </c>
      <c r="G11" s="571">
        <v>78991544.98884064</v>
      </c>
      <c r="H11" s="571">
        <v>145873959.97725105</v>
      </c>
      <c r="I11" s="571">
        <v>61908940.590676747</v>
      </c>
      <c r="J11" s="571">
        <v>72860870.69953987</v>
      </c>
      <c r="K11" s="572">
        <v>134769811.29021662</v>
      </c>
    </row>
    <row r="12" spans="1:11">
      <c r="A12" s="212">
        <v>4</v>
      </c>
      <c r="B12" s="213" t="s">
        <v>260</v>
      </c>
      <c r="C12" s="570">
        <v>0</v>
      </c>
      <c r="D12" s="571">
        <v>0</v>
      </c>
      <c r="E12" s="571">
        <v>0</v>
      </c>
      <c r="F12" s="571">
        <v>0</v>
      </c>
      <c r="G12" s="571">
        <v>0</v>
      </c>
      <c r="H12" s="571">
        <v>0</v>
      </c>
      <c r="I12" s="571">
        <v>0</v>
      </c>
      <c r="J12" s="571">
        <v>0</v>
      </c>
      <c r="K12" s="572">
        <v>0</v>
      </c>
    </row>
    <row r="13" spans="1:11">
      <c r="A13" s="212">
        <v>5</v>
      </c>
      <c r="B13" s="213" t="s">
        <v>268</v>
      </c>
      <c r="C13" s="570">
        <v>80467787.896813169</v>
      </c>
      <c r="D13" s="571">
        <v>80752092.442857146</v>
      </c>
      <c r="E13" s="571">
        <v>161219880.3396703</v>
      </c>
      <c r="F13" s="571">
        <v>14440560.439053847</v>
      </c>
      <c r="G13" s="571">
        <v>20950045.026435714</v>
      </c>
      <c r="H13" s="571">
        <v>35390605.465489559</v>
      </c>
      <c r="I13" s="571">
        <v>5497974.9343351685</v>
      </c>
      <c r="J13" s="571">
        <v>10107328.672615383</v>
      </c>
      <c r="K13" s="572">
        <v>15605303.606950551</v>
      </c>
    </row>
    <row r="14" spans="1:11">
      <c r="A14" s="212">
        <v>6</v>
      </c>
      <c r="B14" s="213" t="s">
        <v>300</v>
      </c>
      <c r="C14" s="570"/>
      <c r="D14" s="571"/>
      <c r="E14" s="571">
        <v>0</v>
      </c>
      <c r="F14" s="571"/>
      <c r="G14" s="571"/>
      <c r="H14" s="571">
        <v>0</v>
      </c>
      <c r="I14" s="571"/>
      <c r="J14" s="571"/>
      <c r="K14" s="572">
        <v>0</v>
      </c>
    </row>
    <row r="15" spans="1:11">
      <c r="A15" s="212">
        <v>7</v>
      </c>
      <c r="B15" s="213" t="s">
        <v>301</v>
      </c>
      <c r="C15" s="570">
        <v>11470101.003736259</v>
      </c>
      <c r="D15" s="571">
        <v>16908658.554069191</v>
      </c>
      <c r="E15" s="571">
        <v>28378759.557805449</v>
      </c>
      <c r="F15" s="571">
        <v>3533488.8884615386</v>
      </c>
      <c r="G15" s="571">
        <v>10061043.205164835</v>
      </c>
      <c r="H15" s="571">
        <v>13594532.093626373</v>
      </c>
      <c r="I15" s="571">
        <v>3533488.8884615386</v>
      </c>
      <c r="J15" s="571">
        <v>10061043.205164835</v>
      </c>
      <c r="K15" s="572">
        <v>13594532.093626373</v>
      </c>
    </row>
    <row r="16" spans="1:11">
      <c r="A16" s="212">
        <v>8</v>
      </c>
      <c r="B16" s="214" t="s">
        <v>261</v>
      </c>
      <c r="C16" s="570">
        <v>387156393.98879117</v>
      </c>
      <c r="D16" s="571">
        <v>1092951692.0441835</v>
      </c>
      <c r="E16" s="571">
        <v>1480108086.0329747</v>
      </c>
      <c r="F16" s="571">
        <v>94667480.98681812</v>
      </c>
      <c r="G16" s="571">
        <v>175251587.190009</v>
      </c>
      <c r="H16" s="571">
        <v>269919068.17682713</v>
      </c>
      <c r="I16" s="571">
        <v>73261583.647198737</v>
      </c>
      <c r="J16" s="571">
        <v>107803360.35042618</v>
      </c>
      <c r="K16" s="572">
        <v>181064943.99762493</v>
      </c>
    </row>
    <row r="17" spans="1:11">
      <c r="A17" s="207" t="s">
        <v>258</v>
      </c>
      <c r="B17" s="208"/>
      <c r="C17" s="568"/>
      <c r="D17" s="568"/>
      <c r="E17" s="568"/>
      <c r="F17" s="568"/>
      <c r="G17" s="568"/>
      <c r="H17" s="568"/>
      <c r="I17" s="568"/>
      <c r="J17" s="568"/>
      <c r="K17" s="569"/>
    </row>
    <row r="18" spans="1:11">
      <c r="A18" s="212">
        <v>9</v>
      </c>
      <c r="B18" s="213" t="s">
        <v>264</v>
      </c>
      <c r="C18" s="570">
        <v>0</v>
      </c>
      <c r="D18" s="571">
        <v>0</v>
      </c>
      <c r="E18" s="571">
        <v>0</v>
      </c>
      <c r="F18" s="571">
        <v>0</v>
      </c>
      <c r="G18" s="571">
        <v>0</v>
      </c>
      <c r="H18" s="571">
        <v>0</v>
      </c>
      <c r="I18" s="571">
        <v>0</v>
      </c>
      <c r="J18" s="571">
        <v>0</v>
      </c>
      <c r="K18" s="572">
        <v>0</v>
      </c>
    </row>
    <row r="19" spans="1:11">
      <c r="A19" s="212">
        <v>10</v>
      </c>
      <c r="B19" s="213" t="s">
        <v>302</v>
      </c>
      <c r="C19" s="570">
        <v>352016213.45073622</v>
      </c>
      <c r="D19" s="571">
        <v>781173582.20929623</v>
      </c>
      <c r="E19" s="571">
        <v>1133189795.6600325</v>
      </c>
      <c r="F19" s="571">
        <v>7840037.6814010981</v>
      </c>
      <c r="G19" s="571">
        <v>9488371.4087571427</v>
      </c>
      <c r="H19" s="571">
        <v>17328409.090158239</v>
      </c>
      <c r="I19" s="571">
        <v>29562027.87326923</v>
      </c>
      <c r="J19" s="571">
        <v>68643128.375985175</v>
      </c>
      <c r="K19" s="572">
        <v>98205156.249254405</v>
      </c>
    </row>
    <row r="20" spans="1:11">
      <c r="A20" s="212">
        <v>11</v>
      </c>
      <c r="B20" s="213" t="s">
        <v>263</v>
      </c>
      <c r="C20" s="570">
        <v>21266937.211670324</v>
      </c>
      <c r="D20" s="571">
        <v>28149186.813186813</v>
      </c>
      <c r="E20" s="571">
        <v>49416124.024857134</v>
      </c>
      <c r="F20" s="571">
        <v>6284182.8392637372</v>
      </c>
      <c r="G20" s="571">
        <v>0</v>
      </c>
      <c r="H20" s="571">
        <v>6284182.8392637372</v>
      </c>
      <c r="I20" s="571">
        <v>6284182.8392637372</v>
      </c>
      <c r="J20" s="571">
        <v>0</v>
      </c>
      <c r="K20" s="572">
        <v>6284182.8392637372</v>
      </c>
    </row>
    <row r="21" spans="1:11" ht="13.5" thickBot="1">
      <c r="A21" s="215">
        <v>12</v>
      </c>
      <c r="B21" s="216" t="s">
        <v>262</v>
      </c>
      <c r="C21" s="573">
        <v>373283150.66240656</v>
      </c>
      <c r="D21" s="574">
        <v>809322769.02248299</v>
      </c>
      <c r="E21" s="573">
        <v>1182605919.6848896</v>
      </c>
      <c r="F21" s="574">
        <v>14124220.520664835</v>
      </c>
      <c r="G21" s="574">
        <v>9488371.4087571427</v>
      </c>
      <c r="H21" s="574">
        <v>23612591.929421976</v>
      </c>
      <c r="I21" s="574">
        <v>35846210.712532967</v>
      </c>
      <c r="J21" s="574">
        <v>68643128.375985175</v>
      </c>
      <c r="K21" s="575">
        <v>104489339.08851814</v>
      </c>
    </row>
    <row r="22" spans="1:11" ht="38.25" customHeight="1" thickBot="1">
      <c r="A22" s="217"/>
      <c r="B22" s="218"/>
      <c r="C22" s="218"/>
      <c r="D22" s="218"/>
      <c r="E22" s="218"/>
      <c r="F22" s="755" t="s">
        <v>304</v>
      </c>
      <c r="G22" s="753"/>
      <c r="H22" s="753"/>
      <c r="I22" s="755" t="s">
        <v>269</v>
      </c>
      <c r="J22" s="753"/>
      <c r="K22" s="754"/>
    </row>
    <row r="23" spans="1:11">
      <c r="A23" s="219">
        <v>13</v>
      </c>
      <c r="B23" s="220" t="s">
        <v>254</v>
      </c>
      <c r="C23" s="221"/>
      <c r="D23" s="221"/>
      <c r="E23" s="221"/>
      <c r="F23" s="576">
        <v>188669800.97780222</v>
      </c>
      <c r="G23" s="576">
        <v>272764489.13782912</v>
      </c>
      <c r="H23" s="576">
        <v>461434290.1156314</v>
      </c>
      <c r="I23" s="576">
        <v>166947810.78593409</v>
      </c>
      <c r="J23" s="576">
        <v>213745471.74983189</v>
      </c>
      <c r="K23" s="577">
        <v>380693282.53576595</v>
      </c>
    </row>
    <row r="24" spans="1:11" ht="13.5" thickBot="1">
      <c r="A24" s="222">
        <v>14</v>
      </c>
      <c r="B24" s="223" t="s">
        <v>266</v>
      </c>
      <c r="C24" s="224"/>
      <c r="D24" s="225"/>
      <c r="E24" s="226"/>
      <c r="F24" s="578">
        <v>80543260.466153294</v>
      </c>
      <c r="G24" s="578">
        <v>165763215.78125188</v>
      </c>
      <c r="H24" s="578">
        <v>246306476.24740517</v>
      </c>
      <c r="I24" s="578">
        <v>37415372.934665769</v>
      </c>
      <c r="J24" s="578">
        <v>39160231.974441007</v>
      </c>
      <c r="K24" s="579">
        <v>76575604.909106791</v>
      </c>
    </row>
    <row r="25" spans="1:11" ht="13.5" thickBot="1">
      <c r="A25" s="227">
        <v>15</v>
      </c>
      <c r="B25" s="228" t="s">
        <v>267</v>
      </c>
      <c r="C25" s="229"/>
      <c r="D25" s="229"/>
      <c r="E25" s="229"/>
      <c r="F25" s="580">
        <v>2.3424654016469444</v>
      </c>
      <c r="G25" s="580">
        <v>1.6455067419648799</v>
      </c>
      <c r="H25" s="580">
        <v>1.8734151742406431</v>
      </c>
      <c r="I25" s="580">
        <v>4.4620111385086592</v>
      </c>
      <c r="J25" s="580">
        <v>5.4582279259565851</v>
      </c>
      <c r="K25" s="581">
        <v>4.9714694776180846</v>
      </c>
    </row>
    <row r="27" spans="1:11" ht="25.5">
      <c r="B27" s="204" t="s">
        <v>303</v>
      </c>
    </row>
  </sheetData>
  <mergeCells count="6">
    <mergeCell ref="A5:B5"/>
    <mergeCell ref="C5:E5"/>
    <mergeCell ref="F5:H5"/>
    <mergeCell ref="I5:K5"/>
    <mergeCell ref="F22:H22"/>
    <mergeCell ref="I22:K22"/>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zoomScale="85" zoomScaleNormal="85" workbookViewId="0">
      <pane xSplit="1" ySplit="5" topLeftCell="B6" activePane="bottomRight" state="frozen"/>
      <selection activeCell="U10" sqref="U10"/>
      <selection pane="topRight" activeCell="U10" sqref="U10"/>
      <selection pane="bottomLeft" activeCell="U10" sqref="U10"/>
      <selection pane="bottomRight" activeCell="L32" sqref="L32"/>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3"/>
  </cols>
  <sheetData>
    <row r="1" spans="1:14">
      <c r="A1" s="4" t="s">
        <v>30</v>
      </c>
      <c r="B1" s="3" t="str">
        <f>'Info '!C2</f>
        <v>JSC ProCredit Bank</v>
      </c>
    </row>
    <row r="2" spans="1:14" ht="14.25" customHeight="1">
      <c r="A2" s="4" t="s">
        <v>31</v>
      </c>
      <c r="B2" s="320">
        <f>'1. key ratios '!B2</f>
        <v>45107</v>
      </c>
    </row>
    <row r="3" spans="1:14" ht="14.25" customHeight="1"/>
    <row r="4" spans="1:14" ht="13.5" thickBot="1">
      <c r="A4" s="4" t="s">
        <v>162</v>
      </c>
      <c r="B4" s="159" t="s">
        <v>28</v>
      </c>
    </row>
    <row r="5" spans="1:14" s="113" customFormat="1">
      <c r="A5" s="109"/>
      <c r="B5" s="110"/>
      <c r="C5" s="111" t="s">
        <v>0</v>
      </c>
      <c r="D5" s="111" t="s">
        <v>1</v>
      </c>
      <c r="E5" s="111" t="s">
        <v>2</v>
      </c>
      <c r="F5" s="111" t="s">
        <v>3</v>
      </c>
      <c r="G5" s="111" t="s">
        <v>4</v>
      </c>
      <c r="H5" s="111" t="s">
        <v>5</v>
      </c>
      <c r="I5" s="111" t="s">
        <v>8</v>
      </c>
      <c r="J5" s="111" t="s">
        <v>9</v>
      </c>
      <c r="K5" s="111" t="s">
        <v>10</v>
      </c>
      <c r="L5" s="111" t="s">
        <v>11</v>
      </c>
      <c r="M5" s="111" t="s">
        <v>12</v>
      </c>
      <c r="N5" s="112" t="s">
        <v>13</v>
      </c>
    </row>
    <row r="6" spans="1:14" ht="25.5">
      <c r="A6" s="114"/>
      <c r="B6" s="115"/>
      <c r="C6" s="116" t="s">
        <v>161</v>
      </c>
      <c r="D6" s="117" t="s">
        <v>160</v>
      </c>
      <c r="E6" s="118" t="s">
        <v>159</v>
      </c>
      <c r="F6" s="119">
        <v>0</v>
      </c>
      <c r="G6" s="119">
        <v>0.2</v>
      </c>
      <c r="H6" s="119">
        <v>0.35</v>
      </c>
      <c r="I6" s="119">
        <v>0.5</v>
      </c>
      <c r="J6" s="119">
        <v>0.75</v>
      </c>
      <c r="K6" s="119">
        <v>1</v>
      </c>
      <c r="L6" s="119">
        <v>1.5</v>
      </c>
      <c r="M6" s="119">
        <v>2.5</v>
      </c>
      <c r="N6" s="158" t="s">
        <v>168</v>
      </c>
    </row>
    <row r="7" spans="1:14" ht="15">
      <c r="A7" s="120">
        <v>1</v>
      </c>
      <c r="B7" s="121" t="s">
        <v>158</v>
      </c>
      <c r="C7" s="122">
        <v>12508500</v>
      </c>
      <c r="D7" s="115"/>
      <c r="E7" s="123">
        <v>250170</v>
      </c>
      <c r="F7" s="124">
        <v>0</v>
      </c>
      <c r="G7" s="124">
        <v>0</v>
      </c>
      <c r="H7" s="124">
        <v>0</v>
      </c>
      <c r="I7" s="124">
        <v>250170</v>
      </c>
      <c r="J7" s="124">
        <v>0</v>
      </c>
      <c r="K7" s="124">
        <v>0</v>
      </c>
      <c r="L7" s="124">
        <v>0</v>
      </c>
      <c r="M7" s="124">
        <v>0</v>
      </c>
      <c r="N7" s="125">
        <f>SUM(N8:N13)</f>
        <v>125085</v>
      </c>
    </row>
    <row r="8" spans="1:14" ht="14.25">
      <c r="A8" s="120">
        <v>1.1000000000000001</v>
      </c>
      <c r="B8" s="126" t="s">
        <v>156</v>
      </c>
      <c r="C8" s="124">
        <v>12508500</v>
      </c>
      <c r="D8" s="127">
        <v>0.02</v>
      </c>
      <c r="E8" s="123">
        <v>250170</v>
      </c>
      <c r="F8" s="124">
        <v>0</v>
      </c>
      <c r="G8" s="124">
        <v>0</v>
      </c>
      <c r="H8" s="124">
        <v>0</v>
      </c>
      <c r="I8" s="124">
        <v>250170</v>
      </c>
      <c r="J8" s="124">
        <v>0</v>
      </c>
      <c r="K8" s="124">
        <v>0</v>
      </c>
      <c r="L8" s="124">
        <v>0</v>
      </c>
      <c r="M8" s="124">
        <v>0</v>
      </c>
      <c r="N8" s="125">
        <f>SUMPRODUCT($F$6:$M$6,F8:M8)</f>
        <v>125085</v>
      </c>
    </row>
    <row r="9" spans="1:14" ht="14.25">
      <c r="A9" s="120">
        <v>1.2</v>
      </c>
      <c r="B9" s="126" t="s">
        <v>155</v>
      </c>
      <c r="C9" s="124">
        <v>0</v>
      </c>
      <c r="D9" s="127">
        <v>0.05</v>
      </c>
      <c r="E9" s="123">
        <v>0</v>
      </c>
      <c r="F9" s="124">
        <v>0</v>
      </c>
      <c r="G9" s="124">
        <v>0</v>
      </c>
      <c r="H9" s="124">
        <v>0</v>
      </c>
      <c r="I9" s="124">
        <v>0</v>
      </c>
      <c r="J9" s="124">
        <v>0</v>
      </c>
      <c r="K9" s="124">
        <v>0</v>
      </c>
      <c r="L9" s="124">
        <v>0</v>
      </c>
      <c r="M9" s="124">
        <v>0</v>
      </c>
      <c r="N9" s="125">
        <f t="shared" ref="N9:N12" si="0">SUMPRODUCT($F$6:$M$6,F9:M9)</f>
        <v>0</v>
      </c>
    </row>
    <row r="10" spans="1:14" ht="14.25">
      <c r="A10" s="120">
        <v>1.3</v>
      </c>
      <c r="B10" s="126" t="s">
        <v>154</v>
      </c>
      <c r="C10" s="124">
        <v>0</v>
      </c>
      <c r="D10" s="127">
        <v>0.08</v>
      </c>
      <c r="E10" s="123">
        <v>0</v>
      </c>
      <c r="F10" s="124">
        <v>0</v>
      </c>
      <c r="G10" s="124">
        <v>0</v>
      </c>
      <c r="H10" s="124">
        <v>0</v>
      </c>
      <c r="I10" s="124">
        <v>0</v>
      </c>
      <c r="J10" s="124">
        <v>0</v>
      </c>
      <c r="K10" s="124">
        <v>0</v>
      </c>
      <c r="L10" s="124">
        <v>0</v>
      </c>
      <c r="M10" s="124">
        <v>0</v>
      </c>
      <c r="N10" s="125">
        <f>SUMPRODUCT($F$6:$M$6,F10:M10)</f>
        <v>0</v>
      </c>
    </row>
    <row r="11" spans="1:14" ht="14.25">
      <c r="A11" s="120">
        <v>1.4</v>
      </c>
      <c r="B11" s="126" t="s">
        <v>153</v>
      </c>
      <c r="C11" s="124">
        <v>0</v>
      </c>
      <c r="D11" s="127">
        <v>0.11</v>
      </c>
      <c r="E11" s="123">
        <v>0</v>
      </c>
      <c r="F11" s="124">
        <v>0</v>
      </c>
      <c r="G11" s="124">
        <v>0</v>
      </c>
      <c r="H11" s="124">
        <v>0</v>
      </c>
      <c r="I11" s="124">
        <v>0</v>
      </c>
      <c r="J11" s="124">
        <v>0</v>
      </c>
      <c r="K11" s="124">
        <v>0</v>
      </c>
      <c r="L11" s="124">
        <v>0</v>
      </c>
      <c r="M11" s="124">
        <v>0</v>
      </c>
      <c r="N11" s="125">
        <f t="shared" si="0"/>
        <v>0</v>
      </c>
    </row>
    <row r="12" spans="1:14" ht="14.25">
      <c r="A12" s="120">
        <v>1.5</v>
      </c>
      <c r="B12" s="126" t="s">
        <v>152</v>
      </c>
      <c r="C12" s="124">
        <v>0</v>
      </c>
      <c r="D12" s="127">
        <v>0.14000000000000001</v>
      </c>
      <c r="E12" s="123">
        <v>0</v>
      </c>
      <c r="F12" s="124">
        <v>0</v>
      </c>
      <c r="G12" s="124">
        <v>0</v>
      </c>
      <c r="H12" s="124">
        <v>0</v>
      </c>
      <c r="I12" s="124">
        <v>0</v>
      </c>
      <c r="J12" s="124">
        <v>0</v>
      </c>
      <c r="K12" s="124">
        <v>0</v>
      </c>
      <c r="L12" s="124">
        <v>0</v>
      </c>
      <c r="M12" s="124">
        <v>0</v>
      </c>
      <c r="N12" s="125">
        <f t="shared" si="0"/>
        <v>0</v>
      </c>
    </row>
    <row r="13" spans="1:14" ht="14.25">
      <c r="A13" s="120">
        <v>1.6</v>
      </c>
      <c r="B13" s="128" t="s">
        <v>151</v>
      </c>
      <c r="C13" s="124">
        <v>0</v>
      </c>
      <c r="D13" s="129"/>
      <c r="E13" s="124"/>
      <c r="F13" s="124">
        <v>0</v>
      </c>
      <c r="G13" s="124">
        <v>0</v>
      </c>
      <c r="H13" s="124">
        <v>0</v>
      </c>
      <c r="I13" s="124">
        <v>0</v>
      </c>
      <c r="J13" s="124">
        <v>0</v>
      </c>
      <c r="K13" s="124">
        <v>0</v>
      </c>
      <c r="L13" s="124">
        <v>0</v>
      </c>
      <c r="M13" s="124">
        <v>0</v>
      </c>
      <c r="N13" s="125">
        <f>SUMPRODUCT($F$6:$M$6,F13:M13)</f>
        <v>0</v>
      </c>
    </row>
    <row r="14" spans="1:14" ht="15">
      <c r="A14" s="120">
        <v>2</v>
      </c>
      <c r="B14" s="130" t="s">
        <v>157</v>
      </c>
      <c r="C14" s="122">
        <v>0</v>
      </c>
      <c r="D14" s="115"/>
      <c r="E14" s="123">
        <v>0</v>
      </c>
      <c r="F14" s="124">
        <v>0</v>
      </c>
      <c r="G14" s="124">
        <v>0</v>
      </c>
      <c r="H14" s="124">
        <v>0</v>
      </c>
      <c r="I14" s="124">
        <v>0</v>
      </c>
      <c r="J14" s="124">
        <v>0</v>
      </c>
      <c r="K14" s="124">
        <v>0</v>
      </c>
      <c r="L14" s="124">
        <v>0</v>
      </c>
      <c r="M14" s="124">
        <v>0</v>
      </c>
      <c r="N14" s="125">
        <f>SUM(N15:N20)</f>
        <v>0</v>
      </c>
    </row>
    <row r="15" spans="1:14" ht="14.25">
      <c r="A15" s="120">
        <v>2.1</v>
      </c>
      <c r="B15" s="128" t="s">
        <v>156</v>
      </c>
      <c r="C15" s="124">
        <v>0</v>
      </c>
      <c r="D15" s="127">
        <v>5.0000000000000001E-3</v>
      </c>
      <c r="E15" s="123">
        <v>0</v>
      </c>
      <c r="F15" s="124">
        <v>0</v>
      </c>
      <c r="G15" s="124">
        <v>0</v>
      </c>
      <c r="H15" s="124">
        <v>0</v>
      </c>
      <c r="I15" s="124">
        <v>0</v>
      </c>
      <c r="J15" s="124">
        <v>0</v>
      </c>
      <c r="K15" s="124">
        <v>0</v>
      </c>
      <c r="L15" s="124">
        <v>0</v>
      </c>
      <c r="M15" s="124">
        <v>0</v>
      </c>
      <c r="N15" s="125">
        <f>SUMPRODUCT($F$6:$M$6,F15:M15)</f>
        <v>0</v>
      </c>
    </row>
    <row r="16" spans="1:14" ht="14.25">
      <c r="A16" s="120">
        <v>2.2000000000000002</v>
      </c>
      <c r="B16" s="128" t="s">
        <v>155</v>
      </c>
      <c r="C16" s="124">
        <v>0</v>
      </c>
      <c r="D16" s="127">
        <v>0.01</v>
      </c>
      <c r="E16" s="123">
        <v>0</v>
      </c>
      <c r="F16" s="124">
        <v>0</v>
      </c>
      <c r="G16" s="124">
        <v>0</v>
      </c>
      <c r="H16" s="124">
        <v>0</v>
      </c>
      <c r="I16" s="124">
        <v>0</v>
      </c>
      <c r="J16" s="124">
        <v>0</v>
      </c>
      <c r="K16" s="124">
        <v>0</v>
      </c>
      <c r="L16" s="124">
        <v>0</v>
      </c>
      <c r="M16" s="124">
        <v>0</v>
      </c>
      <c r="N16" s="125">
        <f t="shared" ref="N16:N20" si="1">SUMPRODUCT($F$6:$M$6,F16:M16)</f>
        <v>0</v>
      </c>
    </row>
    <row r="17" spans="1:14" ht="14.25">
      <c r="A17" s="120">
        <v>2.2999999999999998</v>
      </c>
      <c r="B17" s="128" t="s">
        <v>154</v>
      </c>
      <c r="C17" s="124">
        <v>0</v>
      </c>
      <c r="D17" s="127">
        <v>0.02</v>
      </c>
      <c r="E17" s="123">
        <v>0</v>
      </c>
      <c r="F17" s="124">
        <v>0</v>
      </c>
      <c r="G17" s="124">
        <v>0</v>
      </c>
      <c r="H17" s="124">
        <v>0</v>
      </c>
      <c r="I17" s="124">
        <v>0</v>
      </c>
      <c r="J17" s="124">
        <v>0</v>
      </c>
      <c r="K17" s="124">
        <v>0</v>
      </c>
      <c r="L17" s="124">
        <v>0</v>
      </c>
      <c r="M17" s="124">
        <v>0</v>
      </c>
      <c r="N17" s="125">
        <f t="shared" si="1"/>
        <v>0</v>
      </c>
    </row>
    <row r="18" spans="1:14" ht="14.25">
      <c r="A18" s="120">
        <v>2.4</v>
      </c>
      <c r="B18" s="128" t="s">
        <v>153</v>
      </c>
      <c r="C18" s="124">
        <v>0</v>
      </c>
      <c r="D18" s="127">
        <v>0.03</v>
      </c>
      <c r="E18" s="123">
        <v>0</v>
      </c>
      <c r="F18" s="124">
        <v>0</v>
      </c>
      <c r="G18" s="124">
        <v>0</v>
      </c>
      <c r="H18" s="124">
        <v>0</v>
      </c>
      <c r="I18" s="124">
        <v>0</v>
      </c>
      <c r="J18" s="124">
        <v>0</v>
      </c>
      <c r="K18" s="124">
        <v>0</v>
      </c>
      <c r="L18" s="124">
        <v>0</v>
      </c>
      <c r="M18" s="124">
        <v>0</v>
      </c>
      <c r="N18" s="125">
        <f t="shared" si="1"/>
        <v>0</v>
      </c>
    </row>
    <row r="19" spans="1:14" ht="14.25">
      <c r="A19" s="120">
        <v>2.5</v>
      </c>
      <c r="B19" s="128" t="s">
        <v>152</v>
      </c>
      <c r="C19" s="124">
        <v>0</v>
      </c>
      <c r="D19" s="127">
        <v>0.04</v>
      </c>
      <c r="E19" s="123">
        <v>0</v>
      </c>
      <c r="F19" s="124">
        <v>0</v>
      </c>
      <c r="G19" s="124">
        <v>0</v>
      </c>
      <c r="H19" s="124">
        <v>0</v>
      </c>
      <c r="I19" s="124">
        <v>0</v>
      </c>
      <c r="J19" s="124">
        <v>0</v>
      </c>
      <c r="K19" s="124">
        <v>0</v>
      </c>
      <c r="L19" s="124">
        <v>0</v>
      </c>
      <c r="M19" s="124">
        <v>0</v>
      </c>
      <c r="N19" s="125">
        <f t="shared" si="1"/>
        <v>0</v>
      </c>
    </row>
    <row r="20" spans="1:14" ht="14.25">
      <c r="A20" s="120">
        <v>2.6</v>
      </c>
      <c r="B20" s="128" t="s">
        <v>151</v>
      </c>
      <c r="C20" s="124">
        <v>0</v>
      </c>
      <c r="D20" s="129"/>
      <c r="E20" s="131"/>
      <c r="F20" s="124">
        <v>0</v>
      </c>
      <c r="G20" s="124">
        <v>0</v>
      </c>
      <c r="H20" s="124">
        <v>0</v>
      </c>
      <c r="I20" s="124">
        <v>0</v>
      </c>
      <c r="J20" s="124">
        <v>0</v>
      </c>
      <c r="K20" s="124">
        <v>0</v>
      </c>
      <c r="L20" s="124">
        <v>0</v>
      </c>
      <c r="M20" s="124">
        <v>0</v>
      </c>
      <c r="N20" s="125">
        <f t="shared" si="1"/>
        <v>0</v>
      </c>
    </row>
    <row r="21" spans="1:14" ht="15.75" thickBot="1">
      <c r="A21" s="132"/>
      <c r="B21" s="133" t="s">
        <v>64</v>
      </c>
      <c r="C21" s="108">
        <v>12508500</v>
      </c>
      <c r="D21" s="134"/>
      <c r="E21" s="135">
        <v>250170</v>
      </c>
      <c r="F21" s="136">
        <v>0</v>
      </c>
      <c r="G21" s="136">
        <v>0</v>
      </c>
      <c r="H21" s="136">
        <v>0</v>
      </c>
      <c r="I21" s="136">
        <v>250170</v>
      </c>
      <c r="J21" s="136">
        <v>0</v>
      </c>
      <c r="K21" s="136">
        <v>0</v>
      </c>
      <c r="L21" s="136">
        <v>0</v>
      </c>
      <c r="M21" s="136">
        <v>0</v>
      </c>
      <c r="N21" s="137">
        <f>N14+N7</f>
        <v>125085</v>
      </c>
    </row>
    <row r="22" spans="1:14">
      <c r="E22" s="138"/>
      <c r="F22" s="138"/>
      <c r="G22" s="138"/>
      <c r="H22" s="138"/>
      <c r="I22" s="138"/>
      <c r="J22" s="138"/>
      <c r="K22" s="138"/>
      <c r="L22" s="138"/>
      <c r="M22" s="138"/>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3"/>
  <sheetViews>
    <sheetView zoomScale="90" zoomScaleNormal="90" workbookViewId="0">
      <selection activeCell="U10" sqref="U10"/>
    </sheetView>
  </sheetViews>
  <sheetFormatPr defaultRowHeight="15"/>
  <cols>
    <col min="1" max="1" width="11.42578125" customWidth="1"/>
    <col min="2" max="2" width="76.85546875" style="256" customWidth="1"/>
    <col min="3" max="3" width="22.85546875" customWidth="1"/>
  </cols>
  <sheetData>
    <row r="1" spans="1:3">
      <c r="A1" s="2" t="s">
        <v>30</v>
      </c>
      <c r="B1" s="3" t="str">
        <f>'Info '!C2</f>
        <v>JSC ProCredit Bank</v>
      </c>
    </row>
    <row r="2" spans="1:3">
      <c r="A2" s="2" t="s">
        <v>31</v>
      </c>
      <c r="B2" s="320">
        <f>'1. key ratios '!B2</f>
        <v>45107</v>
      </c>
    </row>
    <row r="3" spans="1:3">
      <c r="A3" s="4"/>
      <c r="B3"/>
    </row>
    <row r="4" spans="1:3">
      <c r="A4" s="4" t="s">
        <v>308</v>
      </c>
      <c r="B4" t="s">
        <v>309</v>
      </c>
    </row>
    <row r="5" spans="1:3">
      <c r="A5" s="257" t="s">
        <v>310</v>
      </c>
      <c r="B5" s="258"/>
      <c r="C5" s="259"/>
    </row>
    <row r="6" spans="1:3" ht="24">
      <c r="A6" s="260">
        <v>1</v>
      </c>
      <c r="B6" s="261" t="s">
        <v>361</v>
      </c>
      <c r="C6" s="262">
        <v>1702967724.9555879</v>
      </c>
    </row>
    <row r="7" spans="1:3">
      <c r="A7" s="260">
        <v>2</v>
      </c>
      <c r="B7" s="261" t="s">
        <v>311</v>
      </c>
      <c r="C7" s="262">
        <v>-9864775.9261940997</v>
      </c>
    </row>
    <row r="8" spans="1:3" ht="24">
      <c r="A8" s="263">
        <v>3</v>
      </c>
      <c r="B8" s="264" t="s">
        <v>312</v>
      </c>
      <c r="C8" s="262">
        <v>1693102949.0293937</v>
      </c>
    </row>
    <row r="9" spans="1:3">
      <c r="A9" s="257" t="s">
        <v>313</v>
      </c>
      <c r="B9" s="258"/>
      <c r="C9" s="265"/>
    </row>
    <row r="10" spans="1:3" ht="24">
      <c r="A10" s="266">
        <v>4</v>
      </c>
      <c r="B10" s="267" t="s">
        <v>314</v>
      </c>
      <c r="C10" s="262">
        <v>0</v>
      </c>
    </row>
    <row r="11" spans="1:3">
      <c r="A11" s="266">
        <v>5</v>
      </c>
      <c r="B11" s="268" t="s">
        <v>315</v>
      </c>
      <c r="C11" s="262">
        <v>0</v>
      </c>
    </row>
    <row r="12" spans="1:3">
      <c r="A12" s="266" t="s">
        <v>316</v>
      </c>
      <c r="B12" s="268" t="s">
        <v>317</v>
      </c>
      <c r="C12" s="262">
        <v>250170</v>
      </c>
    </row>
    <row r="13" spans="1:3" ht="24">
      <c r="A13" s="269">
        <v>6</v>
      </c>
      <c r="B13" s="267" t="s">
        <v>318</v>
      </c>
      <c r="C13" s="262">
        <v>0</v>
      </c>
    </row>
    <row r="14" spans="1:3">
      <c r="A14" s="269">
        <v>7</v>
      </c>
      <c r="B14" s="270" t="s">
        <v>319</v>
      </c>
      <c r="C14" s="262">
        <v>0</v>
      </c>
    </row>
    <row r="15" spans="1:3">
      <c r="A15" s="271">
        <v>8</v>
      </c>
      <c r="B15" s="272" t="s">
        <v>320</v>
      </c>
      <c r="C15" s="262">
        <v>0</v>
      </c>
    </row>
    <row r="16" spans="1:3">
      <c r="A16" s="269">
        <v>9</v>
      </c>
      <c r="B16" s="270" t="s">
        <v>321</v>
      </c>
      <c r="C16" s="262">
        <v>0</v>
      </c>
    </row>
    <row r="17" spans="1:3">
      <c r="A17" s="269">
        <v>10</v>
      </c>
      <c r="B17" s="270" t="s">
        <v>322</v>
      </c>
      <c r="C17" s="262">
        <v>0</v>
      </c>
    </row>
    <row r="18" spans="1:3">
      <c r="A18" s="273">
        <v>11</v>
      </c>
      <c r="B18" s="274" t="s">
        <v>323</v>
      </c>
      <c r="C18" s="275">
        <v>250170</v>
      </c>
    </row>
    <row r="19" spans="1:3">
      <c r="A19" s="276" t="s">
        <v>324</v>
      </c>
      <c r="B19" s="277"/>
      <c r="C19" s="278"/>
    </row>
    <row r="20" spans="1:3" ht="24">
      <c r="A20" s="279">
        <v>12</v>
      </c>
      <c r="B20" s="267" t="s">
        <v>325</v>
      </c>
      <c r="C20" s="262">
        <v>0</v>
      </c>
    </row>
    <row r="21" spans="1:3">
      <c r="A21" s="279">
        <v>13</v>
      </c>
      <c r="B21" s="267" t="s">
        <v>326</v>
      </c>
      <c r="C21" s="262">
        <v>0</v>
      </c>
    </row>
    <row r="22" spans="1:3">
      <c r="A22" s="279">
        <v>14</v>
      </c>
      <c r="B22" s="267" t="s">
        <v>327</v>
      </c>
      <c r="C22" s="262">
        <v>0</v>
      </c>
    </row>
    <row r="23" spans="1:3" ht="24">
      <c r="A23" s="279" t="s">
        <v>328</v>
      </c>
      <c r="B23" s="267" t="s">
        <v>329</v>
      </c>
      <c r="C23" s="262">
        <v>0</v>
      </c>
    </row>
    <row r="24" spans="1:3">
      <c r="A24" s="279">
        <v>15</v>
      </c>
      <c r="B24" s="267" t="s">
        <v>330</v>
      </c>
      <c r="C24" s="262">
        <v>0</v>
      </c>
    </row>
    <row r="25" spans="1:3">
      <c r="A25" s="279" t="s">
        <v>331</v>
      </c>
      <c r="B25" s="267" t="s">
        <v>332</v>
      </c>
      <c r="C25" s="262">
        <v>0</v>
      </c>
    </row>
    <row r="26" spans="1:3">
      <c r="A26" s="280">
        <v>16</v>
      </c>
      <c r="B26" s="281" t="s">
        <v>333</v>
      </c>
      <c r="C26" s="275">
        <v>0</v>
      </c>
    </row>
    <row r="27" spans="1:3">
      <c r="A27" s="257" t="s">
        <v>334</v>
      </c>
      <c r="B27" s="258"/>
      <c r="C27" s="265"/>
    </row>
    <row r="28" spans="1:3">
      <c r="A28" s="282">
        <v>17</v>
      </c>
      <c r="B28" s="268" t="s">
        <v>335</v>
      </c>
      <c r="C28" s="262"/>
    </row>
    <row r="29" spans="1:3">
      <c r="A29" s="282">
        <v>18</v>
      </c>
      <c r="B29" s="268" t="s">
        <v>336</v>
      </c>
      <c r="C29" s="262"/>
    </row>
    <row r="30" spans="1:3">
      <c r="A30" s="280">
        <v>19</v>
      </c>
      <c r="B30" s="281" t="s">
        <v>337</v>
      </c>
      <c r="C30" s="275">
        <v>0</v>
      </c>
    </row>
    <row r="31" spans="1:3">
      <c r="A31" s="257" t="s">
        <v>338</v>
      </c>
      <c r="B31" s="258"/>
      <c r="C31" s="265"/>
    </row>
    <row r="32" spans="1:3" ht="24">
      <c r="A32" s="282" t="s">
        <v>339</v>
      </c>
      <c r="B32" s="267" t="s">
        <v>340</v>
      </c>
      <c r="C32" s="283">
        <v>0</v>
      </c>
    </row>
    <row r="33" spans="1:3">
      <c r="A33" s="282" t="s">
        <v>341</v>
      </c>
      <c r="B33" s="268" t="s">
        <v>342</v>
      </c>
      <c r="C33" s="283">
        <v>0</v>
      </c>
    </row>
    <row r="34" spans="1:3">
      <c r="A34" s="257" t="s">
        <v>343</v>
      </c>
      <c r="B34" s="258"/>
      <c r="C34" s="265"/>
    </row>
    <row r="35" spans="1:3">
      <c r="A35" s="284">
        <v>20</v>
      </c>
      <c r="B35" s="285" t="s">
        <v>344</v>
      </c>
      <c r="C35" s="275">
        <v>298922206.65380591</v>
      </c>
    </row>
    <row r="36" spans="1:3">
      <c r="A36" s="280">
        <v>21</v>
      </c>
      <c r="B36" s="281" t="s">
        <v>345</v>
      </c>
      <c r="C36" s="275">
        <v>1693353119.0293937</v>
      </c>
    </row>
    <row r="37" spans="1:3">
      <c r="A37" s="257" t="s">
        <v>346</v>
      </c>
      <c r="B37" s="258"/>
      <c r="C37" s="265"/>
    </row>
    <row r="38" spans="1:3">
      <c r="A38" s="280">
        <v>22</v>
      </c>
      <c r="B38" s="281" t="s">
        <v>346</v>
      </c>
      <c r="C38" s="582">
        <v>0.17652679957571044</v>
      </c>
    </row>
    <row r="39" spans="1:3">
      <c r="A39" s="257" t="s">
        <v>347</v>
      </c>
      <c r="B39" s="258"/>
      <c r="C39" s="265"/>
    </row>
    <row r="40" spans="1:3">
      <c r="A40" s="286" t="s">
        <v>348</v>
      </c>
      <c r="B40" s="267" t="s">
        <v>349</v>
      </c>
      <c r="C40" s="283">
        <v>0</v>
      </c>
    </row>
    <row r="41" spans="1:3" ht="24">
      <c r="A41" s="287" t="s">
        <v>350</v>
      </c>
      <c r="B41" s="261" t="s">
        <v>351</v>
      </c>
      <c r="C41" s="283">
        <v>0</v>
      </c>
    </row>
    <row r="43" spans="1:3">
      <c r="B43" s="256" t="s">
        <v>362</v>
      </c>
    </row>
  </sheetData>
  <pageMargins left="0.7" right="0.7" top="0.75" bottom="0.75" header="0.3" footer="0.3"/>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90" zoomScaleNormal="90" workbookViewId="0">
      <pane xSplit="2" ySplit="6" topLeftCell="C18" activePane="bottomRight" state="frozen"/>
      <selection activeCell="U10" sqref="U10"/>
      <selection pane="topRight" activeCell="U10" sqref="U10"/>
      <selection pane="bottomLeft" activeCell="U10" sqref="U10"/>
      <selection pane="bottomRight" activeCell="K44" sqref="K44"/>
    </sheetView>
  </sheetViews>
  <sheetFormatPr defaultRowHeight="15"/>
  <cols>
    <col min="1" max="1" width="8.7109375" style="165"/>
    <col min="2" max="2" width="82.5703125" style="172" customWidth="1"/>
    <col min="3" max="7" width="17.5703125" style="165" customWidth="1"/>
  </cols>
  <sheetData>
    <row r="1" spans="1:7">
      <c r="A1" s="165" t="s">
        <v>30</v>
      </c>
      <c r="B1" s="3" t="str">
        <f>'Info '!C2</f>
        <v>JSC ProCredit Bank</v>
      </c>
    </row>
    <row r="2" spans="1:7">
      <c r="A2" s="165" t="s">
        <v>31</v>
      </c>
      <c r="B2" s="320">
        <f>'1. key ratios '!B2</f>
        <v>45107</v>
      </c>
    </row>
    <row r="4" spans="1:7" ht="15.75" thickBot="1">
      <c r="A4" s="165" t="s">
        <v>412</v>
      </c>
      <c r="B4" s="324" t="s">
        <v>373</v>
      </c>
    </row>
    <row r="5" spans="1:7">
      <c r="A5" s="325"/>
      <c r="B5" s="326"/>
      <c r="C5" s="756" t="s">
        <v>374</v>
      </c>
      <c r="D5" s="756"/>
      <c r="E5" s="756"/>
      <c r="F5" s="756"/>
      <c r="G5" s="757" t="s">
        <v>375</v>
      </c>
    </row>
    <row r="6" spans="1:7">
      <c r="A6" s="327"/>
      <c r="B6" s="328"/>
      <c r="C6" s="329" t="s">
        <v>376</v>
      </c>
      <c r="D6" s="329" t="s">
        <v>377</v>
      </c>
      <c r="E6" s="329" t="s">
        <v>378</v>
      </c>
      <c r="F6" s="329" t="s">
        <v>379</v>
      </c>
      <c r="G6" s="758"/>
    </row>
    <row r="7" spans="1:7">
      <c r="A7" s="330"/>
      <c r="B7" s="331" t="s">
        <v>380</v>
      </c>
      <c r="C7" s="332"/>
      <c r="D7" s="332"/>
      <c r="E7" s="332"/>
      <c r="F7" s="332"/>
      <c r="G7" s="333"/>
    </row>
    <row r="8" spans="1:7">
      <c r="A8" s="334">
        <v>1</v>
      </c>
      <c r="B8" s="335" t="s">
        <v>381</v>
      </c>
      <c r="C8" s="336">
        <v>298922206.65380591</v>
      </c>
      <c r="D8" s="336">
        <v>0</v>
      </c>
      <c r="E8" s="336">
        <v>0</v>
      </c>
      <c r="F8" s="336">
        <v>441346435.07055002</v>
      </c>
      <c r="G8" s="337">
        <v>740268641.72435594</v>
      </c>
    </row>
    <row r="9" spans="1:7">
      <c r="A9" s="334">
        <v>2</v>
      </c>
      <c r="B9" s="338" t="s">
        <v>382</v>
      </c>
      <c r="C9" s="336">
        <v>298922206.65380591</v>
      </c>
      <c r="D9" s="336">
        <v>0</v>
      </c>
      <c r="E9" s="336">
        <v>0</v>
      </c>
      <c r="F9" s="336">
        <v>14232499.999999998</v>
      </c>
      <c r="G9" s="337">
        <v>313154706.65380591</v>
      </c>
    </row>
    <row r="10" spans="1:7">
      <c r="A10" s="334">
        <v>3</v>
      </c>
      <c r="B10" s="338" t="s">
        <v>383</v>
      </c>
      <c r="C10" s="339"/>
      <c r="D10" s="339"/>
      <c r="E10" s="339"/>
      <c r="F10" s="336">
        <v>427113935.07055002</v>
      </c>
      <c r="G10" s="337">
        <v>427113935.07055002</v>
      </c>
    </row>
    <row r="11" spans="1:7" ht="14.45" customHeight="1">
      <c r="A11" s="334">
        <v>4</v>
      </c>
      <c r="B11" s="335" t="s">
        <v>384</v>
      </c>
      <c r="C11" s="336">
        <v>257947921.65799999</v>
      </c>
      <c r="D11" s="336">
        <v>48471832.649024993</v>
      </c>
      <c r="E11" s="336">
        <v>52791605.602600001</v>
      </c>
      <c r="F11" s="336">
        <v>19806524.544100001</v>
      </c>
      <c r="G11" s="337">
        <v>346012931.72280878</v>
      </c>
    </row>
    <row r="12" spans="1:7">
      <c r="A12" s="334">
        <v>5</v>
      </c>
      <c r="B12" s="338" t="s">
        <v>385</v>
      </c>
      <c r="C12" s="336">
        <v>236357809.78029999</v>
      </c>
      <c r="D12" s="340">
        <v>45953205.201824993</v>
      </c>
      <c r="E12" s="336">
        <v>48674346.580899999</v>
      </c>
      <c r="F12" s="336">
        <v>16801281.761300001</v>
      </c>
      <c r="G12" s="337">
        <v>330397311.15810877</v>
      </c>
    </row>
    <row r="13" spans="1:7">
      <c r="A13" s="334">
        <v>6</v>
      </c>
      <c r="B13" s="338" t="s">
        <v>386</v>
      </c>
      <c r="C13" s="336">
        <v>21590111.877700001</v>
      </c>
      <c r="D13" s="340">
        <v>2518627.4472000003</v>
      </c>
      <c r="E13" s="336">
        <v>4117259.0216999999</v>
      </c>
      <c r="F13" s="336">
        <v>3005242.7828000002</v>
      </c>
      <c r="G13" s="337">
        <v>15615620.5647</v>
      </c>
    </row>
    <row r="14" spans="1:7">
      <c r="A14" s="334">
        <v>7</v>
      </c>
      <c r="B14" s="335" t="s">
        <v>387</v>
      </c>
      <c r="C14" s="336">
        <v>416031726.35332507</v>
      </c>
      <c r="D14" s="336">
        <v>58923079.411699995</v>
      </c>
      <c r="E14" s="336">
        <v>76337927.397499993</v>
      </c>
      <c r="F14" s="336">
        <v>456388.37</v>
      </c>
      <c r="G14" s="337">
        <v>253069095.09791255</v>
      </c>
    </row>
    <row r="15" spans="1:7" ht="39">
      <c r="A15" s="334">
        <v>8</v>
      </c>
      <c r="B15" s="338" t="s">
        <v>388</v>
      </c>
      <c r="C15" s="336">
        <v>370420795.01662505</v>
      </c>
      <c r="D15" s="340">
        <v>58923079.411699995</v>
      </c>
      <c r="E15" s="336">
        <v>60413140.913499996</v>
      </c>
      <c r="F15" s="336">
        <v>456388.37</v>
      </c>
      <c r="G15" s="337">
        <v>245106701.85591254</v>
      </c>
    </row>
    <row r="16" spans="1:7" ht="26.25">
      <c r="A16" s="334">
        <v>9</v>
      </c>
      <c r="B16" s="338" t="s">
        <v>389</v>
      </c>
      <c r="C16" s="336">
        <v>45610931.3367</v>
      </c>
      <c r="D16" s="340">
        <v>0</v>
      </c>
      <c r="E16" s="336">
        <v>15924786.484000001</v>
      </c>
      <c r="F16" s="336">
        <v>0</v>
      </c>
      <c r="G16" s="337">
        <v>7962393.2420000006</v>
      </c>
    </row>
    <row r="17" spans="1:7">
      <c r="A17" s="334">
        <v>10</v>
      </c>
      <c r="B17" s="335" t="s">
        <v>390</v>
      </c>
      <c r="C17" s="336"/>
      <c r="D17" s="340"/>
      <c r="E17" s="336"/>
      <c r="F17" s="336"/>
      <c r="G17" s="337"/>
    </row>
    <row r="18" spans="1:7">
      <c r="A18" s="334">
        <v>11</v>
      </c>
      <c r="B18" s="335" t="s">
        <v>391</v>
      </c>
      <c r="C18" s="336">
        <v>404369.39781500213</v>
      </c>
      <c r="D18" s="340">
        <v>35422051.806097001</v>
      </c>
      <c r="E18" s="336">
        <v>4858719.1246000007</v>
      </c>
      <c r="F18" s="336">
        <v>274574.55100000004</v>
      </c>
      <c r="G18" s="337">
        <v>0</v>
      </c>
    </row>
    <row r="19" spans="1:7">
      <c r="A19" s="334">
        <v>12</v>
      </c>
      <c r="B19" s="338" t="s">
        <v>392</v>
      </c>
      <c r="C19" s="339"/>
      <c r="D19" s="340">
        <v>18892413.799511999</v>
      </c>
      <c r="E19" s="336">
        <v>0</v>
      </c>
      <c r="F19" s="336">
        <v>0</v>
      </c>
      <c r="G19" s="337">
        <v>0</v>
      </c>
    </row>
    <row r="20" spans="1:7">
      <c r="A20" s="334">
        <v>13</v>
      </c>
      <c r="B20" s="338" t="s">
        <v>393</v>
      </c>
      <c r="C20" s="336">
        <v>404369.39781500213</v>
      </c>
      <c r="D20" s="336">
        <v>16529638.006585</v>
      </c>
      <c r="E20" s="336">
        <v>4858719.1246000007</v>
      </c>
      <c r="F20" s="336">
        <v>274574.55100000004</v>
      </c>
      <c r="G20" s="337">
        <v>0</v>
      </c>
    </row>
    <row r="21" spans="1:7">
      <c r="A21" s="341">
        <v>14</v>
      </c>
      <c r="B21" s="342" t="s">
        <v>394</v>
      </c>
      <c r="C21" s="339"/>
      <c r="D21" s="339"/>
      <c r="E21" s="339"/>
      <c r="F21" s="339"/>
      <c r="G21" s="343">
        <v>1339350668.5450773</v>
      </c>
    </row>
    <row r="22" spans="1:7">
      <c r="A22" s="344"/>
      <c r="B22" s="345" t="s">
        <v>395</v>
      </c>
      <c r="C22" s="346"/>
      <c r="D22" s="347"/>
      <c r="E22" s="346"/>
      <c r="F22" s="346"/>
      <c r="G22" s="348"/>
    </row>
    <row r="23" spans="1:7">
      <c r="A23" s="334">
        <v>15</v>
      </c>
      <c r="B23" s="335" t="s">
        <v>396</v>
      </c>
      <c r="C23" s="349">
        <v>486306287.01270401</v>
      </c>
      <c r="D23" s="350">
        <v>45000000</v>
      </c>
      <c r="E23" s="349"/>
      <c r="F23" s="349"/>
      <c r="G23" s="337">
        <v>12050957.01035</v>
      </c>
    </row>
    <row r="24" spans="1:7">
      <c r="A24" s="334">
        <v>16</v>
      </c>
      <c r="B24" s="335" t="s">
        <v>397</v>
      </c>
      <c r="C24" s="336">
        <v>122474.23729999999</v>
      </c>
      <c r="D24" s="340">
        <v>233783692.07904243</v>
      </c>
      <c r="E24" s="336">
        <v>199829355.12020001</v>
      </c>
      <c r="F24" s="336">
        <v>626245092.11919999</v>
      </c>
      <c r="G24" s="337">
        <v>748662701.75453615</v>
      </c>
    </row>
    <row r="25" spans="1:7">
      <c r="A25" s="334">
        <v>17</v>
      </c>
      <c r="B25" s="338" t="s">
        <v>398</v>
      </c>
      <c r="C25" s="336"/>
      <c r="D25" s="340"/>
      <c r="E25" s="336"/>
      <c r="F25" s="336"/>
      <c r="G25" s="337"/>
    </row>
    <row r="26" spans="1:7" ht="26.25">
      <c r="A26" s="334">
        <v>18</v>
      </c>
      <c r="B26" s="338" t="s">
        <v>399</v>
      </c>
      <c r="C26" s="336">
        <v>122474.23729999999</v>
      </c>
      <c r="D26" s="340">
        <v>1344346.52</v>
      </c>
      <c r="E26" s="336">
        <v>988107.96</v>
      </c>
      <c r="F26" s="336">
        <v>0</v>
      </c>
      <c r="G26" s="337">
        <v>714077.09359499998</v>
      </c>
    </row>
    <row r="27" spans="1:7">
      <c r="A27" s="334">
        <v>19</v>
      </c>
      <c r="B27" s="338" t="s">
        <v>400</v>
      </c>
      <c r="C27" s="336">
        <v>0</v>
      </c>
      <c r="D27" s="340">
        <v>228590378.62304243</v>
      </c>
      <c r="E27" s="336">
        <v>198326410.56670001</v>
      </c>
      <c r="F27" s="336">
        <v>625126592.11919999</v>
      </c>
      <c r="G27" s="337">
        <v>744815997.89619112</v>
      </c>
    </row>
    <row r="28" spans="1:7">
      <c r="A28" s="334">
        <v>20</v>
      </c>
      <c r="B28" s="351" t="s">
        <v>401</v>
      </c>
      <c r="C28" s="336"/>
      <c r="D28" s="340"/>
      <c r="E28" s="336"/>
      <c r="F28" s="336"/>
      <c r="G28" s="337"/>
    </row>
    <row r="29" spans="1:7">
      <c r="A29" s="334">
        <v>21</v>
      </c>
      <c r="B29" s="338" t="s">
        <v>402</v>
      </c>
      <c r="C29" s="336"/>
      <c r="D29" s="340"/>
      <c r="E29" s="336"/>
      <c r="F29" s="336"/>
      <c r="G29" s="337"/>
    </row>
    <row r="30" spans="1:7">
      <c r="A30" s="334">
        <v>22</v>
      </c>
      <c r="B30" s="351" t="s">
        <v>401</v>
      </c>
      <c r="C30" s="336"/>
      <c r="D30" s="340"/>
      <c r="E30" s="336"/>
      <c r="F30" s="336"/>
      <c r="G30" s="337"/>
    </row>
    <row r="31" spans="1:7">
      <c r="A31" s="334">
        <v>23</v>
      </c>
      <c r="B31" s="338" t="s">
        <v>403</v>
      </c>
      <c r="C31" s="336">
        <v>0</v>
      </c>
      <c r="D31" s="340">
        <v>3848966.9360000002</v>
      </c>
      <c r="E31" s="336">
        <v>514836.59349999996</v>
      </c>
      <c r="F31" s="336">
        <v>1118500</v>
      </c>
      <c r="G31" s="337">
        <v>3132626.7647500001</v>
      </c>
    </row>
    <row r="32" spans="1:7">
      <c r="A32" s="334">
        <v>24</v>
      </c>
      <c r="B32" s="335" t="s">
        <v>404</v>
      </c>
      <c r="C32" s="336"/>
      <c r="D32" s="340"/>
      <c r="E32" s="336"/>
      <c r="F32" s="336"/>
      <c r="G32" s="337"/>
    </row>
    <row r="33" spans="1:7">
      <c r="A33" s="334">
        <v>25</v>
      </c>
      <c r="B33" s="335" t="s">
        <v>405</v>
      </c>
      <c r="C33" s="336">
        <v>44910097.220505901</v>
      </c>
      <c r="D33" s="336">
        <v>34386471.002054505</v>
      </c>
      <c r="E33" s="336">
        <v>4875873.6596999997</v>
      </c>
      <c r="F33" s="336">
        <v>36134400.582758203</v>
      </c>
      <c r="G33" s="337">
        <v>109834023.42786336</v>
      </c>
    </row>
    <row r="34" spans="1:7">
      <c r="A34" s="334">
        <v>26</v>
      </c>
      <c r="B34" s="338" t="s">
        <v>406</v>
      </c>
      <c r="C34" s="339"/>
      <c r="D34" s="340">
        <v>18316706.587444</v>
      </c>
      <c r="E34" s="336">
        <v>0</v>
      </c>
      <c r="F34" s="336">
        <v>0</v>
      </c>
      <c r="G34" s="337">
        <v>18316706.587444</v>
      </c>
    </row>
    <row r="35" spans="1:7">
      <c r="A35" s="334">
        <v>27</v>
      </c>
      <c r="B35" s="338" t="s">
        <v>407</v>
      </c>
      <c r="C35" s="336">
        <v>44910097.220505901</v>
      </c>
      <c r="D35" s="340">
        <v>16069764.414610505</v>
      </c>
      <c r="E35" s="336">
        <v>4875873.6596999997</v>
      </c>
      <c r="F35" s="336">
        <v>36134400.582758203</v>
      </c>
      <c r="G35" s="337">
        <v>91517316.840419352</v>
      </c>
    </row>
    <row r="36" spans="1:7">
      <c r="A36" s="334">
        <v>28</v>
      </c>
      <c r="B36" s="335" t="s">
        <v>408</v>
      </c>
      <c r="C36" s="336">
        <v>93778557.644700006</v>
      </c>
      <c r="D36" s="340">
        <v>7139324.6873000003</v>
      </c>
      <c r="E36" s="336">
        <v>32467369.661653999</v>
      </c>
      <c r="F36" s="336">
        <v>19310262.313900001</v>
      </c>
      <c r="G36" s="337">
        <v>11546136.664215401</v>
      </c>
    </row>
    <row r="37" spans="1:7">
      <c r="A37" s="341">
        <v>29</v>
      </c>
      <c r="B37" s="342" t="s">
        <v>409</v>
      </c>
      <c r="C37" s="339"/>
      <c r="D37" s="339"/>
      <c r="E37" s="339"/>
      <c r="F37" s="339"/>
      <c r="G37" s="343">
        <v>882093818.85696495</v>
      </c>
    </row>
    <row r="38" spans="1:7">
      <c r="A38" s="330"/>
      <c r="B38" s="352"/>
      <c r="C38" s="353"/>
      <c r="D38" s="353"/>
      <c r="E38" s="353"/>
      <c r="F38" s="353"/>
      <c r="G38" s="354"/>
    </row>
    <row r="39" spans="1:7" ht="15.75" thickBot="1">
      <c r="A39" s="355">
        <v>30</v>
      </c>
      <c r="B39" s="356" t="s">
        <v>410</v>
      </c>
      <c r="C39" s="224"/>
      <c r="D39" s="225"/>
      <c r="E39" s="225"/>
      <c r="F39" s="226"/>
      <c r="G39" s="357">
        <v>1.5183766623380663</v>
      </c>
    </row>
    <row r="42" spans="1:7" ht="39">
      <c r="B42" s="172" t="s">
        <v>411</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zoomScale="76" zoomScaleNormal="76" workbookViewId="0">
      <pane xSplit="1" ySplit="5" topLeftCell="B9" activePane="bottomRight" state="frozen"/>
      <selection activeCell="U10" sqref="U10"/>
      <selection pane="topRight" activeCell="U10" sqref="U10"/>
      <selection pane="bottomLeft" activeCell="U10" sqref="U10"/>
      <selection pane="bottomRight" activeCell="B26" sqref="B26"/>
    </sheetView>
  </sheetViews>
  <sheetFormatPr defaultColWidth="9.140625" defaultRowHeight="14.25"/>
  <cols>
    <col min="1" max="1" width="9.5703125" style="3" bestFit="1" customWidth="1"/>
    <col min="2" max="2" width="86" style="3" customWidth="1"/>
    <col min="3" max="3" width="13.85546875" style="3" bestFit="1" customWidth="1"/>
    <col min="4" max="5" width="14.28515625" style="4" bestFit="1" customWidth="1"/>
    <col min="6" max="6" width="13.85546875" style="4" bestFit="1" customWidth="1"/>
    <col min="7" max="7" width="14.28515625" style="4" bestFit="1" customWidth="1"/>
    <col min="8" max="8" width="6.7109375" style="5" customWidth="1"/>
    <col min="9" max="10" width="14.28515625" style="5" bestFit="1" customWidth="1"/>
    <col min="11" max="11" width="13.85546875" style="5" bestFit="1" customWidth="1"/>
    <col min="12" max="12" width="6.7109375" style="5" customWidth="1"/>
    <col min="13" max="16384" width="9.140625" style="5"/>
  </cols>
  <sheetData>
    <row r="1" spans="1:11">
      <c r="A1" s="2" t="s">
        <v>30</v>
      </c>
      <c r="B1" s="3" t="str">
        <f>'Info '!C2</f>
        <v>JSC ProCredit Bank</v>
      </c>
    </row>
    <row r="2" spans="1:11">
      <c r="A2" s="2" t="s">
        <v>31</v>
      </c>
      <c r="B2" s="320">
        <v>45107</v>
      </c>
    </row>
    <row r="3" spans="1:11" ht="15" thickBot="1">
      <c r="A3" s="2"/>
    </row>
    <row r="4" spans="1:11" ht="15" customHeight="1" thickBot="1">
      <c r="A4" s="6" t="s">
        <v>93</v>
      </c>
      <c r="B4" s="7" t="s">
        <v>92</v>
      </c>
      <c r="C4" s="7"/>
      <c r="D4" s="701" t="s">
        <v>700</v>
      </c>
      <c r="E4" s="702"/>
      <c r="F4" s="702"/>
      <c r="G4" s="703"/>
      <c r="I4" s="704" t="s">
        <v>701</v>
      </c>
      <c r="J4" s="705"/>
      <c r="K4" s="706"/>
    </row>
    <row r="5" spans="1:11" ht="15">
      <c r="A5" s="8" t="s">
        <v>6</v>
      </c>
      <c r="B5" s="9"/>
      <c r="C5" s="621" t="s">
        <v>737</v>
      </c>
      <c r="D5" s="515" t="s">
        <v>733</v>
      </c>
      <c r="E5" s="318" t="s">
        <v>734</v>
      </c>
      <c r="F5" s="318" t="s">
        <v>735</v>
      </c>
      <c r="G5" s="319" t="s">
        <v>736</v>
      </c>
      <c r="H5"/>
      <c r="I5" s="515" t="s">
        <v>734</v>
      </c>
      <c r="J5" s="318" t="s">
        <v>735</v>
      </c>
      <c r="K5" s="319" t="s">
        <v>736</v>
      </c>
    </row>
    <row r="6" spans="1:11" ht="15">
      <c r="B6" s="145" t="s">
        <v>91</v>
      </c>
      <c r="C6" s="622"/>
      <c r="D6" s="623"/>
      <c r="E6" s="622"/>
      <c r="F6" s="622"/>
      <c r="G6" s="624"/>
      <c r="H6"/>
      <c r="I6" s="623"/>
      <c r="J6" s="622"/>
      <c r="K6" s="624"/>
    </row>
    <row r="7" spans="1:11" ht="15">
      <c r="A7" s="10"/>
      <c r="B7" s="146" t="s">
        <v>89</v>
      </c>
      <c r="C7" s="622"/>
      <c r="D7" s="623"/>
      <c r="E7" s="622"/>
      <c r="F7" s="622"/>
      <c r="G7" s="624"/>
      <c r="H7"/>
      <c r="I7" s="623"/>
      <c r="J7" s="622"/>
      <c r="K7" s="624"/>
    </row>
    <row r="8" spans="1:11" ht="15">
      <c r="A8" s="8">
        <v>1</v>
      </c>
      <c r="B8" s="11" t="s">
        <v>363</v>
      </c>
      <c r="C8" s="625">
        <v>298922206.65380591</v>
      </c>
      <c r="D8" s="626">
        <v>285780006.34999996</v>
      </c>
      <c r="E8" s="627">
        <v>286959169.19999999</v>
      </c>
      <c r="F8" s="628">
        <v>293323591.25</v>
      </c>
      <c r="G8" s="629">
        <v>279438790.15999997</v>
      </c>
      <c r="H8"/>
      <c r="I8" s="626">
        <v>273946291.68970001</v>
      </c>
      <c r="J8" s="627">
        <v>277403841.52560002</v>
      </c>
      <c r="K8" s="629">
        <v>264559174.30589998</v>
      </c>
    </row>
    <row r="9" spans="1:11" ht="15">
      <c r="A9" s="8">
        <v>2</v>
      </c>
      <c r="B9" s="11" t="s">
        <v>364</v>
      </c>
      <c r="C9" s="625">
        <v>298922206.65380591</v>
      </c>
      <c r="D9" s="626">
        <v>285780006.34999996</v>
      </c>
      <c r="E9" s="627">
        <v>286959169.19999999</v>
      </c>
      <c r="F9" s="628">
        <v>293323591.25</v>
      </c>
      <c r="G9" s="629">
        <v>279438790.15999997</v>
      </c>
      <c r="H9"/>
      <c r="I9" s="626">
        <v>273946291.68970001</v>
      </c>
      <c r="J9" s="627">
        <v>277403841.52560002</v>
      </c>
      <c r="K9" s="629">
        <v>264559174.30589998</v>
      </c>
    </row>
    <row r="10" spans="1:11" ht="15">
      <c r="A10" s="8">
        <v>3</v>
      </c>
      <c r="B10" s="11" t="s">
        <v>142</v>
      </c>
      <c r="C10" s="625">
        <v>313154706.65380591</v>
      </c>
      <c r="D10" s="626">
        <v>299688506.34999996</v>
      </c>
      <c r="E10" s="627">
        <v>301353669.19999999</v>
      </c>
      <c r="F10" s="628">
        <v>309948291.25</v>
      </c>
      <c r="G10" s="629">
        <v>297637090.15999997</v>
      </c>
      <c r="H10"/>
      <c r="I10" s="626">
        <v>303618960.59576386</v>
      </c>
      <c r="J10" s="627">
        <v>309485317.06889528</v>
      </c>
      <c r="K10" s="629">
        <v>299058838.56513447</v>
      </c>
    </row>
    <row r="11" spans="1:11" ht="15">
      <c r="A11" s="8">
        <v>4</v>
      </c>
      <c r="B11" s="11" t="s">
        <v>366</v>
      </c>
      <c r="C11" s="625">
        <v>140571909.33709431</v>
      </c>
      <c r="D11" s="626">
        <v>139808585.8826811</v>
      </c>
      <c r="E11" s="627">
        <v>134832120.68897417</v>
      </c>
      <c r="F11" s="628">
        <v>142018308.96233013</v>
      </c>
      <c r="G11" s="629">
        <v>139009162.96007109</v>
      </c>
      <c r="H11"/>
      <c r="I11" s="626">
        <v>133446105.18149276</v>
      </c>
      <c r="J11" s="627">
        <v>134827389.06345826</v>
      </c>
      <c r="K11" s="629">
        <v>142020969.14170042</v>
      </c>
    </row>
    <row r="12" spans="1:11" ht="15">
      <c r="A12" s="8">
        <v>5</v>
      </c>
      <c r="B12" s="11" t="s">
        <v>367</v>
      </c>
      <c r="C12" s="625">
        <v>171474747.46115938</v>
      </c>
      <c r="D12" s="626">
        <v>170864311.73866951</v>
      </c>
      <c r="E12" s="627">
        <v>166934955.54579458</v>
      </c>
      <c r="F12" s="628">
        <v>174712727.39220169</v>
      </c>
      <c r="G12" s="629">
        <v>173556174.66757071</v>
      </c>
      <c r="H12"/>
      <c r="I12" s="626">
        <v>166419574.43663165</v>
      </c>
      <c r="J12" s="627">
        <v>168176367.72848135</v>
      </c>
      <c r="K12" s="629">
        <v>177363978.02189726</v>
      </c>
    </row>
    <row r="13" spans="1:11" ht="15">
      <c r="A13" s="8">
        <v>6</v>
      </c>
      <c r="B13" s="11" t="s">
        <v>365</v>
      </c>
      <c r="C13" s="625">
        <v>212462129.77781522</v>
      </c>
      <c r="D13" s="626">
        <v>212059492.44781658</v>
      </c>
      <c r="E13" s="627">
        <v>214192243.86191863</v>
      </c>
      <c r="F13" s="628">
        <v>222835673.50705108</v>
      </c>
      <c r="G13" s="629">
        <v>224790207.88191217</v>
      </c>
      <c r="H13"/>
      <c r="I13" s="626">
        <v>214902396.27126923</v>
      </c>
      <c r="J13" s="627">
        <v>217242025.23812044</v>
      </c>
      <c r="K13" s="629">
        <v>229826836.33067399</v>
      </c>
    </row>
    <row r="14" spans="1:11" ht="15">
      <c r="A14" s="10"/>
      <c r="B14" s="145" t="s">
        <v>369</v>
      </c>
      <c r="C14" s="622"/>
      <c r="D14" s="623"/>
      <c r="E14" s="622"/>
      <c r="F14" s="622"/>
      <c r="G14" s="630"/>
      <c r="H14"/>
      <c r="I14" s="623"/>
      <c r="J14" s="622"/>
      <c r="K14" s="624"/>
    </row>
    <row r="15" spans="1:11" ht="15" customHeight="1">
      <c r="A15" s="8">
        <v>7</v>
      </c>
      <c r="B15" s="11" t="s">
        <v>368</v>
      </c>
      <c r="C15" s="631">
        <v>1237862182.9669118</v>
      </c>
      <c r="D15" s="626">
        <v>1263057414.8167207</v>
      </c>
      <c r="E15" s="627">
        <v>1357510328.9738007</v>
      </c>
      <c r="F15" s="628">
        <v>1376754203.2859509</v>
      </c>
      <c r="G15" s="629">
        <v>1425095709.6146128</v>
      </c>
      <c r="H15"/>
      <c r="I15" s="626">
        <v>1398900750.4156461</v>
      </c>
      <c r="J15" s="627">
        <v>1409415487.6862514</v>
      </c>
      <c r="K15" s="629">
        <v>1459312377.1791954</v>
      </c>
    </row>
    <row r="16" spans="1:11" ht="15">
      <c r="A16" s="10"/>
      <c r="B16" s="145" t="s">
        <v>370</v>
      </c>
      <c r="C16" s="622"/>
      <c r="D16" s="623"/>
      <c r="E16" s="622"/>
      <c r="F16" s="622"/>
      <c r="G16" s="630"/>
      <c r="H16"/>
      <c r="I16" s="623"/>
      <c r="J16" s="622"/>
      <c r="K16" s="624"/>
    </row>
    <row r="17" spans="1:11" ht="15">
      <c r="A17" s="8"/>
      <c r="B17" s="146" t="s">
        <v>354</v>
      </c>
      <c r="C17" s="622"/>
      <c r="D17" s="623"/>
      <c r="E17" s="622"/>
      <c r="F17" s="622"/>
      <c r="G17" s="630"/>
      <c r="H17"/>
      <c r="I17" s="623"/>
      <c r="J17" s="622"/>
      <c r="K17" s="624"/>
    </row>
    <row r="18" spans="1:11" ht="15">
      <c r="A18" s="8">
        <v>8</v>
      </c>
      <c r="B18" s="11" t="s">
        <v>363</v>
      </c>
      <c r="C18" s="632">
        <v>0.24148262283717908</v>
      </c>
      <c r="D18" s="633">
        <v>0.2262605032816096</v>
      </c>
      <c r="E18" s="634">
        <v>0.21138636154387461</v>
      </c>
      <c r="F18" s="635">
        <v>0.21305443669604465</v>
      </c>
      <c r="G18" s="636">
        <v>0.19608422667665479</v>
      </c>
      <c r="H18"/>
      <c r="I18" s="633">
        <v>0.19582968384876781</v>
      </c>
      <c r="J18" s="634">
        <v>0.19682190521476134</v>
      </c>
      <c r="K18" s="636">
        <v>0.18129029702145369</v>
      </c>
    </row>
    <row r="19" spans="1:11" ht="15" customHeight="1">
      <c r="A19" s="8">
        <v>9</v>
      </c>
      <c r="B19" s="11" t="s">
        <v>364</v>
      </c>
      <c r="C19" s="632">
        <v>0.24148262283717908</v>
      </c>
      <c r="D19" s="633">
        <v>0.2262605032816096</v>
      </c>
      <c r="E19" s="634">
        <v>0.21138636154387461</v>
      </c>
      <c r="F19" s="635">
        <v>0.21305443669604465</v>
      </c>
      <c r="G19" s="636">
        <v>0.19608422667665479</v>
      </c>
      <c r="H19"/>
      <c r="I19" s="633">
        <v>0.19582968384876781</v>
      </c>
      <c r="J19" s="634">
        <v>0.19682190521476134</v>
      </c>
      <c r="K19" s="636">
        <v>0.18129029702145369</v>
      </c>
    </row>
    <row r="20" spans="1:11" ht="15">
      <c r="A20" s="8">
        <v>10</v>
      </c>
      <c r="B20" s="11" t="s">
        <v>142</v>
      </c>
      <c r="C20" s="632">
        <v>0.25298026788671724</v>
      </c>
      <c r="D20" s="633">
        <v>0.23727227506398596</v>
      </c>
      <c r="E20" s="634">
        <v>0.22198996410421859</v>
      </c>
      <c r="F20" s="635">
        <v>0.225129722146651</v>
      </c>
      <c r="G20" s="636">
        <v>0.20885410583440017</v>
      </c>
      <c r="H20"/>
      <c r="I20" s="633">
        <v>0.2170411020978805</v>
      </c>
      <c r="J20" s="634">
        <v>0.2195841607906252</v>
      </c>
      <c r="K20" s="636">
        <v>0.20493133837678107</v>
      </c>
    </row>
    <row r="21" spans="1:11" ht="15">
      <c r="A21" s="8">
        <v>11</v>
      </c>
      <c r="B21" s="11" t="s">
        <v>366</v>
      </c>
      <c r="C21" s="632">
        <v>0.11356022606666208</v>
      </c>
      <c r="D21" s="633">
        <v>0.11069060221856059</v>
      </c>
      <c r="E21" s="634">
        <v>9.9323090079837154E-2</v>
      </c>
      <c r="F21" s="635">
        <v>0.1031544400760642</v>
      </c>
      <c r="G21" s="636">
        <v>9.7543738306294675E-2</v>
      </c>
      <c r="H21"/>
      <c r="I21" s="633">
        <v>9.5393547499236675E-2</v>
      </c>
      <c r="J21" s="634">
        <v>9.5661918179142394E-2</v>
      </c>
      <c r="K21" s="636">
        <v>9.7320471862386626E-2</v>
      </c>
    </row>
    <row r="22" spans="1:11" ht="15">
      <c r="A22" s="8">
        <v>12</v>
      </c>
      <c r="B22" s="11" t="s">
        <v>367</v>
      </c>
      <c r="C22" s="632">
        <v>0.13852490997840178</v>
      </c>
      <c r="D22" s="633">
        <v>0.1352783410589955</v>
      </c>
      <c r="E22" s="634">
        <v>0.12297140727613304</v>
      </c>
      <c r="F22" s="635">
        <v>0.12690190229687207</v>
      </c>
      <c r="G22" s="636">
        <v>0.12178562709623575</v>
      </c>
      <c r="H22"/>
      <c r="I22" s="633">
        <v>0.11896453296431823</v>
      </c>
      <c r="J22" s="634">
        <v>0.11932348494663267</v>
      </c>
      <c r="K22" s="636">
        <v>0.121539418698508</v>
      </c>
    </row>
    <row r="23" spans="1:11" ht="15">
      <c r="A23" s="8">
        <v>13</v>
      </c>
      <c r="B23" s="11" t="s">
        <v>365</v>
      </c>
      <c r="C23" s="632">
        <v>0.17163633617805929</v>
      </c>
      <c r="D23" s="633">
        <v>0.16789378690167306</v>
      </c>
      <c r="E23" s="634">
        <v>0.15778314115947506</v>
      </c>
      <c r="F23" s="635">
        <v>0.16185581491249551</v>
      </c>
      <c r="G23" s="636">
        <v>0.15773691995936326</v>
      </c>
      <c r="H23"/>
      <c r="I23" s="633">
        <v>0.15362233254032975</v>
      </c>
      <c r="J23" s="634">
        <v>0.15413625516117535</v>
      </c>
      <c r="K23" s="636">
        <v>0.15748981501474138</v>
      </c>
    </row>
    <row r="24" spans="1:11" ht="15">
      <c r="A24" s="10"/>
      <c r="B24" s="145" t="s">
        <v>88</v>
      </c>
      <c r="C24" s="622"/>
      <c r="D24" s="623"/>
      <c r="E24" s="622"/>
      <c r="F24" s="622"/>
      <c r="G24" s="630"/>
      <c r="H24"/>
      <c r="I24" s="623"/>
      <c r="J24" s="622"/>
      <c r="K24" s="624"/>
    </row>
    <row r="25" spans="1:11" ht="15" customHeight="1">
      <c r="A25" s="321">
        <v>14</v>
      </c>
      <c r="B25" s="11" t="s">
        <v>87</v>
      </c>
      <c r="C25" s="637">
        <v>6.8637984105944322E-2</v>
      </c>
      <c r="D25" s="638">
        <v>6.7456149412345817E-2</v>
      </c>
      <c r="E25" s="639">
        <v>6.4474595889792985E-2</v>
      </c>
      <c r="F25" s="640">
        <v>6.3288502623074824E-2</v>
      </c>
      <c r="G25" s="641">
        <v>6.2291974975209843E-2</v>
      </c>
      <c r="H25"/>
      <c r="I25" s="638">
        <v>6.521265242413761E-2</v>
      </c>
      <c r="J25" s="639">
        <v>6.368133411325555E-2</v>
      </c>
      <c r="K25" s="641">
        <v>6.179654332872131E-2</v>
      </c>
    </row>
    <row r="26" spans="1:11" ht="15">
      <c r="A26" s="321">
        <v>15</v>
      </c>
      <c r="B26" s="11" t="s">
        <v>86</v>
      </c>
      <c r="C26" s="637">
        <v>2.2862436515609732E-2</v>
      </c>
      <c r="D26" s="638">
        <v>2.2619158790002689E-2</v>
      </c>
      <c r="E26" s="639">
        <v>2.0393613057925388E-2</v>
      </c>
      <c r="F26" s="640">
        <v>1.9954198929910263E-2</v>
      </c>
      <c r="G26" s="641">
        <v>1.9489604347840656E-2</v>
      </c>
      <c r="H26"/>
      <c r="I26" s="638">
        <v>1.9639712382865174E-2</v>
      </c>
      <c r="J26" s="639">
        <v>1.9306532440908391E-2</v>
      </c>
      <c r="K26" s="641">
        <v>1.8825975623938791E-2</v>
      </c>
    </row>
    <row r="27" spans="1:11" ht="15">
      <c r="A27" s="321">
        <v>16</v>
      </c>
      <c r="B27" s="11" t="s">
        <v>85</v>
      </c>
      <c r="C27" s="637">
        <v>4.8127364469636974E-2</v>
      </c>
      <c r="D27" s="638">
        <v>4.8154275386169267E-2</v>
      </c>
      <c r="E27" s="639">
        <v>4.7323209776968439E-2</v>
      </c>
      <c r="F27" s="640">
        <v>4.6441502430481355E-2</v>
      </c>
      <c r="G27" s="641">
        <v>3.5791094278653707E-2</v>
      </c>
      <c r="H27"/>
      <c r="I27" s="638">
        <v>3.3754987198341614E-2</v>
      </c>
      <c r="J27" s="639">
        <v>3.5846096558098735E-2</v>
      </c>
      <c r="K27" s="641">
        <v>3.286220247450599E-2</v>
      </c>
    </row>
    <row r="28" spans="1:11" ht="15">
      <c r="A28" s="321">
        <v>17</v>
      </c>
      <c r="B28" s="11" t="s">
        <v>84</v>
      </c>
      <c r="C28" s="637">
        <v>4.5775547590334587E-2</v>
      </c>
      <c r="D28" s="638">
        <v>4.4836990622343129E-2</v>
      </c>
      <c r="E28" s="639">
        <v>4.4080982831867593E-2</v>
      </c>
      <c r="F28" s="640">
        <v>4.3334303693164565E-2</v>
      </c>
      <c r="G28" s="641">
        <v>4.2802370627369191E-2</v>
      </c>
      <c r="H28"/>
      <c r="I28" s="638">
        <v>4.5572940041272422E-2</v>
      </c>
      <c r="J28" s="639">
        <v>4.4374801672347176E-2</v>
      </c>
      <c r="K28" s="641">
        <v>4.2970567704782518E-2</v>
      </c>
    </row>
    <row r="29" spans="1:11" ht="15">
      <c r="A29" s="321">
        <v>18</v>
      </c>
      <c r="B29" s="11" t="s">
        <v>166</v>
      </c>
      <c r="C29" s="637">
        <v>3.140103397167647E-2</v>
      </c>
      <c r="D29" s="642">
        <v>3.1021810997214828E-2</v>
      </c>
      <c r="E29" s="643">
        <v>2.5468037453145048E-2</v>
      </c>
      <c r="F29" s="644">
        <v>2.5646586602354138E-2</v>
      </c>
      <c r="G29" s="645">
        <v>2.2656120746730058E-2</v>
      </c>
      <c r="H29"/>
      <c r="I29" s="642">
        <v>2.622381982031205E-2</v>
      </c>
      <c r="J29" s="643">
        <v>2.6321786675735696E-2</v>
      </c>
      <c r="K29" s="645">
        <v>2.4790817584851198E-2</v>
      </c>
    </row>
    <row r="30" spans="1:11" ht="15">
      <c r="A30" s="321">
        <v>19</v>
      </c>
      <c r="B30" s="11" t="s">
        <v>167</v>
      </c>
      <c r="C30" s="637">
        <v>0.17507682042882444</v>
      </c>
      <c r="D30" s="642">
        <v>0.17682178100545431</v>
      </c>
      <c r="E30" s="643">
        <v>0.1564190375049648</v>
      </c>
      <c r="F30" s="644">
        <v>0.16052246852176397</v>
      </c>
      <c r="G30" s="645">
        <v>0.1471650687188952</v>
      </c>
      <c r="H30"/>
      <c r="I30" s="642">
        <v>0.17098308069776988</v>
      </c>
      <c r="J30" s="643">
        <v>0.17531643642620445</v>
      </c>
      <c r="K30" s="645">
        <v>0.17203333003254861</v>
      </c>
    </row>
    <row r="31" spans="1:11" ht="15">
      <c r="A31" s="10"/>
      <c r="B31" s="145" t="s">
        <v>229</v>
      </c>
      <c r="C31" s="646"/>
      <c r="D31" s="647"/>
      <c r="E31" s="646"/>
      <c r="F31" s="646"/>
      <c r="G31" s="648"/>
      <c r="H31"/>
      <c r="I31" s="647"/>
      <c r="J31" s="646"/>
      <c r="K31" s="649"/>
    </row>
    <row r="32" spans="1:11" ht="15">
      <c r="A32" s="321">
        <v>20</v>
      </c>
      <c r="B32" s="11" t="s">
        <v>83</v>
      </c>
      <c r="C32" s="637">
        <v>2.9156245298270617E-2</v>
      </c>
      <c r="D32" s="638">
        <v>2.8434200581178889E-2</v>
      </c>
      <c r="E32" s="639">
        <v>3.0622323655485766E-2</v>
      </c>
      <c r="F32" s="640">
        <v>2.5578567256950346E-2</v>
      </c>
      <c r="G32" s="641">
        <v>2.7178006155845699E-2</v>
      </c>
      <c r="H32"/>
      <c r="I32" s="638">
        <v>3.5160458436441604E-2</v>
      </c>
      <c r="J32" s="639">
        <v>3.6511937951441455E-2</v>
      </c>
      <c r="K32" s="641">
        <v>3.3864080055454132E-2</v>
      </c>
    </row>
    <row r="33" spans="1:11" ht="15" customHeight="1">
      <c r="A33" s="321">
        <v>21</v>
      </c>
      <c r="B33" s="11" t="s">
        <v>710</v>
      </c>
      <c r="C33" s="637">
        <v>2.3159556899518194E-2</v>
      </c>
      <c r="D33" s="638">
        <v>2.5135755468757546E-2</v>
      </c>
      <c r="E33" s="639">
        <v>2.6194549980792528E-2</v>
      </c>
      <c r="F33" s="640">
        <v>2.5689052925695441E-2</v>
      </c>
      <c r="G33" s="641">
        <v>2.6606785214774567E-2</v>
      </c>
      <c r="H33"/>
      <c r="I33" s="638">
        <v>3.4637099176404645E-2</v>
      </c>
      <c r="J33" s="639">
        <v>3.5175196410705295E-2</v>
      </c>
      <c r="K33" s="641">
        <v>3.420228548735374E-2</v>
      </c>
    </row>
    <row r="34" spans="1:11" ht="15">
      <c r="A34" s="321">
        <v>22</v>
      </c>
      <c r="B34" s="11" t="s">
        <v>82</v>
      </c>
      <c r="C34" s="637">
        <v>0.69502880331460082</v>
      </c>
      <c r="D34" s="638">
        <v>0.69051686414737001</v>
      </c>
      <c r="E34" s="639">
        <v>0.69512813036790977</v>
      </c>
      <c r="F34" s="640">
        <v>0.69934538693536696</v>
      </c>
      <c r="G34" s="641">
        <v>0.70813493316739884</v>
      </c>
      <c r="H34"/>
      <c r="I34" s="638">
        <v>0.69624243362773197</v>
      </c>
      <c r="J34" s="639">
        <v>0.69974271143499644</v>
      </c>
      <c r="K34" s="641">
        <v>0.70950458552113549</v>
      </c>
    </row>
    <row r="35" spans="1:11" ht="15" customHeight="1">
      <c r="A35" s="321">
        <v>23</v>
      </c>
      <c r="B35" s="11" t="s">
        <v>81</v>
      </c>
      <c r="C35" s="637">
        <v>0.64001178093249167</v>
      </c>
      <c r="D35" s="638">
        <v>0.63954760756654583</v>
      </c>
      <c r="E35" s="639">
        <v>0.64822158396668916</v>
      </c>
      <c r="F35" s="640">
        <v>0.66252718642126995</v>
      </c>
      <c r="G35" s="641">
        <v>0.68310300649307898</v>
      </c>
      <c r="H35"/>
      <c r="I35" s="638">
        <v>0.64775500897382521</v>
      </c>
      <c r="J35" s="639">
        <v>0.66108551634875967</v>
      </c>
      <c r="K35" s="641">
        <v>0.68362301774398004</v>
      </c>
    </row>
    <row r="36" spans="1:11" ht="15">
      <c r="A36" s="321">
        <v>24</v>
      </c>
      <c r="B36" s="11" t="s">
        <v>80</v>
      </c>
      <c r="C36" s="637">
        <v>-1.8573562230968888E-2</v>
      </c>
      <c r="D36" s="638">
        <v>-3.1911040723059468E-2</v>
      </c>
      <c r="E36" s="639">
        <v>-0.15006342363279968</v>
      </c>
      <c r="F36" s="640">
        <v>-0.13292441722238901</v>
      </c>
      <c r="G36" s="641">
        <v>-7.3004550976173629E-2</v>
      </c>
      <c r="H36"/>
      <c r="I36" s="638">
        <v>-0.15023697492344965</v>
      </c>
      <c r="J36" s="639">
        <v>-0.13455601027057243</v>
      </c>
      <c r="K36" s="641">
        <v>-7.2309459960511011E-2</v>
      </c>
    </row>
    <row r="37" spans="1:11" ht="15" customHeight="1">
      <c r="A37" s="10"/>
      <c r="B37" s="145" t="s">
        <v>230</v>
      </c>
      <c r="C37" s="650"/>
      <c r="D37" s="647"/>
      <c r="E37" s="646"/>
      <c r="F37" s="646"/>
      <c r="G37" s="648"/>
      <c r="H37"/>
      <c r="I37" s="647"/>
      <c r="J37" s="646"/>
      <c r="K37" s="649"/>
    </row>
    <row r="38" spans="1:11" ht="15" customHeight="1">
      <c r="A38" s="321">
        <v>25</v>
      </c>
      <c r="B38" s="11" t="s">
        <v>79</v>
      </c>
      <c r="C38" s="651">
        <v>0.31209190939307657</v>
      </c>
      <c r="D38" s="652">
        <v>0.27559949547180901</v>
      </c>
      <c r="E38" s="653">
        <v>0.30985571690298702</v>
      </c>
      <c r="F38" s="654">
        <v>0.26911296159466658</v>
      </c>
      <c r="G38" s="655">
        <v>0.25915713373984967</v>
      </c>
      <c r="H38"/>
      <c r="I38" s="652">
        <v>0.30864253015534243</v>
      </c>
      <c r="J38" s="653">
        <v>0.29030962098916885</v>
      </c>
      <c r="K38" s="655">
        <v>0.25974071704382723</v>
      </c>
    </row>
    <row r="39" spans="1:11" ht="15" customHeight="1">
      <c r="A39" s="321">
        <v>26</v>
      </c>
      <c r="B39" s="11" t="s">
        <v>78</v>
      </c>
      <c r="C39" s="637">
        <v>0.77793795573371038</v>
      </c>
      <c r="D39" s="652">
        <v>0.78847754664238634</v>
      </c>
      <c r="E39" s="653">
        <v>0.78926246242439457</v>
      </c>
      <c r="F39" s="654">
        <v>0.80595071262735296</v>
      </c>
      <c r="G39" s="655">
        <v>0.8222710069256286</v>
      </c>
      <c r="H39"/>
      <c r="I39" s="652">
        <v>0.78015822223340014</v>
      </c>
      <c r="J39" s="653">
        <v>0.80027059693454039</v>
      </c>
      <c r="K39" s="655">
        <v>0.81960924777775068</v>
      </c>
    </row>
    <row r="40" spans="1:11" ht="15" customHeight="1">
      <c r="A40" s="321">
        <v>27</v>
      </c>
      <c r="B40" s="11" t="s">
        <v>77</v>
      </c>
      <c r="C40" s="651">
        <v>0.37595177997486096</v>
      </c>
      <c r="D40" s="652">
        <v>0.38070765035147336</v>
      </c>
      <c r="E40" s="653">
        <v>0.3901089726978868</v>
      </c>
      <c r="F40" s="654">
        <v>0.37321652518957416</v>
      </c>
      <c r="G40" s="655">
        <v>0.34844236605783807</v>
      </c>
      <c r="H40"/>
      <c r="I40" s="652">
        <v>0.39098540547920624</v>
      </c>
      <c r="J40" s="653">
        <v>0.3765027613067527</v>
      </c>
      <c r="K40" s="655">
        <v>0.35374375299533167</v>
      </c>
    </row>
    <row r="41" spans="1:11" ht="15" customHeight="1">
      <c r="A41" s="322"/>
      <c r="B41" s="145" t="s">
        <v>271</v>
      </c>
      <c r="C41" s="622"/>
      <c r="D41" s="623"/>
      <c r="E41" s="622"/>
      <c r="F41" s="622"/>
      <c r="G41" s="630"/>
      <c r="H41"/>
      <c r="I41" s="623"/>
      <c r="J41" s="622"/>
      <c r="K41" s="624"/>
    </row>
    <row r="42" spans="1:11" ht="15">
      <c r="A42" s="321">
        <v>28</v>
      </c>
      <c r="B42" s="11" t="s">
        <v>254</v>
      </c>
      <c r="C42" s="656">
        <v>526833372.49870002</v>
      </c>
      <c r="D42" s="657">
        <v>435541083.84380001</v>
      </c>
      <c r="E42" s="658">
        <v>526776079.68530005</v>
      </c>
      <c r="F42" s="659">
        <v>490743371.55261201</v>
      </c>
      <c r="G42" s="660">
        <v>444350657.92334801</v>
      </c>
      <c r="H42"/>
      <c r="I42" s="657">
        <v>527029762.76459998</v>
      </c>
      <c r="J42" s="658">
        <v>490568914.78259993</v>
      </c>
      <c r="K42" s="660">
        <v>444120449.67460006</v>
      </c>
    </row>
    <row r="43" spans="1:11" ht="15" customHeight="1">
      <c r="A43" s="321">
        <v>29</v>
      </c>
      <c r="B43" s="11" t="s">
        <v>266</v>
      </c>
      <c r="C43" s="656">
        <v>268973058.60497099</v>
      </c>
      <c r="D43" s="661">
        <v>243509818.3920185</v>
      </c>
      <c r="E43" s="662">
        <v>268490931.31507796</v>
      </c>
      <c r="F43" s="663">
        <v>248754246.75872946</v>
      </c>
      <c r="G43" s="664">
        <v>236890843.83439201</v>
      </c>
      <c r="H43"/>
      <c r="I43" s="661">
        <v>269008880.10572952</v>
      </c>
      <c r="J43" s="662">
        <v>249192651.43564153</v>
      </c>
      <c r="K43" s="664">
        <v>238229032.26322749</v>
      </c>
    </row>
    <row r="44" spans="1:11" ht="15" customHeight="1">
      <c r="A44" s="358">
        <v>30</v>
      </c>
      <c r="B44" s="359" t="s">
        <v>255</v>
      </c>
      <c r="C44" s="665">
        <v>1.958684543467371</v>
      </c>
      <c r="D44" s="652">
        <v>1.7885976291216179</v>
      </c>
      <c r="E44" s="653">
        <v>1.9619883513574645</v>
      </c>
      <c r="F44" s="654">
        <v>1.9728039940905673</v>
      </c>
      <c r="G44" s="655">
        <v>1.8757612186733104</v>
      </c>
      <c r="H44" s="666"/>
      <c r="I44" s="652">
        <v>1.9591537742451461</v>
      </c>
      <c r="J44" s="653">
        <v>1.9686331517255762</v>
      </c>
      <c r="K44" s="655">
        <v>1.864258295705437</v>
      </c>
    </row>
    <row r="45" spans="1:11" ht="15" customHeight="1">
      <c r="A45" s="358"/>
      <c r="B45" s="145" t="s">
        <v>373</v>
      </c>
      <c r="C45" s="622"/>
      <c r="D45" s="623"/>
      <c r="E45" s="622"/>
      <c r="F45" s="622"/>
      <c r="G45" s="630"/>
      <c r="H45"/>
      <c r="I45" s="623"/>
      <c r="J45" s="622"/>
      <c r="K45" s="624"/>
    </row>
    <row r="46" spans="1:11" ht="15" customHeight="1">
      <c r="A46" s="358">
        <v>31</v>
      </c>
      <c r="B46" s="359" t="s">
        <v>380</v>
      </c>
      <c r="C46" s="667">
        <v>1339350668.6287146</v>
      </c>
      <c r="D46" s="668">
        <v>1287990012.3487723</v>
      </c>
      <c r="E46" s="669">
        <v>1382155379.7554777</v>
      </c>
      <c r="F46" s="670">
        <v>1385655533.6448512</v>
      </c>
      <c r="G46" s="671">
        <v>1425928183.7269461</v>
      </c>
      <c r="H46"/>
      <c r="I46" s="668">
        <v>1369558623.0457997</v>
      </c>
      <c r="J46" s="669">
        <v>1369272838.1786513</v>
      </c>
      <c r="K46" s="671">
        <v>1411158007.2549772</v>
      </c>
    </row>
    <row r="47" spans="1:11" ht="15" customHeight="1">
      <c r="A47" s="358">
        <v>32</v>
      </c>
      <c r="B47" s="359" t="s">
        <v>395</v>
      </c>
      <c r="C47" s="667">
        <v>882093818.73078132</v>
      </c>
      <c r="D47" s="668">
        <v>850351100.51402581</v>
      </c>
      <c r="E47" s="669">
        <v>877361648.58104157</v>
      </c>
      <c r="F47" s="670">
        <v>893857274.15279412</v>
      </c>
      <c r="G47" s="671">
        <v>953300019.37124324</v>
      </c>
      <c r="H47"/>
      <c r="I47" s="668">
        <v>882299952.21567571</v>
      </c>
      <c r="J47" s="669">
        <v>892619181.38749194</v>
      </c>
      <c r="K47" s="671">
        <v>952381749.20619166</v>
      </c>
    </row>
    <row r="48" spans="1:11" ht="15.75" thickBot="1">
      <c r="A48" s="323">
        <v>33</v>
      </c>
      <c r="B48" s="147" t="s">
        <v>413</v>
      </c>
      <c r="C48" s="672">
        <v>1.518376662650087</v>
      </c>
      <c r="D48" s="673">
        <v>1.5146567242286153</v>
      </c>
      <c r="E48" s="674">
        <v>1.5753542247838617</v>
      </c>
      <c r="F48" s="675">
        <v>1.5501977482458682</v>
      </c>
      <c r="G48" s="676">
        <v>1.4957811336953801</v>
      </c>
      <c r="H48"/>
      <c r="I48" s="673">
        <v>1.5522596590949549</v>
      </c>
      <c r="J48" s="674">
        <v>1.5339944141131343</v>
      </c>
      <c r="K48" s="676">
        <v>1.481714667916699</v>
      </c>
    </row>
    <row r="49" spans="1:2">
      <c r="A49" s="12"/>
    </row>
    <row r="50" spans="1:2">
      <c r="B50" s="204"/>
    </row>
    <row r="51" spans="1:2" ht="51">
      <c r="B51" s="204" t="s">
        <v>270</v>
      </c>
    </row>
    <row r="53" spans="1:2">
      <c r="B53" s="203"/>
    </row>
  </sheetData>
  <mergeCells count="2">
    <mergeCell ref="D4:G4"/>
    <mergeCell ref="I4:K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C8" sqref="C8"/>
    </sheetView>
  </sheetViews>
  <sheetFormatPr defaultColWidth="9.140625" defaultRowHeight="12.75"/>
  <cols>
    <col min="1" max="1" width="11.85546875" style="362" bestFit="1" customWidth="1"/>
    <col min="2" max="2" width="105.140625" style="362" bestFit="1" customWidth="1"/>
    <col min="3" max="3" width="14" style="362" bestFit="1" customWidth="1"/>
    <col min="4" max="4" width="12.85546875" style="362" bestFit="1" customWidth="1"/>
    <col min="5" max="5" width="17.5703125" style="362" bestFit="1" customWidth="1"/>
    <col min="6" max="6" width="12.85546875" style="362" bestFit="1" customWidth="1"/>
    <col min="7" max="7" width="30.42578125" style="362" customWidth="1"/>
    <col min="8" max="8" width="14.28515625" style="362" bestFit="1" customWidth="1"/>
    <col min="9" max="16384" width="9.140625" style="362"/>
  </cols>
  <sheetData>
    <row r="1" spans="1:8" ht="13.5">
      <c r="A1" s="360" t="s">
        <v>30</v>
      </c>
      <c r="B1" s="440" t="str">
        <f>'Info '!C2</f>
        <v>JSC ProCredit Bank</v>
      </c>
    </row>
    <row r="2" spans="1:8">
      <c r="A2" s="360" t="s">
        <v>31</v>
      </c>
      <c r="B2" s="439">
        <f>'1. key ratios '!B2</f>
        <v>45107</v>
      </c>
    </row>
    <row r="3" spans="1:8">
      <c r="A3" s="361" t="s">
        <v>416</v>
      </c>
    </row>
    <row r="5" spans="1:8" ht="12" customHeight="1">
      <c r="A5" s="759" t="s">
        <v>417</v>
      </c>
      <c r="B5" s="760"/>
      <c r="C5" s="765" t="s">
        <v>418</v>
      </c>
      <c r="D5" s="766"/>
      <c r="E5" s="766"/>
      <c r="F5" s="766"/>
      <c r="G5" s="766"/>
      <c r="H5" s="767"/>
    </row>
    <row r="6" spans="1:8">
      <c r="A6" s="761"/>
      <c r="B6" s="762"/>
      <c r="C6" s="768"/>
      <c r="D6" s="769"/>
      <c r="E6" s="769"/>
      <c r="F6" s="769"/>
      <c r="G6" s="769"/>
      <c r="H6" s="770"/>
    </row>
    <row r="7" spans="1:8">
      <c r="A7" s="763"/>
      <c r="B7" s="764"/>
      <c r="C7" s="438" t="s">
        <v>419</v>
      </c>
      <c r="D7" s="438" t="s">
        <v>420</v>
      </c>
      <c r="E7" s="438" t="s">
        <v>421</v>
      </c>
      <c r="F7" s="438" t="s">
        <v>422</v>
      </c>
      <c r="G7" s="438" t="s">
        <v>423</v>
      </c>
      <c r="H7" s="438" t="s">
        <v>64</v>
      </c>
    </row>
    <row r="8" spans="1:8">
      <c r="A8" s="434">
        <v>1</v>
      </c>
      <c r="B8" s="433" t="s">
        <v>51</v>
      </c>
      <c r="C8" s="583">
        <v>268671671.15029997</v>
      </c>
      <c r="D8" s="583">
        <v>62338291.719999999</v>
      </c>
      <c r="E8" s="583">
        <v>22401077.249999989</v>
      </c>
      <c r="F8" s="583"/>
      <c r="G8" s="583"/>
      <c r="H8" s="584">
        <v>353411040.12029994</v>
      </c>
    </row>
    <row r="9" spans="1:8">
      <c r="A9" s="434">
        <v>2</v>
      </c>
      <c r="B9" s="433" t="s">
        <v>52</v>
      </c>
      <c r="C9" s="583"/>
      <c r="D9" s="583"/>
      <c r="E9" s="583"/>
      <c r="F9" s="583"/>
      <c r="G9" s="583"/>
      <c r="H9" s="584">
        <v>0</v>
      </c>
    </row>
    <row r="10" spans="1:8">
      <c r="A10" s="434">
        <v>3</v>
      </c>
      <c r="B10" s="433" t="s">
        <v>164</v>
      </c>
      <c r="C10" s="583"/>
      <c r="D10" s="583"/>
      <c r="E10" s="583"/>
      <c r="F10" s="583"/>
      <c r="G10" s="583"/>
      <c r="H10" s="584">
        <v>0</v>
      </c>
    </row>
    <row r="11" spans="1:8">
      <c r="A11" s="434">
        <v>4</v>
      </c>
      <c r="B11" s="433" t="s">
        <v>53</v>
      </c>
      <c r="C11" s="583"/>
      <c r="D11" s="583"/>
      <c r="E11" s="583"/>
      <c r="F11" s="583"/>
      <c r="G11" s="583"/>
      <c r="H11" s="584">
        <v>0</v>
      </c>
    </row>
    <row r="12" spans="1:8">
      <c r="A12" s="434">
        <v>5</v>
      </c>
      <c r="B12" s="433" t="s">
        <v>54</v>
      </c>
      <c r="C12" s="583"/>
      <c r="D12" s="583"/>
      <c r="E12" s="583"/>
      <c r="F12" s="583"/>
      <c r="G12" s="583"/>
      <c r="H12" s="584">
        <v>0</v>
      </c>
    </row>
    <row r="13" spans="1:8">
      <c r="A13" s="434">
        <v>6</v>
      </c>
      <c r="B13" s="433" t="s">
        <v>55</v>
      </c>
      <c r="C13" s="583">
        <v>130636522.10720401</v>
      </c>
      <c r="D13" s="583">
        <v>0</v>
      </c>
      <c r="E13" s="583">
        <v>0</v>
      </c>
      <c r="F13" s="583"/>
      <c r="G13" s="583">
        <v>716471.12647399993</v>
      </c>
      <c r="H13" s="584">
        <v>131352993.233678</v>
      </c>
    </row>
    <row r="14" spans="1:8">
      <c r="A14" s="434">
        <v>7</v>
      </c>
      <c r="B14" s="433" t="s">
        <v>56</v>
      </c>
      <c r="C14" s="583">
        <v>0</v>
      </c>
      <c r="D14" s="583">
        <v>203301949.44119999</v>
      </c>
      <c r="E14" s="583">
        <v>238380913.8251</v>
      </c>
      <c r="F14" s="583">
        <v>298650231.96880001</v>
      </c>
      <c r="G14" s="583">
        <v>1011534.2892999999</v>
      </c>
      <c r="H14" s="584">
        <v>741344629.5244</v>
      </c>
    </row>
    <row r="15" spans="1:8">
      <c r="A15" s="434">
        <v>8</v>
      </c>
      <c r="B15" s="435" t="s">
        <v>57</v>
      </c>
      <c r="C15" s="583">
        <v>0</v>
      </c>
      <c r="D15" s="583">
        <v>57724153.142899998</v>
      </c>
      <c r="E15" s="583">
        <v>105828725.723</v>
      </c>
      <c r="F15" s="583">
        <v>113311986.8669</v>
      </c>
      <c r="G15" s="583">
        <v>43341.562400000003</v>
      </c>
      <c r="H15" s="584">
        <v>276908207.29519999</v>
      </c>
    </row>
    <row r="16" spans="1:8">
      <c r="A16" s="434">
        <v>9</v>
      </c>
      <c r="B16" s="433" t="s">
        <v>58</v>
      </c>
      <c r="C16" s="583">
        <v>0</v>
      </c>
      <c r="D16" s="583">
        <v>19345389.3138</v>
      </c>
      <c r="E16" s="583">
        <v>30391572.083299998</v>
      </c>
      <c r="F16" s="583">
        <v>40605275.347199999</v>
      </c>
      <c r="G16" s="583">
        <v>1981.7798</v>
      </c>
      <c r="H16" s="584">
        <v>90344218.524100006</v>
      </c>
    </row>
    <row r="17" spans="1:8">
      <c r="A17" s="434">
        <v>10</v>
      </c>
      <c r="B17" s="437" t="s">
        <v>431</v>
      </c>
      <c r="C17" s="583">
        <v>0</v>
      </c>
      <c r="D17" s="583">
        <v>367956.80079999997</v>
      </c>
      <c r="E17" s="583">
        <v>1171613.1765000001</v>
      </c>
      <c r="F17" s="583">
        <v>1541597.2472999999</v>
      </c>
      <c r="G17" s="583">
        <v>1002969.1853</v>
      </c>
      <c r="H17" s="584">
        <v>4084136.4098999999</v>
      </c>
    </row>
    <row r="18" spans="1:8">
      <c r="A18" s="434">
        <v>11</v>
      </c>
      <c r="B18" s="433" t="s">
        <v>60</v>
      </c>
      <c r="C18" s="583"/>
      <c r="D18" s="583"/>
      <c r="E18" s="583"/>
      <c r="F18" s="583"/>
      <c r="G18" s="583">
        <v>4301391.1900000004</v>
      </c>
      <c r="H18" s="584">
        <v>4301391.1900000004</v>
      </c>
    </row>
    <row r="19" spans="1:8">
      <c r="A19" s="434">
        <v>12</v>
      </c>
      <c r="B19" s="433" t="s">
        <v>61</v>
      </c>
      <c r="C19" s="583"/>
      <c r="D19" s="583"/>
      <c r="E19" s="583"/>
      <c r="F19" s="583"/>
      <c r="G19" s="583"/>
      <c r="H19" s="584">
        <v>0</v>
      </c>
    </row>
    <row r="20" spans="1:8">
      <c r="A20" s="436">
        <v>13</v>
      </c>
      <c r="B20" s="435" t="s">
        <v>144</v>
      </c>
      <c r="C20" s="583"/>
      <c r="D20" s="583"/>
      <c r="E20" s="583"/>
      <c r="F20" s="583"/>
      <c r="G20" s="583"/>
      <c r="H20" s="584">
        <v>0</v>
      </c>
    </row>
    <row r="21" spans="1:8">
      <c r="A21" s="434">
        <v>14</v>
      </c>
      <c r="B21" s="433" t="s">
        <v>63</v>
      </c>
      <c r="C21" s="583">
        <v>46592094.834475994</v>
      </c>
      <c r="D21" s="583">
        <v>2159159.7237889529</v>
      </c>
      <c r="E21" s="583">
        <v>289030.20530073362</v>
      </c>
      <c r="F21" s="583"/>
      <c r="G21" s="583">
        <v>46400184.438747533</v>
      </c>
      <c r="H21" s="584">
        <v>95440469.202313215</v>
      </c>
    </row>
    <row r="22" spans="1:8">
      <c r="A22" s="432">
        <v>15</v>
      </c>
      <c r="B22" s="431" t="s">
        <v>64</v>
      </c>
      <c r="C22" s="584">
        <v>445900288.09197998</v>
      </c>
      <c r="D22" s="584">
        <v>344868943.34168893</v>
      </c>
      <c r="E22" s="584">
        <v>397291319.08670074</v>
      </c>
      <c r="F22" s="584">
        <v>452567494.18290001</v>
      </c>
      <c r="G22" s="584">
        <v>52474904.386721529</v>
      </c>
      <c r="H22" s="584">
        <v>1693102949.0899911</v>
      </c>
    </row>
    <row r="26" spans="1:8" ht="25.5">
      <c r="B26" s="365"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Normal="100" workbookViewId="0">
      <selection activeCell="D25" sqref="D25"/>
    </sheetView>
  </sheetViews>
  <sheetFormatPr defaultColWidth="9.140625" defaultRowHeight="12.75"/>
  <cols>
    <col min="1" max="1" width="11.85546875" style="441" bestFit="1" customWidth="1"/>
    <col min="2" max="2" width="86.85546875" style="362" customWidth="1"/>
    <col min="3" max="4" width="31.5703125" style="362" customWidth="1"/>
    <col min="5" max="5" width="15.140625" style="362" bestFit="1" customWidth="1"/>
    <col min="6" max="6" width="11.85546875" style="362" bestFit="1" customWidth="1"/>
    <col min="7" max="7" width="21.5703125" style="362" bestFit="1" customWidth="1"/>
    <col min="8" max="8" width="41.42578125" style="362" customWidth="1"/>
    <col min="9" max="16384" width="9.140625" style="362"/>
  </cols>
  <sheetData>
    <row r="1" spans="1:8" ht="13.5">
      <c r="A1" s="360" t="s">
        <v>30</v>
      </c>
      <c r="B1" s="440" t="str">
        <f>'Info '!C2</f>
        <v>JSC ProCredit Bank</v>
      </c>
      <c r="C1" s="454"/>
      <c r="D1" s="454"/>
      <c r="E1" s="454"/>
      <c r="F1" s="454"/>
      <c r="G1" s="454"/>
      <c r="H1" s="454"/>
    </row>
    <row r="2" spans="1:8">
      <c r="A2" s="360" t="s">
        <v>31</v>
      </c>
      <c r="B2" s="439">
        <f>'1. key ratios '!B2</f>
        <v>45107</v>
      </c>
      <c r="C2" s="454"/>
      <c r="D2" s="454"/>
      <c r="E2" s="454"/>
      <c r="F2" s="454"/>
      <c r="G2" s="454"/>
      <c r="H2" s="454"/>
    </row>
    <row r="3" spans="1:8">
      <c r="A3" s="361" t="s">
        <v>424</v>
      </c>
      <c r="B3" s="454"/>
      <c r="C3" s="454"/>
      <c r="D3" s="454"/>
      <c r="E3" s="454"/>
      <c r="F3" s="454"/>
      <c r="G3" s="454"/>
      <c r="H3" s="454"/>
    </row>
    <row r="4" spans="1:8">
      <c r="A4" s="455"/>
      <c r="B4" s="454"/>
      <c r="C4" s="453" t="s">
        <v>0</v>
      </c>
      <c r="D4" s="453" t="s">
        <v>1</v>
      </c>
      <c r="E4" s="453" t="s">
        <v>2</v>
      </c>
      <c r="F4" s="453" t="s">
        <v>3</v>
      </c>
      <c r="G4" s="453" t="s">
        <v>4</v>
      </c>
      <c r="H4" s="453" t="s">
        <v>5</v>
      </c>
    </row>
    <row r="5" spans="1:8" ht="33.950000000000003" customHeight="1">
      <c r="A5" s="759" t="s">
        <v>425</v>
      </c>
      <c r="B5" s="760"/>
      <c r="C5" s="773" t="s">
        <v>426</v>
      </c>
      <c r="D5" s="773"/>
      <c r="E5" s="773" t="s">
        <v>663</v>
      </c>
      <c r="F5" s="771" t="s">
        <v>427</v>
      </c>
      <c r="G5" s="771" t="s">
        <v>428</v>
      </c>
      <c r="H5" s="451" t="s">
        <v>662</v>
      </c>
    </row>
    <row r="6" spans="1:8" ht="25.5">
      <c r="A6" s="763"/>
      <c r="B6" s="764"/>
      <c r="C6" s="452" t="s">
        <v>429</v>
      </c>
      <c r="D6" s="452" t="s">
        <v>430</v>
      </c>
      <c r="E6" s="773"/>
      <c r="F6" s="772"/>
      <c r="G6" s="772"/>
      <c r="H6" s="451" t="s">
        <v>661</v>
      </c>
    </row>
    <row r="7" spans="1:8">
      <c r="A7" s="449">
        <v>1</v>
      </c>
      <c r="B7" s="433" t="s">
        <v>51</v>
      </c>
      <c r="C7" s="585"/>
      <c r="D7" s="585">
        <v>353574085.94720411</v>
      </c>
      <c r="E7" s="585">
        <v>163045.82690000001</v>
      </c>
      <c r="F7" s="585"/>
      <c r="G7" s="585"/>
      <c r="H7" s="587">
        <v>353411040.12030411</v>
      </c>
    </row>
    <row r="8" spans="1:8">
      <c r="A8" s="449">
        <v>2</v>
      </c>
      <c r="B8" s="433" t="s">
        <v>52</v>
      </c>
      <c r="C8" s="585"/>
      <c r="D8" s="585">
        <v>0</v>
      </c>
      <c r="E8" s="585">
        <v>0</v>
      </c>
      <c r="F8" s="585"/>
      <c r="G8" s="585"/>
      <c r="H8" s="587">
        <v>0</v>
      </c>
    </row>
    <row r="9" spans="1:8">
      <c r="A9" s="449">
        <v>3</v>
      </c>
      <c r="B9" s="433" t="s">
        <v>164</v>
      </c>
      <c r="C9" s="585"/>
      <c r="D9" s="585">
        <v>0</v>
      </c>
      <c r="E9" s="585">
        <v>0</v>
      </c>
      <c r="F9" s="585"/>
      <c r="G9" s="585"/>
      <c r="H9" s="587">
        <v>0</v>
      </c>
    </row>
    <row r="10" spans="1:8">
      <c r="A10" s="449">
        <v>4</v>
      </c>
      <c r="B10" s="433" t="s">
        <v>53</v>
      </c>
      <c r="C10" s="585"/>
      <c r="D10" s="585">
        <v>0</v>
      </c>
      <c r="E10" s="585">
        <v>0</v>
      </c>
      <c r="F10" s="585"/>
      <c r="G10" s="585"/>
      <c r="H10" s="587">
        <v>0</v>
      </c>
    </row>
    <row r="11" spans="1:8">
      <c r="A11" s="449">
        <v>5</v>
      </c>
      <c r="B11" s="433" t="s">
        <v>54</v>
      </c>
      <c r="C11" s="585"/>
      <c r="D11" s="585">
        <v>0</v>
      </c>
      <c r="E11" s="585">
        <v>0</v>
      </c>
      <c r="F11" s="585"/>
      <c r="G11" s="585"/>
      <c r="H11" s="587">
        <v>0</v>
      </c>
    </row>
    <row r="12" spans="1:8">
      <c r="A12" s="449">
        <v>6</v>
      </c>
      <c r="B12" s="433" t="s">
        <v>55</v>
      </c>
      <c r="C12" s="585"/>
      <c r="D12" s="585">
        <v>131476470.805802</v>
      </c>
      <c r="E12" s="585">
        <v>123477.6269</v>
      </c>
      <c r="F12" s="585"/>
      <c r="G12" s="585"/>
      <c r="H12" s="587">
        <v>131352993.178902</v>
      </c>
    </row>
    <row r="13" spans="1:8">
      <c r="A13" s="449">
        <v>7</v>
      </c>
      <c r="B13" s="433" t="s">
        <v>56</v>
      </c>
      <c r="C13" s="585">
        <v>23800635.049908999</v>
      </c>
      <c r="D13" s="585">
        <v>736441287.93611097</v>
      </c>
      <c r="E13" s="585">
        <v>18897293.461619999</v>
      </c>
      <c r="F13" s="585"/>
      <c r="G13" s="585">
        <v>0</v>
      </c>
      <c r="H13" s="587">
        <v>741344629.5244</v>
      </c>
    </row>
    <row r="14" spans="1:8">
      <c r="A14" s="449">
        <v>8</v>
      </c>
      <c r="B14" s="435" t="s">
        <v>57</v>
      </c>
      <c r="C14" s="585">
        <v>6225883.2646199996</v>
      </c>
      <c r="D14" s="585">
        <v>275799920.41100001</v>
      </c>
      <c r="E14" s="585">
        <v>5117596.3804200003</v>
      </c>
      <c r="F14" s="585"/>
      <c r="G14" s="585">
        <v>111855.70000000001</v>
      </c>
      <c r="H14" s="587">
        <v>276908207.29519999</v>
      </c>
    </row>
    <row r="15" spans="1:8">
      <c r="A15" s="449">
        <v>9</v>
      </c>
      <c r="B15" s="433" t="s">
        <v>58</v>
      </c>
      <c r="C15" s="585">
        <v>3062332.490919</v>
      </c>
      <c r="D15" s="585">
        <v>89550322.97814101</v>
      </c>
      <c r="E15" s="585">
        <v>2268436.94496</v>
      </c>
      <c r="F15" s="585"/>
      <c r="G15" s="585">
        <v>0</v>
      </c>
      <c r="H15" s="587">
        <v>90344218.524100006</v>
      </c>
    </row>
    <row r="16" spans="1:8">
      <c r="A16" s="449">
        <v>10</v>
      </c>
      <c r="B16" s="437" t="s">
        <v>431</v>
      </c>
      <c r="C16" s="585">
        <v>9239804.1328510009</v>
      </c>
      <c r="D16" s="585"/>
      <c r="E16" s="585">
        <v>5155667.7229000004</v>
      </c>
      <c r="F16" s="585"/>
      <c r="G16" s="585"/>
      <c r="H16" s="587">
        <v>4084136.4099510005</v>
      </c>
    </row>
    <row r="17" spans="1:8">
      <c r="A17" s="449">
        <v>11</v>
      </c>
      <c r="B17" s="433" t="s">
        <v>60</v>
      </c>
      <c r="C17" s="585"/>
      <c r="D17" s="585">
        <v>4301391.1900000004</v>
      </c>
      <c r="E17" s="585">
        <v>0</v>
      </c>
      <c r="F17" s="585"/>
      <c r="G17" s="585"/>
      <c r="H17" s="587">
        <v>4301391.1900000004</v>
      </c>
    </row>
    <row r="18" spans="1:8">
      <c r="A18" s="449">
        <v>12</v>
      </c>
      <c r="B18" s="433" t="s">
        <v>61</v>
      </c>
      <c r="C18" s="585"/>
      <c r="D18" s="585">
        <v>0</v>
      </c>
      <c r="E18" s="585">
        <v>0</v>
      </c>
      <c r="F18" s="585"/>
      <c r="G18" s="585"/>
      <c r="H18" s="587">
        <v>0</v>
      </c>
    </row>
    <row r="19" spans="1:8">
      <c r="A19" s="450">
        <v>13</v>
      </c>
      <c r="B19" s="435" t="s">
        <v>144</v>
      </c>
      <c r="C19" s="585"/>
      <c r="D19" s="585">
        <v>0</v>
      </c>
      <c r="E19" s="585">
        <v>0</v>
      </c>
      <c r="F19" s="585"/>
      <c r="G19" s="585"/>
      <c r="H19" s="587">
        <v>0</v>
      </c>
    </row>
    <row r="20" spans="1:8">
      <c r="A20" s="449">
        <v>14</v>
      </c>
      <c r="B20" s="433" t="s">
        <v>63</v>
      </c>
      <c r="C20" s="585"/>
      <c r="D20" s="585">
        <v>105317880.01422009</v>
      </c>
      <c r="E20" s="585">
        <v>12634.88571276322</v>
      </c>
      <c r="F20" s="585"/>
      <c r="G20" s="585"/>
      <c r="H20" s="587">
        <v>105305245.12850733</v>
      </c>
    </row>
    <row r="21" spans="1:8" s="446" customFormat="1">
      <c r="A21" s="448">
        <v>15</v>
      </c>
      <c r="B21" s="447" t="s">
        <v>64</v>
      </c>
      <c r="C21" s="586">
        <v>33088850.805447999</v>
      </c>
      <c r="D21" s="586">
        <v>1696461359.2824781</v>
      </c>
      <c r="E21" s="586">
        <v>26582485.126512762</v>
      </c>
      <c r="F21" s="586">
        <v>0</v>
      </c>
      <c r="G21" s="586">
        <v>111855.70000000001</v>
      </c>
      <c r="H21" s="588">
        <v>1702967724.9614134</v>
      </c>
    </row>
    <row r="22" spans="1:8">
      <c r="A22" s="445">
        <v>16</v>
      </c>
      <c r="B22" s="444" t="s">
        <v>432</v>
      </c>
      <c r="C22" s="585">
        <v>33088850.805447999</v>
      </c>
      <c r="D22" s="585">
        <v>1101791531.3252521</v>
      </c>
      <c r="E22" s="585">
        <v>26283326.787</v>
      </c>
      <c r="F22" s="585"/>
      <c r="G22" s="585">
        <v>111855.70000000001</v>
      </c>
      <c r="H22" s="587">
        <v>1108597055.3437002</v>
      </c>
    </row>
    <row r="23" spans="1:8">
      <c r="A23" s="445">
        <v>17</v>
      </c>
      <c r="B23" s="444" t="s">
        <v>433</v>
      </c>
      <c r="C23" s="585"/>
      <c r="D23" s="585">
        <v>109692679.04000001</v>
      </c>
      <c r="E23" s="585">
        <v>30378.93</v>
      </c>
      <c r="F23" s="585"/>
      <c r="G23" s="585"/>
      <c r="H23" s="587">
        <v>109662300.11</v>
      </c>
    </row>
    <row r="26" spans="1:8" ht="42.6" customHeight="1">
      <c r="B26" s="365"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zoomScaleNormal="100" workbookViewId="0">
      <selection activeCell="C7" sqref="C7:H34"/>
    </sheetView>
  </sheetViews>
  <sheetFormatPr defaultColWidth="9.140625" defaultRowHeight="12.75"/>
  <cols>
    <col min="1" max="1" width="11" style="362" bestFit="1" customWidth="1"/>
    <col min="2" max="2" width="93.42578125" style="362" customWidth="1"/>
    <col min="3" max="4" width="35" style="362" customWidth="1"/>
    <col min="5" max="5" width="15.140625" style="362" bestFit="1" customWidth="1"/>
    <col min="6" max="6" width="11.85546875" style="362" bestFit="1" customWidth="1"/>
    <col min="7" max="7" width="22" style="362" customWidth="1"/>
    <col min="8" max="8" width="19.85546875" style="362" customWidth="1"/>
    <col min="9" max="16384" width="9.140625" style="362"/>
  </cols>
  <sheetData>
    <row r="1" spans="1:8" ht="13.5">
      <c r="A1" s="360" t="s">
        <v>30</v>
      </c>
      <c r="B1" s="440" t="str">
        <f>'Info '!C2</f>
        <v>JSC ProCredit Bank</v>
      </c>
      <c r="C1" s="454"/>
      <c r="D1" s="454"/>
      <c r="E1" s="454"/>
      <c r="F1" s="454"/>
      <c r="G1" s="454"/>
      <c r="H1" s="454"/>
    </row>
    <row r="2" spans="1:8">
      <c r="A2" s="360" t="s">
        <v>31</v>
      </c>
      <c r="B2" s="439">
        <f>'1. key ratios '!B2</f>
        <v>45107</v>
      </c>
      <c r="C2" s="454"/>
      <c r="D2" s="454"/>
      <c r="E2" s="454"/>
      <c r="F2" s="454"/>
      <c r="G2" s="454"/>
      <c r="H2" s="454"/>
    </row>
    <row r="3" spans="1:8">
      <c r="A3" s="361" t="s">
        <v>434</v>
      </c>
      <c r="B3" s="454"/>
      <c r="C3" s="454"/>
      <c r="D3" s="454"/>
      <c r="E3" s="454"/>
      <c r="F3" s="454"/>
      <c r="G3" s="454"/>
      <c r="H3" s="454"/>
    </row>
    <row r="4" spans="1:8">
      <c r="A4" s="455"/>
      <c r="B4" s="454"/>
      <c r="C4" s="453" t="s">
        <v>0</v>
      </c>
      <c r="D4" s="453" t="s">
        <v>1</v>
      </c>
      <c r="E4" s="453" t="s">
        <v>2</v>
      </c>
      <c r="F4" s="453" t="s">
        <v>3</v>
      </c>
      <c r="G4" s="453" t="s">
        <v>4</v>
      </c>
      <c r="H4" s="453" t="s">
        <v>5</v>
      </c>
    </row>
    <row r="5" spans="1:8" ht="41.45" customHeight="1">
      <c r="A5" s="759" t="s">
        <v>425</v>
      </c>
      <c r="B5" s="760"/>
      <c r="C5" s="773" t="s">
        <v>426</v>
      </c>
      <c r="D5" s="773"/>
      <c r="E5" s="773" t="s">
        <v>663</v>
      </c>
      <c r="F5" s="771" t="s">
        <v>427</v>
      </c>
      <c r="G5" s="771" t="s">
        <v>428</v>
      </c>
      <c r="H5" s="451" t="s">
        <v>662</v>
      </c>
    </row>
    <row r="6" spans="1:8" ht="25.5">
      <c r="A6" s="763"/>
      <c r="B6" s="764"/>
      <c r="C6" s="452" t="s">
        <v>429</v>
      </c>
      <c r="D6" s="452" t="s">
        <v>430</v>
      </c>
      <c r="E6" s="773"/>
      <c r="F6" s="772"/>
      <c r="G6" s="772"/>
      <c r="H6" s="451" t="s">
        <v>661</v>
      </c>
    </row>
    <row r="7" spans="1:8">
      <c r="A7" s="443">
        <v>1</v>
      </c>
      <c r="B7" s="458" t="s">
        <v>522</v>
      </c>
      <c r="C7" s="585">
        <v>0</v>
      </c>
      <c r="D7" s="585">
        <v>354648606.8938241</v>
      </c>
      <c r="E7" s="585">
        <v>174092.29478200001</v>
      </c>
      <c r="F7" s="585"/>
      <c r="G7" s="585">
        <v>0</v>
      </c>
      <c r="H7" s="442">
        <v>354474514.59904212</v>
      </c>
    </row>
    <row r="8" spans="1:8">
      <c r="A8" s="443">
        <v>2</v>
      </c>
      <c r="B8" s="458" t="s">
        <v>435</v>
      </c>
      <c r="C8" s="585">
        <v>0</v>
      </c>
      <c r="D8" s="585">
        <v>137994694.82667801</v>
      </c>
      <c r="E8" s="585">
        <v>201025.80407900002</v>
      </c>
      <c r="F8" s="585"/>
      <c r="G8" s="585">
        <v>0</v>
      </c>
      <c r="H8" s="442">
        <v>137793669.02259901</v>
      </c>
    </row>
    <row r="9" spans="1:8">
      <c r="A9" s="443">
        <v>3</v>
      </c>
      <c r="B9" s="458" t="s">
        <v>436</v>
      </c>
      <c r="C9" s="585">
        <v>0</v>
      </c>
      <c r="D9" s="585">
        <v>0</v>
      </c>
      <c r="E9" s="585">
        <v>0</v>
      </c>
      <c r="F9" s="585"/>
      <c r="G9" s="585">
        <v>0</v>
      </c>
      <c r="H9" s="442">
        <v>0</v>
      </c>
    </row>
    <row r="10" spans="1:8">
      <c r="A10" s="443">
        <v>4</v>
      </c>
      <c r="B10" s="458" t="s">
        <v>523</v>
      </c>
      <c r="C10" s="585">
        <v>0</v>
      </c>
      <c r="D10" s="585">
        <v>18929483.743287999</v>
      </c>
      <c r="E10" s="585">
        <v>132791.95306</v>
      </c>
      <c r="F10" s="585"/>
      <c r="G10" s="585">
        <v>0</v>
      </c>
      <c r="H10" s="442">
        <v>18796691.790227998</v>
      </c>
    </row>
    <row r="11" spans="1:8">
      <c r="A11" s="443">
        <v>5</v>
      </c>
      <c r="B11" s="458" t="s">
        <v>437</v>
      </c>
      <c r="C11" s="585">
        <v>476771.39790899999</v>
      </c>
      <c r="D11" s="585">
        <v>121628070.66817001</v>
      </c>
      <c r="E11" s="585">
        <v>961976.797486</v>
      </c>
      <c r="F11" s="585"/>
      <c r="G11" s="585">
        <v>0</v>
      </c>
      <c r="H11" s="442">
        <v>121142865.268593</v>
      </c>
    </row>
    <row r="12" spans="1:8">
      <c r="A12" s="443">
        <v>6</v>
      </c>
      <c r="B12" s="458" t="s">
        <v>438</v>
      </c>
      <c r="C12" s="585">
        <v>279366.08146800002</v>
      </c>
      <c r="D12" s="585">
        <v>64625177.525924496</v>
      </c>
      <c r="E12" s="585">
        <v>305818.11379900004</v>
      </c>
      <c r="F12" s="585"/>
      <c r="G12" s="585">
        <v>0</v>
      </c>
      <c r="H12" s="442">
        <v>64598725.493593499</v>
      </c>
    </row>
    <row r="13" spans="1:8">
      <c r="A13" s="443">
        <v>7</v>
      </c>
      <c r="B13" s="458" t="s">
        <v>439</v>
      </c>
      <c r="C13" s="585">
        <v>233614.92940848001</v>
      </c>
      <c r="D13" s="585">
        <v>103236511.379236</v>
      </c>
      <c r="E13" s="585">
        <v>402811.36830700003</v>
      </c>
      <c r="F13" s="585"/>
      <c r="G13" s="585">
        <v>0</v>
      </c>
      <c r="H13" s="442">
        <v>103067314.94033748</v>
      </c>
    </row>
    <row r="14" spans="1:8">
      <c r="A14" s="443">
        <v>8</v>
      </c>
      <c r="B14" s="458" t="s">
        <v>440</v>
      </c>
      <c r="C14" s="585">
        <v>563866.21962528001</v>
      </c>
      <c r="D14" s="585">
        <v>92300912.312983498</v>
      </c>
      <c r="E14" s="585">
        <v>602214.33749199996</v>
      </c>
      <c r="F14" s="585"/>
      <c r="G14" s="585">
        <v>0</v>
      </c>
      <c r="H14" s="442">
        <v>92262564.195116773</v>
      </c>
    </row>
    <row r="15" spans="1:8">
      <c r="A15" s="443">
        <v>9</v>
      </c>
      <c r="B15" s="458" t="s">
        <v>441</v>
      </c>
      <c r="C15" s="585">
        <v>11791673.490026399</v>
      </c>
      <c r="D15" s="585">
        <v>70936706.650103197</v>
      </c>
      <c r="E15" s="585">
        <v>7496443.9213280007</v>
      </c>
      <c r="F15" s="585"/>
      <c r="G15" s="585">
        <v>111852.35</v>
      </c>
      <c r="H15" s="442">
        <v>75231936.218801588</v>
      </c>
    </row>
    <row r="16" spans="1:8">
      <c r="A16" s="443">
        <v>10</v>
      </c>
      <c r="B16" s="458" t="s">
        <v>442</v>
      </c>
      <c r="C16" s="585">
        <v>0</v>
      </c>
      <c r="D16" s="585">
        <v>88092865.944574997</v>
      </c>
      <c r="E16" s="585">
        <v>180192.077108</v>
      </c>
      <c r="F16" s="585"/>
      <c r="G16" s="585">
        <v>0</v>
      </c>
      <c r="H16" s="442">
        <v>87912673.867467001</v>
      </c>
    </row>
    <row r="17" spans="1:8">
      <c r="A17" s="443">
        <v>11</v>
      </c>
      <c r="B17" s="458" t="s">
        <v>443</v>
      </c>
      <c r="C17" s="585">
        <v>0</v>
      </c>
      <c r="D17" s="585">
        <v>17713987.814019401</v>
      </c>
      <c r="E17" s="585">
        <v>44333.78615</v>
      </c>
      <c r="F17" s="585"/>
      <c r="G17" s="585">
        <v>0</v>
      </c>
      <c r="H17" s="442">
        <v>17669654.0278694</v>
      </c>
    </row>
    <row r="18" spans="1:8">
      <c r="A18" s="443">
        <v>12</v>
      </c>
      <c r="B18" s="458" t="s">
        <v>444</v>
      </c>
      <c r="C18" s="585">
        <v>3319298.7997735199</v>
      </c>
      <c r="D18" s="585">
        <v>67532398.740635797</v>
      </c>
      <c r="E18" s="585">
        <v>2468350.3946909998</v>
      </c>
      <c r="F18" s="585"/>
      <c r="G18" s="585">
        <v>0</v>
      </c>
      <c r="H18" s="442">
        <v>68383347.145718306</v>
      </c>
    </row>
    <row r="19" spans="1:8">
      <c r="A19" s="443">
        <v>13</v>
      </c>
      <c r="B19" s="458" t="s">
        <v>445</v>
      </c>
      <c r="C19" s="585">
        <v>0</v>
      </c>
      <c r="D19" s="585">
        <v>55116495.451912403</v>
      </c>
      <c r="E19" s="585">
        <v>133291.849066</v>
      </c>
      <c r="F19" s="585"/>
      <c r="G19" s="585">
        <v>0</v>
      </c>
      <c r="H19" s="442">
        <v>54983203.602846406</v>
      </c>
    </row>
    <row r="20" spans="1:8">
      <c r="A20" s="443">
        <v>14</v>
      </c>
      <c r="B20" s="458" t="s">
        <v>446</v>
      </c>
      <c r="C20" s="585">
        <v>5398415.9607693702</v>
      </c>
      <c r="D20" s="585">
        <v>76064158.437156796</v>
      </c>
      <c r="E20" s="585">
        <v>4771095.69554877</v>
      </c>
      <c r="F20" s="585"/>
      <c r="G20" s="585">
        <v>0</v>
      </c>
      <c r="H20" s="442">
        <v>76691478.702377394</v>
      </c>
    </row>
    <row r="21" spans="1:8">
      <c r="A21" s="443">
        <v>15</v>
      </c>
      <c r="B21" s="458" t="s">
        <v>447</v>
      </c>
      <c r="C21" s="585">
        <v>81042.530952000001</v>
      </c>
      <c r="D21" s="585">
        <v>13478854.010389199</v>
      </c>
      <c r="E21" s="585">
        <v>112199.49303</v>
      </c>
      <c r="F21" s="585"/>
      <c r="G21" s="585">
        <v>0</v>
      </c>
      <c r="H21" s="442">
        <v>13447697.048311198</v>
      </c>
    </row>
    <row r="22" spans="1:8">
      <c r="A22" s="443">
        <v>16</v>
      </c>
      <c r="B22" s="458" t="s">
        <v>448</v>
      </c>
      <c r="C22" s="585">
        <v>0</v>
      </c>
      <c r="D22" s="585">
        <v>1079116.70285</v>
      </c>
      <c r="E22" s="585">
        <v>7967.7291500000001</v>
      </c>
      <c r="F22" s="585"/>
      <c r="G22" s="585">
        <v>0</v>
      </c>
      <c r="H22" s="442">
        <v>1071148.9737</v>
      </c>
    </row>
    <row r="23" spans="1:8">
      <c r="A23" s="443">
        <v>17</v>
      </c>
      <c r="B23" s="458" t="s">
        <v>526</v>
      </c>
      <c r="C23" s="585">
        <v>0</v>
      </c>
      <c r="D23" s="585">
        <v>1369227.0109679999</v>
      </c>
      <c r="E23" s="585">
        <v>3881.3852000000002</v>
      </c>
      <c r="F23" s="585"/>
      <c r="G23" s="585">
        <v>0</v>
      </c>
      <c r="H23" s="442">
        <v>1365345.625768</v>
      </c>
    </row>
    <row r="24" spans="1:8">
      <c r="A24" s="443">
        <v>18</v>
      </c>
      <c r="B24" s="458" t="s">
        <v>449</v>
      </c>
      <c r="C24" s="585">
        <v>0</v>
      </c>
      <c r="D24" s="585">
        <v>1262255.6449849999</v>
      </c>
      <c r="E24" s="585">
        <v>14899.945693</v>
      </c>
      <c r="F24" s="585"/>
      <c r="G24" s="585">
        <v>0</v>
      </c>
      <c r="H24" s="442">
        <v>1247355.6992919999</v>
      </c>
    </row>
    <row r="25" spans="1:8">
      <c r="A25" s="443">
        <v>19</v>
      </c>
      <c r="B25" s="458" t="s">
        <v>450</v>
      </c>
      <c r="C25" s="585">
        <v>0</v>
      </c>
      <c r="D25" s="585">
        <v>10872780.20576</v>
      </c>
      <c r="E25" s="585">
        <v>6011.4994120000001</v>
      </c>
      <c r="F25" s="585"/>
      <c r="G25" s="585">
        <v>0</v>
      </c>
      <c r="H25" s="442">
        <v>10866768.706348</v>
      </c>
    </row>
    <row r="26" spans="1:8">
      <c r="A26" s="443">
        <v>20</v>
      </c>
      <c r="B26" s="458" t="s">
        <v>525</v>
      </c>
      <c r="C26" s="585">
        <v>0</v>
      </c>
      <c r="D26" s="585">
        <v>39112225.974223703</v>
      </c>
      <c r="E26" s="585">
        <v>82806.012465000007</v>
      </c>
      <c r="F26" s="585"/>
      <c r="G26" s="585">
        <v>0</v>
      </c>
      <c r="H26" s="442">
        <v>39029419.961758703</v>
      </c>
    </row>
    <row r="27" spans="1:8">
      <c r="A27" s="443">
        <v>21</v>
      </c>
      <c r="B27" s="458" t="s">
        <v>451</v>
      </c>
      <c r="C27" s="585">
        <v>56275.990281840001</v>
      </c>
      <c r="D27" s="585">
        <v>36764526.072925597</v>
      </c>
      <c r="E27" s="585">
        <v>149442.81354500001</v>
      </c>
      <c r="F27" s="585"/>
      <c r="G27" s="585">
        <v>0</v>
      </c>
      <c r="H27" s="442">
        <v>36671359.249662437</v>
      </c>
    </row>
    <row r="28" spans="1:8">
      <c r="A28" s="443">
        <v>22</v>
      </c>
      <c r="B28" s="458" t="s">
        <v>452</v>
      </c>
      <c r="C28" s="585">
        <v>0</v>
      </c>
      <c r="D28" s="585">
        <v>5077814.6686260002</v>
      </c>
      <c r="E28" s="585">
        <v>15423.239266</v>
      </c>
      <c r="F28" s="585"/>
      <c r="G28" s="585">
        <v>0</v>
      </c>
      <c r="H28" s="442">
        <v>5062391.4293600004</v>
      </c>
    </row>
    <row r="29" spans="1:8">
      <c r="A29" s="443">
        <v>23</v>
      </c>
      <c r="B29" s="458" t="s">
        <v>453</v>
      </c>
      <c r="C29" s="585">
        <v>8422828.9430101905</v>
      </c>
      <c r="D29" s="585">
        <v>121224313.78340399</v>
      </c>
      <c r="E29" s="585">
        <v>6614659.898914</v>
      </c>
      <c r="F29" s="585"/>
      <c r="G29" s="585">
        <v>0</v>
      </c>
      <c r="H29" s="442">
        <v>123032482.82750019</v>
      </c>
    </row>
    <row r="30" spans="1:8">
      <c r="A30" s="443">
        <v>24</v>
      </c>
      <c r="B30" s="458" t="s">
        <v>524</v>
      </c>
      <c r="C30" s="585">
        <v>1560443.17082623</v>
      </c>
      <c r="D30" s="585">
        <v>35078485.417093799</v>
      </c>
      <c r="E30" s="585">
        <v>588646.79183800006</v>
      </c>
      <c r="F30" s="585"/>
      <c r="G30" s="585">
        <v>0</v>
      </c>
      <c r="H30" s="442">
        <v>36050281.796082027</v>
      </c>
    </row>
    <row r="31" spans="1:8">
      <c r="A31" s="443">
        <v>25</v>
      </c>
      <c r="B31" s="458" t="s">
        <v>454</v>
      </c>
      <c r="C31" s="585">
        <v>0</v>
      </c>
      <c r="D31" s="585">
        <v>4441505.2908331603</v>
      </c>
      <c r="E31" s="585">
        <v>36917.006984</v>
      </c>
      <c r="F31" s="585"/>
      <c r="G31" s="585">
        <v>0</v>
      </c>
      <c r="H31" s="442">
        <v>4404588.2838491602</v>
      </c>
    </row>
    <row r="32" spans="1:8">
      <c r="A32" s="443">
        <v>26</v>
      </c>
      <c r="B32" s="458" t="s">
        <v>521</v>
      </c>
      <c r="C32" s="585">
        <v>905209.94139752002</v>
      </c>
      <c r="D32" s="585">
        <v>48260902.4025506</v>
      </c>
      <c r="E32" s="585">
        <v>1062532.45939</v>
      </c>
      <c r="F32" s="585"/>
      <c r="G32" s="585">
        <v>0</v>
      </c>
      <c r="H32" s="442">
        <v>48103579.884558119</v>
      </c>
    </row>
    <row r="33" spans="1:8">
      <c r="A33" s="443">
        <v>27</v>
      </c>
      <c r="B33" s="443" t="s">
        <v>455</v>
      </c>
      <c r="C33" s="585">
        <v>43.35000016912818</v>
      </c>
      <c r="D33" s="585">
        <v>109619281.70936203</v>
      </c>
      <c r="E33" s="585">
        <v>12658.458728987724</v>
      </c>
      <c r="F33" s="585"/>
      <c r="G33" s="585">
        <v>3.35</v>
      </c>
      <c r="H33" s="442">
        <v>109606666.60063322</v>
      </c>
    </row>
    <row r="34" spans="1:8">
      <c r="A34" s="443">
        <v>28</v>
      </c>
      <c r="B34" s="447" t="s">
        <v>64</v>
      </c>
      <c r="C34" s="586">
        <v>33088850.805447999</v>
      </c>
      <c r="D34" s="586">
        <v>1696461359.2824781</v>
      </c>
      <c r="E34" s="586">
        <v>26582485.126512762</v>
      </c>
      <c r="F34" s="586">
        <v>0</v>
      </c>
      <c r="G34" s="586">
        <v>111855.70000000001</v>
      </c>
      <c r="H34" s="442">
        <v>1702967724.9614134</v>
      </c>
    </row>
    <row r="36" spans="1:8">
      <c r="B36" s="457"/>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Normal="100" workbookViewId="0">
      <selection activeCell="U10" sqref="U10"/>
    </sheetView>
  </sheetViews>
  <sheetFormatPr defaultColWidth="9.140625" defaultRowHeight="12.75"/>
  <cols>
    <col min="1" max="1" width="11.85546875" style="362" bestFit="1" customWidth="1"/>
    <col min="2" max="2" width="108" style="362" bestFit="1" customWidth="1"/>
    <col min="3" max="3" width="35.5703125" style="362" customWidth="1"/>
    <col min="4" max="4" width="38.42578125" style="362" customWidth="1"/>
    <col min="5" max="16384" width="9.140625" style="362"/>
  </cols>
  <sheetData>
    <row r="1" spans="1:4" ht="13.5">
      <c r="A1" s="360" t="s">
        <v>30</v>
      </c>
      <c r="B1" s="440" t="str">
        <f>'Info '!C2</f>
        <v>JSC ProCredit Bank</v>
      </c>
    </row>
    <row r="2" spans="1:4">
      <c r="A2" s="360" t="s">
        <v>31</v>
      </c>
      <c r="B2" s="439">
        <f>'1. key ratios '!B2</f>
        <v>45107</v>
      </c>
    </row>
    <row r="3" spans="1:4">
      <c r="A3" s="361" t="s">
        <v>456</v>
      </c>
    </row>
    <row r="5" spans="1:4">
      <c r="A5" s="774" t="s">
        <v>670</v>
      </c>
      <c r="B5" s="774"/>
      <c r="C5" s="438" t="s">
        <v>473</v>
      </c>
      <c r="D5" s="438" t="s">
        <v>514</v>
      </c>
    </row>
    <row r="6" spans="1:4">
      <c r="A6" s="466">
        <v>1</v>
      </c>
      <c r="B6" s="459" t="s">
        <v>669</v>
      </c>
      <c r="C6" s="584">
        <v>28138409.399999999</v>
      </c>
      <c r="D6" s="461"/>
    </row>
    <row r="7" spans="1:4">
      <c r="A7" s="463">
        <v>2</v>
      </c>
      <c r="B7" s="459" t="s">
        <v>668</v>
      </c>
      <c r="C7" s="583">
        <v>2174547.38</v>
      </c>
      <c r="D7" s="461">
        <f>SUM(D8:D9)</f>
        <v>0</v>
      </c>
    </row>
    <row r="8" spans="1:4">
      <c r="A8" s="465">
        <v>2.1</v>
      </c>
      <c r="B8" s="464" t="s">
        <v>529</v>
      </c>
      <c r="C8" s="583">
        <v>219891.96</v>
      </c>
      <c r="D8" s="461"/>
    </row>
    <row r="9" spans="1:4">
      <c r="A9" s="465">
        <v>2.2000000000000002</v>
      </c>
      <c r="B9" s="464" t="s">
        <v>527</v>
      </c>
      <c r="C9" s="583">
        <v>1954655.42</v>
      </c>
      <c r="D9" s="461"/>
    </row>
    <row r="10" spans="1:4">
      <c r="A10" s="466">
        <v>3</v>
      </c>
      <c r="B10" s="459" t="s">
        <v>667</v>
      </c>
      <c r="C10" s="583">
        <v>4544364.8899999997</v>
      </c>
      <c r="D10" s="461">
        <f>SUM(D11:D13)</f>
        <v>0</v>
      </c>
    </row>
    <row r="11" spans="1:4">
      <c r="A11" s="465">
        <v>3.1</v>
      </c>
      <c r="B11" s="464" t="s">
        <v>458</v>
      </c>
      <c r="C11" s="583">
        <v>111855.69999999995</v>
      </c>
      <c r="D11" s="461"/>
    </row>
    <row r="12" spans="1:4">
      <c r="A12" s="465">
        <v>3.2</v>
      </c>
      <c r="B12" s="464" t="s">
        <v>666</v>
      </c>
      <c r="C12" s="583">
        <v>317533.43000000005</v>
      </c>
      <c r="D12" s="461"/>
    </row>
    <row r="13" spans="1:4">
      <c r="A13" s="465">
        <v>3.3</v>
      </c>
      <c r="B13" s="464" t="s">
        <v>528</v>
      </c>
      <c r="C13" s="583">
        <v>4114975.76</v>
      </c>
      <c r="D13" s="461"/>
    </row>
    <row r="14" spans="1:4">
      <c r="A14" s="463">
        <v>4</v>
      </c>
      <c r="B14" s="462" t="s">
        <v>665</v>
      </c>
      <c r="C14" s="583">
        <v>514734.89999999997</v>
      </c>
      <c r="D14" s="461"/>
    </row>
    <row r="15" spans="1:4">
      <c r="A15" s="460">
        <v>5</v>
      </c>
      <c r="B15" s="459" t="s">
        <v>664</v>
      </c>
      <c r="C15" s="584">
        <v>26283326.789999995</v>
      </c>
      <c r="D15" s="431">
        <f>D6+D7-D10+D14</f>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Normal="100" workbookViewId="0">
      <selection activeCell="C14" sqref="C14:C16"/>
    </sheetView>
  </sheetViews>
  <sheetFormatPr defaultColWidth="9.140625" defaultRowHeight="12.75"/>
  <cols>
    <col min="1" max="1" width="11.85546875" style="362" bestFit="1" customWidth="1"/>
    <col min="2" max="2" width="128.85546875" style="362" bestFit="1" customWidth="1"/>
    <col min="3" max="3" width="37" style="362" customWidth="1"/>
    <col min="4" max="4" width="50.5703125" style="362" customWidth="1"/>
    <col min="5" max="16384" width="9.140625" style="362"/>
  </cols>
  <sheetData>
    <row r="1" spans="1:4" ht="13.5">
      <c r="A1" s="360" t="s">
        <v>30</v>
      </c>
      <c r="B1" s="440" t="str">
        <f>'Info '!C2</f>
        <v>JSC ProCredit Bank</v>
      </c>
    </row>
    <row r="2" spans="1:4">
      <c r="A2" s="360" t="s">
        <v>31</v>
      </c>
      <c r="B2" s="439">
        <f>'1. key ratios '!B2</f>
        <v>45107</v>
      </c>
    </row>
    <row r="3" spans="1:4">
      <c r="A3" s="361" t="s">
        <v>460</v>
      </c>
    </row>
    <row r="4" spans="1:4">
      <c r="A4" s="361"/>
    </row>
    <row r="5" spans="1:4" ht="15" customHeight="1">
      <c r="A5" s="775" t="s">
        <v>530</v>
      </c>
      <c r="B5" s="776"/>
      <c r="C5" s="779" t="s">
        <v>461</v>
      </c>
      <c r="D5" s="779" t="s">
        <v>462</v>
      </c>
    </row>
    <row r="6" spans="1:4">
      <c r="A6" s="777"/>
      <c r="B6" s="778"/>
      <c r="C6" s="779"/>
      <c r="D6" s="779"/>
    </row>
    <row r="7" spans="1:4">
      <c r="A7" s="431">
        <v>1</v>
      </c>
      <c r="B7" s="431" t="s">
        <v>457</v>
      </c>
      <c r="C7" s="583">
        <v>31830878.580000002</v>
      </c>
      <c r="D7" s="467"/>
    </row>
    <row r="8" spans="1:4">
      <c r="A8" s="461">
        <v>2</v>
      </c>
      <c r="B8" s="461" t="s">
        <v>463</v>
      </c>
      <c r="C8" s="583">
        <v>1275870.6028</v>
      </c>
      <c r="D8" s="467"/>
    </row>
    <row r="9" spans="1:4">
      <c r="A9" s="461">
        <v>3</v>
      </c>
      <c r="B9" s="470" t="s">
        <v>673</v>
      </c>
      <c r="C9" s="583">
        <v>617435.45250000001</v>
      </c>
      <c r="D9" s="467"/>
    </row>
    <row r="10" spans="1:4">
      <c r="A10" s="461">
        <v>4</v>
      </c>
      <c r="B10" s="461" t="s">
        <v>464</v>
      </c>
      <c r="C10" s="584">
        <v>635333.81530000223</v>
      </c>
      <c r="D10" s="467"/>
    </row>
    <row r="11" spans="1:4">
      <c r="A11" s="461">
        <v>5</v>
      </c>
      <c r="B11" s="469" t="s">
        <v>672</v>
      </c>
      <c r="C11" s="583">
        <v>0</v>
      </c>
      <c r="D11" s="467"/>
    </row>
    <row r="12" spans="1:4">
      <c r="A12" s="461">
        <v>6</v>
      </c>
      <c r="B12" s="469" t="s">
        <v>465</v>
      </c>
      <c r="C12" s="583">
        <v>523478.11050000216</v>
      </c>
      <c r="D12" s="467"/>
    </row>
    <row r="13" spans="1:4">
      <c r="A13" s="461">
        <v>7</v>
      </c>
      <c r="B13" s="469" t="s">
        <v>468</v>
      </c>
      <c r="C13" s="583">
        <v>111855.70480000001</v>
      </c>
      <c r="D13" s="467"/>
    </row>
    <row r="14" spans="1:4">
      <c r="A14" s="461">
        <v>8</v>
      </c>
      <c r="B14" s="469" t="s">
        <v>466</v>
      </c>
      <c r="C14" s="583">
        <v>0</v>
      </c>
      <c r="D14" s="461"/>
    </row>
    <row r="15" spans="1:4">
      <c r="A15" s="461">
        <v>9</v>
      </c>
      <c r="B15" s="469" t="s">
        <v>467</v>
      </c>
      <c r="C15" s="583">
        <v>0</v>
      </c>
      <c r="D15" s="461"/>
    </row>
    <row r="16" spans="1:4">
      <c r="A16" s="461">
        <v>10</v>
      </c>
      <c r="B16" s="469" t="s">
        <v>469</v>
      </c>
      <c r="C16" s="583">
        <v>0</v>
      </c>
      <c r="D16" s="461"/>
    </row>
    <row r="17" spans="1:4">
      <c r="A17" s="461">
        <v>11</v>
      </c>
      <c r="B17" s="469" t="s">
        <v>671</v>
      </c>
      <c r="C17" s="583">
        <v>0</v>
      </c>
      <c r="D17" s="467"/>
    </row>
    <row r="18" spans="1:4">
      <c r="A18" s="431">
        <v>12</v>
      </c>
      <c r="B18" s="468" t="s">
        <v>459</v>
      </c>
      <c r="C18" s="584">
        <v>33088850.82</v>
      </c>
      <c r="D18" s="467"/>
    </row>
    <row r="21" spans="1:4">
      <c r="B21" s="360"/>
    </row>
    <row r="22" spans="1:4">
      <c r="B22" s="360"/>
    </row>
    <row r="23" spans="1:4">
      <c r="B23" s="361"/>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tabSelected="1" zoomScaleNormal="100" workbookViewId="0">
      <selection activeCell="C8" sqref="C8:AA28"/>
    </sheetView>
  </sheetViews>
  <sheetFormatPr defaultColWidth="9.140625" defaultRowHeight="12.75"/>
  <cols>
    <col min="1" max="1" width="11.85546875" style="454" bestFit="1" customWidth="1"/>
    <col min="2" max="2" width="63.85546875" style="454" customWidth="1"/>
    <col min="3" max="3" width="15.5703125" style="454" customWidth="1"/>
    <col min="4" max="18" width="22.28515625" style="454" customWidth="1"/>
    <col min="19" max="19" width="23.28515625" style="454" bestFit="1" customWidth="1"/>
    <col min="20" max="26" width="22.28515625" style="454" customWidth="1"/>
    <col min="27" max="27" width="23.28515625" style="454" bestFit="1" customWidth="1"/>
    <col min="28" max="28" width="20" style="454" customWidth="1"/>
    <col min="29" max="16384" width="9.140625" style="454"/>
  </cols>
  <sheetData>
    <row r="1" spans="1:28" ht="13.5">
      <c r="A1" s="360" t="s">
        <v>30</v>
      </c>
      <c r="B1" s="440" t="str">
        <f>'Info '!C2</f>
        <v>JSC ProCredit Bank</v>
      </c>
    </row>
    <row r="2" spans="1:28">
      <c r="A2" s="360" t="s">
        <v>31</v>
      </c>
      <c r="B2" s="439">
        <f>'1. key ratios '!B2</f>
        <v>45107</v>
      </c>
      <c r="C2" s="455"/>
    </row>
    <row r="3" spans="1:28">
      <c r="A3" s="361" t="s">
        <v>470</v>
      </c>
    </row>
    <row r="5" spans="1:28" ht="15" customHeight="1">
      <c r="A5" s="781" t="s">
        <v>685</v>
      </c>
      <c r="B5" s="782"/>
      <c r="C5" s="787" t="s">
        <v>471</v>
      </c>
      <c r="D5" s="788"/>
      <c r="E5" s="788"/>
      <c r="F5" s="788"/>
      <c r="G5" s="788"/>
      <c r="H5" s="788"/>
      <c r="I5" s="788"/>
      <c r="J5" s="788"/>
      <c r="K5" s="788"/>
      <c r="L5" s="788"/>
      <c r="M5" s="788"/>
      <c r="N5" s="788"/>
      <c r="O5" s="788"/>
      <c r="P5" s="788"/>
      <c r="Q5" s="788"/>
      <c r="R5" s="788"/>
      <c r="S5" s="788"/>
      <c r="T5" s="477"/>
      <c r="U5" s="477"/>
      <c r="V5" s="477"/>
      <c r="W5" s="477"/>
      <c r="X5" s="477"/>
      <c r="Y5" s="477"/>
      <c r="Z5" s="477"/>
      <c r="AA5" s="476"/>
      <c r="AB5" s="471"/>
    </row>
    <row r="6" spans="1:28" ht="12" customHeight="1">
      <c r="A6" s="783"/>
      <c r="B6" s="784"/>
      <c r="C6" s="789" t="s">
        <v>64</v>
      </c>
      <c r="D6" s="791" t="s">
        <v>684</v>
      </c>
      <c r="E6" s="791"/>
      <c r="F6" s="791"/>
      <c r="G6" s="791"/>
      <c r="H6" s="791" t="s">
        <v>683</v>
      </c>
      <c r="I6" s="791"/>
      <c r="J6" s="791"/>
      <c r="K6" s="791"/>
      <c r="L6" s="474"/>
      <c r="M6" s="792" t="s">
        <v>682</v>
      </c>
      <c r="N6" s="792"/>
      <c r="O6" s="792"/>
      <c r="P6" s="792"/>
      <c r="Q6" s="792"/>
      <c r="R6" s="792"/>
      <c r="S6" s="772"/>
      <c r="T6" s="475"/>
      <c r="U6" s="780" t="s">
        <v>681</v>
      </c>
      <c r="V6" s="780"/>
      <c r="W6" s="780"/>
      <c r="X6" s="780"/>
      <c r="Y6" s="780"/>
      <c r="Z6" s="780"/>
      <c r="AA6" s="773"/>
      <c r="AB6" s="474"/>
    </row>
    <row r="7" spans="1:28">
      <c r="A7" s="785"/>
      <c r="B7" s="786"/>
      <c r="C7" s="790"/>
      <c r="D7" s="473"/>
      <c r="E7" s="451" t="s">
        <v>472</v>
      </c>
      <c r="F7" s="451" t="s">
        <v>679</v>
      </c>
      <c r="G7" s="453" t="s">
        <v>680</v>
      </c>
      <c r="H7" s="455"/>
      <c r="I7" s="451" t="s">
        <v>472</v>
      </c>
      <c r="J7" s="451" t="s">
        <v>679</v>
      </c>
      <c r="K7" s="453" t="s">
        <v>680</v>
      </c>
      <c r="L7" s="472"/>
      <c r="M7" s="451" t="s">
        <v>472</v>
      </c>
      <c r="N7" s="451" t="s">
        <v>679</v>
      </c>
      <c r="O7" s="451" t="s">
        <v>678</v>
      </c>
      <c r="P7" s="451" t="s">
        <v>677</v>
      </c>
      <c r="Q7" s="451" t="s">
        <v>676</v>
      </c>
      <c r="R7" s="451" t="s">
        <v>675</v>
      </c>
      <c r="S7" s="451" t="s">
        <v>674</v>
      </c>
      <c r="T7" s="472"/>
      <c r="U7" s="451" t="s">
        <v>472</v>
      </c>
      <c r="V7" s="451" t="s">
        <v>679</v>
      </c>
      <c r="W7" s="451" t="s">
        <v>678</v>
      </c>
      <c r="X7" s="451" t="s">
        <v>677</v>
      </c>
      <c r="Y7" s="451" t="s">
        <v>676</v>
      </c>
      <c r="Z7" s="451" t="s">
        <v>675</v>
      </c>
      <c r="AA7" s="451" t="s">
        <v>674</v>
      </c>
      <c r="AB7" s="471"/>
    </row>
    <row r="8" spans="1:28" s="592" customFormat="1">
      <c r="A8" s="591">
        <v>1</v>
      </c>
      <c r="B8" s="447" t="s">
        <v>473</v>
      </c>
      <c r="C8" s="586">
        <v>1134880382.1255569</v>
      </c>
      <c r="D8" s="586">
        <v>1059971386.585027</v>
      </c>
      <c r="E8" s="586">
        <v>10153623.535677761</v>
      </c>
      <c r="F8" s="586">
        <v>0</v>
      </c>
      <c r="G8" s="586">
        <v>0</v>
      </c>
      <c r="H8" s="586">
        <v>41820144.735082239</v>
      </c>
      <c r="I8" s="586">
        <v>6280919.5349445799</v>
      </c>
      <c r="J8" s="586">
        <v>4151214.4126315</v>
      </c>
      <c r="K8" s="586">
        <v>0</v>
      </c>
      <c r="L8" s="586">
        <v>32422509.15585706</v>
      </c>
      <c r="M8" s="586">
        <v>11332403.89074944</v>
      </c>
      <c r="N8" s="586">
        <v>586200.08579679998</v>
      </c>
      <c r="O8" s="586">
        <v>228424.13687445002</v>
      </c>
      <c r="P8" s="586">
        <v>7574649.0333214104</v>
      </c>
      <c r="Q8" s="586">
        <v>1218099.2254560001</v>
      </c>
      <c r="R8" s="586">
        <v>0</v>
      </c>
      <c r="S8" s="586">
        <v>0</v>
      </c>
      <c r="T8" s="586">
        <v>666341.64959077002</v>
      </c>
      <c r="U8" s="586">
        <v>0</v>
      </c>
      <c r="V8" s="586">
        <v>0</v>
      </c>
      <c r="W8" s="586">
        <v>0</v>
      </c>
      <c r="X8" s="586">
        <v>0</v>
      </c>
      <c r="Y8" s="586">
        <v>0</v>
      </c>
      <c r="Z8" s="586">
        <v>0</v>
      </c>
      <c r="AA8" s="586">
        <v>0</v>
      </c>
    </row>
    <row r="9" spans="1:28">
      <c r="A9" s="443">
        <v>1.1000000000000001</v>
      </c>
      <c r="B9" s="463" t="s">
        <v>474</v>
      </c>
      <c r="C9" s="589">
        <v>0</v>
      </c>
      <c r="D9" s="585"/>
      <c r="E9" s="585"/>
      <c r="F9" s="585"/>
      <c r="G9" s="585"/>
      <c r="H9" s="585"/>
      <c r="I9" s="585"/>
      <c r="J9" s="585"/>
      <c r="K9" s="585"/>
      <c r="L9" s="585"/>
      <c r="M9" s="585"/>
      <c r="N9" s="585"/>
      <c r="O9" s="585"/>
      <c r="P9" s="585"/>
      <c r="Q9" s="585"/>
      <c r="R9" s="585"/>
      <c r="S9" s="585"/>
      <c r="T9" s="585"/>
      <c r="U9" s="585"/>
      <c r="V9" s="585"/>
      <c r="W9" s="585"/>
      <c r="X9" s="585"/>
      <c r="Y9" s="585"/>
      <c r="Z9" s="585"/>
      <c r="AA9" s="585"/>
    </row>
    <row r="10" spans="1:28">
      <c r="A10" s="443">
        <v>1.2</v>
      </c>
      <c r="B10" s="463" t="s">
        <v>475</v>
      </c>
      <c r="C10" s="589">
        <v>0</v>
      </c>
      <c r="D10" s="585"/>
      <c r="E10" s="585"/>
      <c r="F10" s="585"/>
      <c r="G10" s="585"/>
      <c r="H10" s="585"/>
      <c r="I10" s="585"/>
      <c r="J10" s="585"/>
      <c r="K10" s="585"/>
      <c r="L10" s="585"/>
      <c r="M10" s="585"/>
      <c r="N10" s="585"/>
      <c r="O10" s="585"/>
      <c r="P10" s="585"/>
      <c r="Q10" s="585"/>
      <c r="R10" s="585"/>
      <c r="S10" s="585"/>
      <c r="T10" s="585"/>
      <c r="U10" s="585"/>
      <c r="V10" s="585"/>
      <c r="W10" s="585"/>
      <c r="X10" s="585"/>
      <c r="Y10" s="585"/>
      <c r="Z10" s="585"/>
      <c r="AA10" s="585"/>
    </row>
    <row r="11" spans="1:28">
      <c r="A11" s="443">
        <v>1.3</v>
      </c>
      <c r="B11" s="463" t="s">
        <v>476</v>
      </c>
      <c r="C11" s="589">
        <v>0</v>
      </c>
      <c r="D11" s="585">
        <v>0</v>
      </c>
      <c r="E11" s="585"/>
      <c r="F11" s="585"/>
      <c r="G11" s="585"/>
      <c r="H11" s="585"/>
      <c r="I11" s="585"/>
      <c r="J11" s="585"/>
      <c r="K11" s="585"/>
      <c r="L11" s="585"/>
      <c r="M11" s="585"/>
      <c r="N11" s="585"/>
      <c r="O11" s="585"/>
      <c r="P11" s="585"/>
      <c r="Q11" s="585"/>
      <c r="R11" s="585"/>
      <c r="S11" s="585"/>
      <c r="T11" s="585"/>
      <c r="U11" s="585"/>
      <c r="V11" s="585"/>
      <c r="W11" s="585"/>
      <c r="X11" s="585"/>
      <c r="Y11" s="585"/>
      <c r="Z11" s="585"/>
      <c r="AA11" s="585"/>
    </row>
    <row r="12" spans="1:28">
      <c r="A12" s="443">
        <v>1.4</v>
      </c>
      <c r="B12" s="463" t="s">
        <v>477</v>
      </c>
      <c r="C12" s="589">
        <v>2349411.4700000002</v>
      </c>
      <c r="D12" s="698">
        <v>2349411.4700000002</v>
      </c>
      <c r="E12" s="585">
        <v>0</v>
      </c>
      <c r="F12" s="585">
        <v>0</v>
      </c>
      <c r="G12" s="585">
        <v>0</v>
      </c>
      <c r="H12" s="585">
        <v>0</v>
      </c>
      <c r="I12" s="585">
        <v>0</v>
      </c>
      <c r="J12" s="585">
        <v>0</v>
      </c>
      <c r="K12" s="585">
        <v>0</v>
      </c>
      <c r="L12" s="585">
        <v>0</v>
      </c>
      <c r="M12" s="585">
        <v>0</v>
      </c>
      <c r="N12" s="585">
        <v>0</v>
      </c>
      <c r="O12" s="585">
        <v>0</v>
      </c>
      <c r="P12" s="585">
        <v>0</v>
      </c>
      <c r="Q12" s="585">
        <v>0</v>
      </c>
      <c r="R12" s="585">
        <v>0</v>
      </c>
      <c r="S12" s="585">
        <v>0</v>
      </c>
      <c r="T12" s="585">
        <v>0</v>
      </c>
      <c r="U12" s="585">
        <v>0</v>
      </c>
      <c r="V12" s="585">
        <v>0</v>
      </c>
      <c r="W12" s="585">
        <v>0</v>
      </c>
      <c r="X12" s="585">
        <v>0</v>
      </c>
      <c r="Y12" s="585">
        <v>0</v>
      </c>
      <c r="Z12" s="585">
        <v>0</v>
      </c>
      <c r="AA12" s="585">
        <v>0</v>
      </c>
    </row>
    <row r="13" spans="1:28">
      <c r="A13" s="443">
        <v>1.5</v>
      </c>
      <c r="B13" s="463" t="s">
        <v>478</v>
      </c>
      <c r="C13" s="589">
        <v>965698126.19190609</v>
      </c>
      <c r="D13" s="698">
        <v>901448961.66352201</v>
      </c>
      <c r="E13" s="585">
        <v>7552101.6490742797</v>
      </c>
      <c r="F13" s="585">
        <v>0</v>
      </c>
      <c r="G13" s="585">
        <v>0</v>
      </c>
      <c r="H13" s="585">
        <v>35138856.745736301</v>
      </c>
      <c r="I13" s="585">
        <v>5615462.6967235003</v>
      </c>
      <c r="J13" s="585">
        <v>4151214.4126315</v>
      </c>
      <c r="K13" s="585">
        <v>0</v>
      </c>
      <c r="L13" s="585">
        <v>29110307.782647699</v>
      </c>
      <c r="M13" s="585">
        <v>11224930.3024332</v>
      </c>
      <c r="N13" s="585">
        <v>218631.7372</v>
      </c>
      <c r="O13" s="585">
        <v>148520.37394645001</v>
      </c>
      <c r="P13" s="585">
        <v>7557472.7133214101</v>
      </c>
      <c r="Q13" s="585">
        <v>1030826.09094</v>
      </c>
      <c r="R13" s="585">
        <v>0</v>
      </c>
      <c r="S13" s="585">
        <v>0</v>
      </c>
      <c r="T13" s="585">
        <v>0</v>
      </c>
      <c r="U13" s="585">
        <v>0</v>
      </c>
      <c r="V13" s="585">
        <v>0</v>
      </c>
      <c r="W13" s="585">
        <v>0</v>
      </c>
      <c r="X13" s="585">
        <v>0</v>
      </c>
      <c r="Y13" s="585">
        <v>0</v>
      </c>
      <c r="Z13" s="585">
        <v>0</v>
      </c>
      <c r="AA13" s="585">
        <v>0</v>
      </c>
    </row>
    <row r="14" spans="1:28">
      <c r="A14" s="443">
        <v>1.6</v>
      </c>
      <c r="B14" s="463" t="s">
        <v>479</v>
      </c>
      <c r="C14" s="589">
        <v>166832844.46365106</v>
      </c>
      <c r="D14" s="698">
        <v>156173013.45150501</v>
      </c>
      <c r="E14" s="585">
        <v>2601521.8866034802</v>
      </c>
      <c r="F14" s="585">
        <v>0</v>
      </c>
      <c r="G14" s="585">
        <v>0</v>
      </c>
      <c r="H14" s="585">
        <v>6681287.9893459398</v>
      </c>
      <c r="I14" s="585">
        <v>665456.83822108002</v>
      </c>
      <c r="J14" s="585">
        <v>0</v>
      </c>
      <c r="K14" s="585">
        <v>0</v>
      </c>
      <c r="L14" s="585">
        <v>3312201.3732093601</v>
      </c>
      <c r="M14" s="585">
        <v>107473.58831624</v>
      </c>
      <c r="N14" s="585">
        <v>367568.3485968</v>
      </c>
      <c r="O14" s="585">
        <v>79903.762927999996</v>
      </c>
      <c r="P14" s="585">
        <v>17176.32</v>
      </c>
      <c r="Q14" s="585">
        <v>187273.13451599999</v>
      </c>
      <c r="R14" s="585">
        <v>0</v>
      </c>
      <c r="S14" s="585">
        <v>0</v>
      </c>
      <c r="T14" s="585">
        <v>666341.64959077002</v>
      </c>
      <c r="U14" s="585">
        <v>0</v>
      </c>
      <c r="V14" s="585">
        <v>0</v>
      </c>
      <c r="W14" s="585">
        <v>0</v>
      </c>
      <c r="X14" s="585">
        <v>0</v>
      </c>
      <c r="Y14" s="585">
        <v>0</v>
      </c>
      <c r="Z14" s="585">
        <v>0</v>
      </c>
      <c r="AA14" s="585">
        <v>0</v>
      </c>
    </row>
    <row r="15" spans="1:28" s="592" customFormat="1">
      <c r="A15" s="591">
        <v>2</v>
      </c>
      <c r="B15" s="447" t="s">
        <v>480</v>
      </c>
      <c r="C15" s="586">
        <v>109646070.59</v>
      </c>
      <c r="D15" s="586">
        <v>109646070.59</v>
      </c>
      <c r="E15" s="586">
        <v>0</v>
      </c>
      <c r="F15" s="586">
        <v>0</v>
      </c>
      <c r="G15" s="586">
        <v>0</v>
      </c>
      <c r="H15" s="586">
        <v>0</v>
      </c>
      <c r="I15" s="586">
        <v>0</v>
      </c>
      <c r="J15" s="586">
        <v>0</v>
      </c>
      <c r="K15" s="586">
        <v>0</v>
      </c>
      <c r="L15" s="586">
        <v>0</v>
      </c>
      <c r="M15" s="586">
        <v>0</v>
      </c>
      <c r="N15" s="586">
        <v>0</v>
      </c>
      <c r="O15" s="586">
        <v>0</v>
      </c>
      <c r="P15" s="586">
        <v>0</v>
      </c>
      <c r="Q15" s="586">
        <v>0</v>
      </c>
      <c r="R15" s="586">
        <v>0</v>
      </c>
      <c r="S15" s="586">
        <v>0</v>
      </c>
      <c r="T15" s="586">
        <v>0</v>
      </c>
      <c r="U15" s="586">
        <v>0</v>
      </c>
      <c r="V15" s="586">
        <v>0</v>
      </c>
      <c r="W15" s="586">
        <v>0</v>
      </c>
      <c r="X15" s="586">
        <v>0</v>
      </c>
      <c r="Y15" s="586">
        <v>0</v>
      </c>
      <c r="Z15" s="586">
        <v>0</v>
      </c>
      <c r="AA15" s="586">
        <v>0</v>
      </c>
    </row>
    <row r="16" spans="1:28">
      <c r="A16" s="443">
        <v>2.1</v>
      </c>
      <c r="B16" s="463" t="s">
        <v>474</v>
      </c>
      <c r="C16" s="589">
        <v>24716893.359999999</v>
      </c>
      <c r="D16" s="585">
        <v>24716893.359999999</v>
      </c>
      <c r="E16" s="585"/>
      <c r="F16" s="585"/>
      <c r="G16" s="585"/>
      <c r="H16" s="585"/>
      <c r="I16" s="585"/>
      <c r="J16" s="585"/>
      <c r="K16" s="585"/>
      <c r="L16" s="585"/>
      <c r="M16" s="585"/>
      <c r="N16" s="585"/>
      <c r="O16" s="585"/>
      <c r="P16" s="585"/>
      <c r="Q16" s="585"/>
      <c r="R16" s="585"/>
      <c r="S16" s="585"/>
      <c r="T16" s="585"/>
      <c r="U16" s="585"/>
      <c r="V16" s="585"/>
      <c r="W16" s="585"/>
      <c r="X16" s="585"/>
      <c r="Y16" s="585"/>
      <c r="Z16" s="585"/>
      <c r="AA16" s="585"/>
    </row>
    <row r="17" spans="1:27">
      <c r="A17" s="443">
        <v>2.2000000000000002</v>
      </c>
      <c r="B17" s="463" t="s">
        <v>475</v>
      </c>
      <c r="C17" s="589">
        <v>84929177.230000004</v>
      </c>
      <c r="D17" s="585">
        <v>84929177.230000004</v>
      </c>
      <c r="E17" s="585"/>
      <c r="F17" s="585"/>
      <c r="G17" s="585"/>
      <c r="H17" s="585"/>
      <c r="I17" s="585"/>
      <c r="J17" s="585"/>
      <c r="K17" s="585"/>
      <c r="L17" s="585"/>
      <c r="M17" s="585"/>
      <c r="N17" s="585"/>
      <c r="O17" s="585"/>
      <c r="P17" s="585"/>
      <c r="Q17" s="585"/>
      <c r="R17" s="585"/>
      <c r="S17" s="585"/>
      <c r="T17" s="585"/>
      <c r="U17" s="585"/>
      <c r="V17" s="585"/>
      <c r="W17" s="585"/>
      <c r="X17" s="585"/>
      <c r="Y17" s="585"/>
      <c r="Z17" s="585"/>
      <c r="AA17" s="585"/>
    </row>
    <row r="18" spans="1:27">
      <c r="A18" s="443">
        <v>2.2999999999999998</v>
      </c>
      <c r="B18" s="463" t="s">
        <v>476</v>
      </c>
      <c r="C18" s="589">
        <v>0</v>
      </c>
      <c r="D18" s="585">
        <v>0</v>
      </c>
      <c r="E18" s="585"/>
      <c r="F18" s="585"/>
      <c r="G18" s="585"/>
      <c r="H18" s="585"/>
      <c r="I18" s="585"/>
      <c r="J18" s="585"/>
      <c r="K18" s="585"/>
      <c r="L18" s="585"/>
      <c r="M18" s="585"/>
      <c r="N18" s="585"/>
      <c r="O18" s="585"/>
      <c r="P18" s="585"/>
      <c r="Q18" s="585"/>
      <c r="R18" s="585"/>
      <c r="S18" s="585"/>
      <c r="T18" s="585"/>
      <c r="U18" s="585"/>
      <c r="V18" s="585"/>
      <c r="W18" s="585"/>
      <c r="X18" s="585"/>
      <c r="Y18" s="585"/>
      <c r="Z18" s="585"/>
      <c r="AA18" s="585"/>
    </row>
    <row r="19" spans="1:27">
      <c r="A19" s="443">
        <v>2.4</v>
      </c>
      <c r="B19" s="463" t="s">
        <v>477</v>
      </c>
      <c r="C19" s="589">
        <v>0</v>
      </c>
      <c r="D19" s="585">
        <v>0</v>
      </c>
      <c r="E19" s="585"/>
      <c r="F19" s="585"/>
      <c r="G19" s="585"/>
      <c r="H19" s="585"/>
      <c r="I19" s="585"/>
      <c r="J19" s="585"/>
      <c r="K19" s="585"/>
      <c r="L19" s="585"/>
      <c r="M19" s="585"/>
      <c r="N19" s="585"/>
      <c r="O19" s="585"/>
      <c r="P19" s="585"/>
      <c r="Q19" s="585"/>
      <c r="R19" s="585"/>
      <c r="S19" s="585"/>
      <c r="T19" s="585"/>
      <c r="U19" s="585"/>
      <c r="V19" s="585"/>
      <c r="W19" s="585"/>
      <c r="X19" s="585"/>
      <c r="Y19" s="585"/>
      <c r="Z19" s="585"/>
      <c r="AA19" s="585"/>
    </row>
    <row r="20" spans="1:27">
      <c r="A20" s="443">
        <v>2.5</v>
      </c>
      <c r="B20" s="463" t="s">
        <v>478</v>
      </c>
      <c r="C20" s="589">
        <v>0</v>
      </c>
      <c r="D20" s="585">
        <v>0</v>
      </c>
      <c r="E20" s="585"/>
      <c r="F20" s="585"/>
      <c r="G20" s="585"/>
      <c r="H20" s="585"/>
      <c r="I20" s="585"/>
      <c r="J20" s="585"/>
      <c r="K20" s="585"/>
      <c r="L20" s="585"/>
      <c r="M20" s="585"/>
      <c r="N20" s="585"/>
      <c r="O20" s="585"/>
      <c r="P20" s="585"/>
      <c r="Q20" s="585"/>
      <c r="R20" s="585"/>
      <c r="S20" s="585"/>
      <c r="T20" s="585"/>
      <c r="U20" s="585"/>
      <c r="V20" s="585"/>
      <c r="W20" s="585"/>
      <c r="X20" s="585"/>
      <c r="Y20" s="585"/>
      <c r="Z20" s="585"/>
      <c r="AA20" s="585"/>
    </row>
    <row r="21" spans="1:27">
      <c r="A21" s="443">
        <v>2.6</v>
      </c>
      <c r="B21" s="463" t="s">
        <v>479</v>
      </c>
      <c r="C21" s="589">
        <v>0</v>
      </c>
      <c r="D21" s="585">
        <v>0</v>
      </c>
      <c r="E21" s="585"/>
      <c r="F21" s="585"/>
      <c r="G21" s="585"/>
      <c r="H21" s="585"/>
      <c r="I21" s="585"/>
      <c r="J21" s="585"/>
      <c r="K21" s="585"/>
      <c r="L21" s="585"/>
      <c r="M21" s="585"/>
      <c r="N21" s="585"/>
      <c r="O21" s="585"/>
      <c r="P21" s="585"/>
      <c r="Q21" s="585"/>
      <c r="R21" s="585"/>
      <c r="S21" s="585"/>
      <c r="T21" s="585"/>
      <c r="U21" s="585"/>
      <c r="V21" s="585"/>
      <c r="W21" s="585"/>
      <c r="X21" s="585"/>
      <c r="Y21" s="585"/>
      <c r="Z21" s="585"/>
      <c r="AA21" s="585"/>
    </row>
    <row r="22" spans="1:27" s="592" customFormat="1">
      <c r="A22" s="591">
        <v>3</v>
      </c>
      <c r="B22" s="447" t="s">
        <v>520</v>
      </c>
      <c r="C22" s="586">
        <v>152695514.307565</v>
      </c>
      <c r="D22" s="586">
        <v>102927796.73999999</v>
      </c>
      <c r="E22" s="590"/>
      <c r="F22" s="590"/>
      <c r="G22" s="590"/>
      <c r="H22" s="586">
        <v>1505186.951352</v>
      </c>
      <c r="I22" s="590"/>
      <c r="J22" s="590"/>
      <c r="K22" s="590"/>
      <c r="L22" s="586">
        <v>0</v>
      </c>
      <c r="M22" s="590"/>
      <c r="N22" s="590"/>
      <c r="O22" s="590"/>
      <c r="P22" s="590"/>
      <c r="Q22" s="590"/>
      <c r="R22" s="590"/>
      <c r="S22" s="590"/>
      <c r="T22" s="586">
        <v>0</v>
      </c>
      <c r="U22" s="590"/>
      <c r="V22" s="590"/>
      <c r="W22" s="590"/>
      <c r="X22" s="590"/>
      <c r="Y22" s="590"/>
      <c r="Z22" s="590"/>
      <c r="AA22" s="590"/>
    </row>
    <row r="23" spans="1:27">
      <c r="A23" s="443">
        <v>3.1</v>
      </c>
      <c r="B23" s="463" t="s">
        <v>474</v>
      </c>
      <c r="C23" s="589">
        <v>0</v>
      </c>
      <c r="D23" s="586">
        <v>0</v>
      </c>
      <c r="E23" s="590"/>
      <c r="F23" s="590"/>
      <c r="G23" s="590"/>
      <c r="H23" s="586">
        <v>0</v>
      </c>
      <c r="I23" s="590"/>
      <c r="J23" s="590"/>
      <c r="K23" s="590"/>
      <c r="L23" s="586"/>
      <c r="M23" s="590"/>
      <c r="N23" s="590"/>
      <c r="O23" s="590"/>
      <c r="P23" s="590"/>
      <c r="Q23" s="590"/>
      <c r="R23" s="590"/>
      <c r="S23" s="590"/>
      <c r="T23" s="586"/>
      <c r="U23" s="590"/>
      <c r="V23" s="590"/>
      <c r="W23" s="590"/>
      <c r="X23" s="590"/>
      <c r="Y23" s="590"/>
      <c r="Z23" s="590"/>
      <c r="AA23" s="590"/>
    </row>
    <row r="24" spans="1:27">
      <c r="A24" s="443">
        <v>3.2</v>
      </c>
      <c r="B24" s="463" t="s">
        <v>475</v>
      </c>
      <c r="C24" s="589">
        <v>0</v>
      </c>
      <c r="D24" s="586">
        <v>0</v>
      </c>
      <c r="E24" s="590"/>
      <c r="F24" s="590"/>
      <c r="G24" s="590"/>
      <c r="H24" s="586">
        <v>0</v>
      </c>
      <c r="I24" s="590"/>
      <c r="J24" s="590"/>
      <c r="K24" s="590"/>
      <c r="L24" s="586"/>
      <c r="M24" s="590"/>
      <c r="N24" s="590"/>
      <c r="O24" s="590"/>
      <c r="P24" s="590"/>
      <c r="Q24" s="590"/>
      <c r="R24" s="590"/>
      <c r="S24" s="590"/>
      <c r="T24" s="586"/>
      <c r="U24" s="590"/>
      <c r="V24" s="590"/>
      <c r="W24" s="590"/>
      <c r="X24" s="590"/>
      <c r="Y24" s="590"/>
      <c r="Z24" s="590"/>
      <c r="AA24" s="590"/>
    </row>
    <row r="25" spans="1:27">
      <c r="A25" s="443">
        <v>3.3</v>
      </c>
      <c r="B25" s="463" t="s">
        <v>476</v>
      </c>
      <c r="C25" s="589">
        <v>0</v>
      </c>
      <c r="D25" s="586">
        <v>0</v>
      </c>
      <c r="E25" s="590"/>
      <c r="F25" s="590"/>
      <c r="G25" s="590"/>
      <c r="H25" s="586">
        <v>0</v>
      </c>
      <c r="I25" s="590"/>
      <c r="J25" s="590"/>
      <c r="K25" s="590"/>
      <c r="L25" s="586"/>
      <c r="M25" s="590"/>
      <c r="N25" s="590"/>
      <c r="O25" s="590"/>
      <c r="P25" s="590"/>
      <c r="Q25" s="590"/>
      <c r="R25" s="590"/>
      <c r="S25" s="590"/>
      <c r="T25" s="586">
        <v>0</v>
      </c>
      <c r="U25" s="590"/>
      <c r="V25" s="590"/>
      <c r="W25" s="590"/>
      <c r="X25" s="590"/>
      <c r="Y25" s="590"/>
      <c r="Z25" s="590"/>
      <c r="AA25" s="590"/>
    </row>
    <row r="26" spans="1:27">
      <c r="A26" s="443">
        <v>3.4</v>
      </c>
      <c r="B26" s="463" t="s">
        <v>477</v>
      </c>
      <c r="C26" s="589">
        <v>532329.92000000004</v>
      </c>
      <c r="D26" s="586">
        <v>0</v>
      </c>
      <c r="E26" s="590"/>
      <c r="F26" s="590"/>
      <c r="G26" s="590"/>
      <c r="H26" s="586">
        <v>0</v>
      </c>
      <c r="I26" s="590"/>
      <c r="J26" s="590"/>
      <c r="K26" s="590"/>
      <c r="L26" s="586"/>
      <c r="M26" s="590"/>
      <c r="N26" s="590"/>
      <c r="O26" s="590"/>
      <c r="P26" s="590"/>
      <c r="Q26" s="590"/>
      <c r="R26" s="590"/>
      <c r="S26" s="590"/>
      <c r="T26" s="586">
        <v>0</v>
      </c>
      <c r="U26" s="590"/>
      <c r="V26" s="590"/>
      <c r="W26" s="590"/>
      <c r="X26" s="590"/>
      <c r="Y26" s="590"/>
      <c r="Z26" s="590"/>
      <c r="AA26" s="590"/>
    </row>
    <row r="27" spans="1:27">
      <c r="A27" s="443">
        <v>3.5</v>
      </c>
      <c r="B27" s="463" t="s">
        <v>478</v>
      </c>
      <c r="C27" s="589">
        <v>150070524.77498001</v>
      </c>
      <c r="D27" s="585">
        <v>100960669.627415</v>
      </c>
      <c r="E27" s="593"/>
      <c r="F27" s="593"/>
      <c r="G27" s="593"/>
      <c r="H27" s="585">
        <v>1501338.951352</v>
      </c>
      <c r="I27" s="593"/>
      <c r="J27" s="593"/>
      <c r="K27" s="593"/>
      <c r="L27" s="585"/>
      <c r="M27" s="593"/>
      <c r="N27" s="593"/>
      <c r="O27" s="593"/>
      <c r="P27" s="593"/>
      <c r="Q27" s="593"/>
      <c r="R27" s="593"/>
      <c r="S27" s="593"/>
      <c r="T27" s="585">
        <v>0</v>
      </c>
      <c r="U27" s="593"/>
      <c r="V27" s="593"/>
      <c r="W27" s="593"/>
      <c r="X27" s="593"/>
      <c r="Y27" s="593"/>
      <c r="Z27" s="593"/>
      <c r="AA27" s="593"/>
    </row>
    <row r="28" spans="1:27">
      <c r="A28" s="443">
        <v>3.6</v>
      </c>
      <c r="B28" s="463" t="s">
        <v>479</v>
      </c>
      <c r="C28" s="589">
        <v>2092659.612585</v>
      </c>
      <c r="D28" s="585">
        <v>1967127.112585</v>
      </c>
      <c r="E28" s="593"/>
      <c r="F28" s="593"/>
      <c r="G28" s="593"/>
      <c r="H28" s="585">
        <v>3848</v>
      </c>
      <c r="I28" s="593"/>
      <c r="J28" s="593"/>
      <c r="K28" s="593"/>
      <c r="L28" s="585"/>
      <c r="M28" s="593"/>
      <c r="N28" s="593"/>
      <c r="O28" s="593"/>
      <c r="P28" s="593"/>
      <c r="Q28" s="593"/>
      <c r="R28" s="593"/>
      <c r="S28" s="593"/>
      <c r="T28" s="585">
        <v>0</v>
      </c>
      <c r="U28" s="593"/>
      <c r="V28" s="593"/>
      <c r="W28" s="593"/>
      <c r="X28" s="593"/>
      <c r="Y28" s="593"/>
      <c r="Z28" s="593"/>
      <c r="AA28" s="593"/>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topLeftCell="V1" zoomScaleNormal="100" workbookViewId="0">
      <selection activeCell="Q40" sqref="Q40"/>
    </sheetView>
  </sheetViews>
  <sheetFormatPr defaultColWidth="9.140625" defaultRowHeight="12.75"/>
  <cols>
    <col min="1" max="1" width="11.85546875" style="454" bestFit="1" customWidth="1"/>
    <col min="2" max="2" width="59.5703125" style="454" customWidth="1"/>
    <col min="3" max="3" width="20.140625" style="454" customWidth="1"/>
    <col min="4" max="4" width="22.28515625" style="454" customWidth="1"/>
    <col min="5" max="7" width="17.140625" style="454" customWidth="1"/>
    <col min="8" max="8" width="22.28515625" style="454" customWidth="1"/>
    <col min="9" max="10" width="17.140625" style="454" customWidth="1"/>
    <col min="11" max="27" width="22.28515625" style="454" customWidth="1"/>
    <col min="28" max="16384" width="9.140625" style="454"/>
  </cols>
  <sheetData>
    <row r="1" spans="1:27" ht="13.5">
      <c r="A1" s="360" t="s">
        <v>30</v>
      </c>
      <c r="B1" s="440" t="str">
        <f>'Info '!C2</f>
        <v>JSC ProCredit Bank</v>
      </c>
    </row>
    <row r="2" spans="1:27">
      <c r="A2" s="360" t="s">
        <v>31</v>
      </c>
      <c r="B2" s="439">
        <f>'1. key ratios '!B2</f>
        <v>45107</v>
      </c>
    </row>
    <row r="3" spans="1:27">
      <c r="A3" s="361" t="s">
        <v>482</v>
      </c>
      <c r="C3" s="456"/>
    </row>
    <row r="4" spans="1:27" ht="13.5" thickBot="1">
      <c r="A4" s="361"/>
      <c r="B4" s="456"/>
      <c r="C4" s="456"/>
    </row>
    <row r="5" spans="1:27" ht="13.5" customHeight="1">
      <c r="A5" s="793" t="s">
        <v>688</v>
      </c>
      <c r="B5" s="794"/>
      <c r="C5" s="802" t="s">
        <v>687</v>
      </c>
      <c r="D5" s="803"/>
      <c r="E5" s="803"/>
      <c r="F5" s="803"/>
      <c r="G5" s="803"/>
      <c r="H5" s="803"/>
      <c r="I5" s="803"/>
      <c r="J5" s="803"/>
      <c r="K5" s="803"/>
      <c r="L5" s="803"/>
      <c r="M5" s="803"/>
      <c r="N5" s="803"/>
      <c r="O5" s="803"/>
      <c r="P5" s="803"/>
      <c r="Q5" s="803"/>
      <c r="R5" s="803"/>
      <c r="S5" s="804"/>
      <c r="T5" s="477"/>
      <c r="U5" s="477"/>
      <c r="V5" s="477"/>
      <c r="W5" s="477"/>
      <c r="X5" s="477"/>
      <c r="Y5" s="477"/>
      <c r="Z5" s="477"/>
      <c r="AA5" s="476"/>
    </row>
    <row r="6" spans="1:27" ht="12" customHeight="1">
      <c r="A6" s="795"/>
      <c r="B6" s="796"/>
      <c r="C6" s="799" t="s">
        <v>64</v>
      </c>
      <c r="D6" s="791" t="s">
        <v>684</v>
      </c>
      <c r="E6" s="791"/>
      <c r="F6" s="791"/>
      <c r="G6" s="791"/>
      <c r="H6" s="791" t="s">
        <v>683</v>
      </c>
      <c r="I6" s="791"/>
      <c r="J6" s="791"/>
      <c r="K6" s="791"/>
      <c r="L6" s="474"/>
      <c r="M6" s="792" t="s">
        <v>682</v>
      </c>
      <c r="N6" s="792"/>
      <c r="O6" s="792"/>
      <c r="P6" s="792"/>
      <c r="Q6" s="792"/>
      <c r="R6" s="792"/>
      <c r="S6" s="801"/>
      <c r="T6" s="477"/>
      <c r="U6" s="780" t="s">
        <v>681</v>
      </c>
      <c r="V6" s="780"/>
      <c r="W6" s="780"/>
      <c r="X6" s="780"/>
      <c r="Y6" s="780"/>
      <c r="Z6" s="780"/>
      <c r="AA6" s="773"/>
    </row>
    <row r="7" spans="1:27" ht="25.5">
      <c r="A7" s="797"/>
      <c r="B7" s="798"/>
      <c r="C7" s="800"/>
      <c r="D7" s="473"/>
      <c r="E7" s="451" t="s">
        <v>472</v>
      </c>
      <c r="F7" s="451" t="s">
        <v>679</v>
      </c>
      <c r="G7" s="453" t="s">
        <v>680</v>
      </c>
      <c r="H7" s="455"/>
      <c r="I7" s="451" t="s">
        <v>472</v>
      </c>
      <c r="J7" s="451" t="s">
        <v>679</v>
      </c>
      <c r="K7" s="453" t="s">
        <v>680</v>
      </c>
      <c r="L7" s="472"/>
      <c r="M7" s="451" t="s">
        <v>472</v>
      </c>
      <c r="N7" s="451" t="s">
        <v>679</v>
      </c>
      <c r="O7" s="451" t="s">
        <v>678</v>
      </c>
      <c r="P7" s="451" t="s">
        <v>677</v>
      </c>
      <c r="Q7" s="451" t="s">
        <v>676</v>
      </c>
      <c r="R7" s="451" t="s">
        <v>675</v>
      </c>
      <c r="S7" s="498" t="s">
        <v>674</v>
      </c>
      <c r="T7" s="497"/>
      <c r="U7" s="451" t="s">
        <v>472</v>
      </c>
      <c r="V7" s="451" t="s">
        <v>679</v>
      </c>
      <c r="W7" s="451" t="s">
        <v>678</v>
      </c>
      <c r="X7" s="451" t="s">
        <v>677</v>
      </c>
      <c r="Y7" s="451" t="s">
        <v>676</v>
      </c>
      <c r="Z7" s="451" t="s">
        <v>675</v>
      </c>
      <c r="AA7" s="451" t="s">
        <v>674</v>
      </c>
    </row>
    <row r="8" spans="1:27">
      <c r="A8" s="496">
        <v>1</v>
      </c>
      <c r="B8" s="495" t="s">
        <v>473</v>
      </c>
      <c r="C8" s="695">
        <v>1134880382.1255569</v>
      </c>
      <c r="D8" s="586">
        <v>1059971386.5850267</v>
      </c>
      <c r="E8" s="586">
        <v>10153623.535677759</v>
      </c>
      <c r="F8" s="586">
        <v>0</v>
      </c>
      <c r="G8" s="586">
        <v>0</v>
      </c>
      <c r="H8" s="586">
        <v>41820144.735082313</v>
      </c>
      <c r="I8" s="586">
        <v>6280919.5349445799</v>
      </c>
      <c r="J8" s="586">
        <v>4151214.4126315005</v>
      </c>
      <c r="K8" s="586">
        <v>0</v>
      </c>
      <c r="L8" s="586">
        <v>32422509.155857135</v>
      </c>
      <c r="M8" s="586">
        <v>11332403.890749451</v>
      </c>
      <c r="N8" s="586">
        <v>586200.08579679998</v>
      </c>
      <c r="O8" s="586">
        <v>228424.13687444999</v>
      </c>
      <c r="P8" s="586">
        <v>7574649.0333214104</v>
      </c>
      <c r="Q8" s="586">
        <v>1218099.2254560001</v>
      </c>
      <c r="R8" s="586">
        <v>0</v>
      </c>
      <c r="S8" s="696">
        <v>0</v>
      </c>
      <c r="T8" s="697">
        <v>666341.64959077002</v>
      </c>
      <c r="U8" s="585">
        <v>0</v>
      </c>
      <c r="V8" s="585">
        <v>0</v>
      </c>
      <c r="W8" s="585">
        <v>0</v>
      </c>
      <c r="X8" s="585">
        <v>0</v>
      </c>
      <c r="Y8" s="585">
        <v>0</v>
      </c>
      <c r="Z8" s="585">
        <v>0</v>
      </c>
      <c r="AA8" s="594">
        <v>0</v>
      </c>
    </row>
    <row r="9" spans="1:27">
      <c r="A9" s="488">
        <v>1.1000000000000001</v>
      </c>
      <c r="B9" s="494" t="s">
        <v>483</v>
      </c>
      <c r="C9" s="596">
        <v>1127364554.070236</v>
      </c>
      <c r="D9" s="585">
        <v>1053198131.9018613</v>
      </c>
      <c r="E9" s="585">
        <v>10107823.64567776</v>
      </c>
      <c r="F9" s="585">
        <v>0</v>
      </c>
      <c r="G9" s="585">
        <v>0</v>
      </c>
      <c r="H9" s="585">
        <v>41813072.003082313</v>
      </c>
      <c r="I9" s="585">
        <v>6280919.5349445799</v>
      </c>
      <c r="J9" s="585">
        <v>4151214.4126315005</v>
      </c>
      <c r="K9" s="585">
        <v>0</v>
      </c>
      <c r="L9" s="585">
        <v>31687008.515700836</v>
      </c>
      <c r="M9" s="585">
        <v>10838260.47409315</v>
      </c>
      <c r="N9" s="585">
        <v>576013.04579679994</v>
      </c>
      <c r="O9" s="585">
        <v>187936.65687445001</v>
      </c>
      <c r="P9" s="585">
        <v>7557472.7133214111</v>
      </c>
      <c r="Q9" s="585">
        <v>1218099.2254560001</v>
      </c>
      <c r="R9" s="585">
        <v>0</v>
      </c>
      <c r="S9" s="594">
        <v>0</v>
      </c>
      <c r="T9" s="595">
        <v>666341.64959077002</v>
      </c>
      <c r="U9" s="585">
        <v>0</v>
      </c>
      <c r="V9" s="585">
        <v>0</v>
      </c>
      <c r="W9" s="585">
        <v>0</v>
      </c>
      <c r="X9" s="585">
        <v>0</v>
      </c>
      <c r="Y9" s="585">
        <v>0</v>
      </c>
      <c r="Z9" s="585">
        <v>0</v>
      </c>
      <c r="AA9" s="594">
        <v>0</v>
      </c>
    </row>
    <row r="10" spans="1:27">
      <c r="A10" s="492" t="s">
        <v>14</v>
      </c>
      <c r="B10" s="493" t="s">
        <v>484</v>
      </c>
      <c r="C10" s="597">
        <v>1078008865.1225369</v>
      </c>
      <c r="D10" s="585">
        <v>1004340810.596763</v>
      </c>
      <c r="E10" s="585">
        <v>8948125.18842276</v>
      </c>
      <c r="F10" s="585">
        <v>0</v>
      </c>
      <c r="G10" s="585">
        <v>0</v>
      </c>
      <c r="H10" s="585">
        <v>41407692.210482314</v>
      </c>
      <c r="I10" s="585">
        <v>6074624.4948445801</v>
      </c>
      <c r="J10" s="585">
        <v>4151214.4126315005</v>
      </c>
      <c r="K10" s="585">
        <v>0</v>
      </c>
      <c r="L10" s="585">
        <v>31594020.665700834</v>
      </c>
      <c r="M10" s="585">
        <v>10838260.47409315</v>
      </c>
      <c r="N10" s="585">
        <v>576013.04579679994</v>
      </c>
      <c r="O10" s="585">
        <v>94948.806874450005</v>
      </c>
      <c r="P10" s="585">
        <v>7557472.7133214111</v>
      </c>
      <c r="Q10" s="585">
        <v>1218099.2254560001</v>
      </c>
      <c r="R10" s="585">
        <v>0</v>
      </c>
      <c r="S10" s="594">
        <v>0</v>
      </c>
      <c r="T10" s="595">
        <v>666341.64959077002</v>
      </c>
      <c r="U10" s="585">
        <v>0</v>
      </c>
      <c r="V10" s="585">
        <v>0</v>
      </c>
      <c r="W10" s="585">
        <v>0</v>
      </c>
      <c r="X10" s="585">
        <v>0</v>
      </c>
      <c r="Y10" s="585">
        <v>0</v>
      </c>
      <c r="Z10" s="585">
        <v>0</v>
      </c>
      <c r="AA10" s="594">
        <v>0</v>
      </c>
    </row>
    <row r="11" spans="1:27">
      <c r="A11" s="490" t="s">
        <v>485</v>
      </c>
      <c r="B11" s="491" t="s">
        <v>486</v>
      </c>
      <c r="C11" s="598">
        <v>459557954.10440713</v>
      </c>
      <c r="D11" s="585">
        <v>431071019.90399188</v>
      </c>
      <c r="E11" s="585">
        <v>1675955.8251127598</v>
      </c>
      <c r="F11" s="585">
        <v>0</v>
      </c>
      <c r="G11" s="585">
        <v>0</v>
      </c>
      <c r="H11" s="585">
        <v>20369442.689458828</v>
      </c>
      <c r="I11" s="585">
        <v>1655189.4116940801</v>
      </c>
      <c r="J11" s="585">
        <v>0</v>
      </c>
      <c r="K11" s="585">
        <v>0</v>
      </c>
      <c r="L11" s="585">
        <v>8091355.7599224411</v>
      </c>
      <c r="M11" s="585">
        <v>417980.33632612001</v>
      </c>
      <c r="N11" s="585">
        <v>576013.04579679994</v>
      </c>
      <c r="O11" s="585">
        <v>94948.806874450005</v>
      </c>
      <c r="P11" s="585">
        <v>111904.16985000001</v>
      </c>
      <c r="Q11" s="585">
        <v>1218099.2254560001</v>
      </c>
      <c r="R11" s="585">
        <v>0</v>
      </c>
      <c r="S11" s="594">
        <v>0</v>
      </c>
      <c r="T11" s="595">
        <v>26135.75103372</v>
      </c>
      <c r="U11" s="585">
        <v>0</v>
      </c>
      <c r="V11" s="585">
        <v>0</v>
      </c>
      <c r="W11" s="585">
        <v>0</v>
      </c>
      <c r="X11" s="585">
        <v>0</v>
      </c>
      <c r="Y11" s="585">
        <v>0</v>
      </c>
      <c r="Z11" s="585">
        <v>0</v>
      </c>
      <c r="AA11" s="594">
        <v>0</v>
      </c>
    </row>
    <row r="12" spans="1:27">
      <c r="A12" s="490" t="s">
        <v>487</v>
      </c>
      <c r="B12" s="491" t="s">
        <v>488</v>
      </c>
      <c r="C12" s="598">
        <v>153217186.44476953</v>
      </c>
      <c r="D12" s="585">
        <v>140440443.76583353</v>
      </c>
      <c r="E12" s="585">
        <v>1215838.0653239999</v>
      </c>
      <c r="F12" s="585">
        <v>0</v>
      </c>
      <c r="G12" s="585"/>
      <c r="H12" s="585">
        <v>10571394.576253399</v>
      </c>
      <c r="I12" s="585">
        <v>2084158.4850984998</v>
      </c>
      <c r="J12" s="585">
        <v>3710283.3885303</v>
      </c>
      <c r="K12" s="585">
        <v>0</v>
      </c>
      <c r="L12" s="585">
        <v>2205348.1026826501</v>
      </c>
      <c r="M12" s="585">
        <v>283590.84325315</v>
      </c>
      <c r="N12" s="585">
        <v>0</v>
      </c>
      <c r="O12" s="585">
        <v>0</v>
      </c>
      <c r="P12" s="585">
        <v>1517539.3247645001</v>
      </c>
      <c r="Q12" s="585">
        <v>0</v>
      </c>
      <c r="R12" s="585">
        <v>0</v>
      </c>
      <c r="S12" s="594">
        <v>0</v>
      </c>
      <c r="T12" s="595">
        <v>0</v>
      </c>
      <c r="U12" s="585">
        <v>0</v>
      </c>
      <c r="V12" s="585">
        <v>0</v>
      </c>
      <c r="W12" s="585">
        <v>0</v>
      </c>
      <c r="X12" s="585">
        <v>0</v>
      </c>
      <c r="Y12" s="585">
        <v>0</v>
      </c>
      <c r="Z12" s="585">
        <v>0</v>
      </c>
      <c r="AA12" s="594">
        <v>0</v>
      </c>
    </row>
    <row r="13" spans="1:27">
      <c r="A13" s="490" t="s">
        <v>489</v>
      </c>
      <c r="B13" s="491" t="s">
        <v>490</v>
      </c>
      <c r="C13" s="598">
        <v>96869369.585365802</v>
      </c>
      <c r="D13" s="585">
        <v>94296109.181826606</v>
      </c>
      <c r="E13" s="585">
        <v>1215853.4250759999</v>
      </c>
      <c r="F13" s="585">
        <v>0</v>
      </c>
      <c r="G13" s="585"/>
      <c r="H13" s="585">
        <v>1999313.9340659999</v>
      </c>
      <c r="I13" s="585">
        <v>446151.82999999996</v>
      </c>
      <c r="J13" s="585">
        <v>122266.83</v>
      </c>
      <c r="K13" s="585">
        <v>0</v>
      </c>
      <c r="L13" s="585">
        <v>573946.46947320004</v>
      </c>
      <c r="M13" s="585">
        <v>0</v>
      </c>
      <c r="N13" s="585">
        <v>0</v>
      </c>
      <c r="O13" s="585">
        <v>0</v>
      </c>
      <c r="P13" s="585">
        <v>0</v>
      </c>
      <c r="Q13" s="585">
        <v>0</v>
      </c>
      <c r="R13" s="585">
        <v>0</v>
      </c>
      <c r="S13" s="594">
        <v>0</v>
      </c>
      <c r="T13" s="595">
        <v>0</v>
      </c>
      <c r="U13" s="585">
        <v>0</v>
      </c>
      <c r="V13" s="585">
        <v>0</v>
      </c>
      <c r="W13" s="585">
        <v>0</v>
      </c>
      <c r="X13" s="585">
        <v>0</v>
      </c>
      <c r="Y13" s="585">
        <v>0</v>
      </c>
      <c r="Z13" s="585">
        <v>0</v>
      </c>
      <c r="AA13" s="594">
        <v>0</v>
      </c>
    </row>
    <row r="14" spans="1:27">
      <c r="A14" s="490" t="s">
        <v>491</v>
      </c>
      <c r="B14" s="491" t="s">
        <v>492</v>
      </c>
      <c r="C14" s="598">
        <v>368364354.98799652</v>
      </c>
      <c r="D14" s="585">
        <v>338533237.74511284</v>
      </c>
      <c r="E14" s="585">
        <v>4840477.8729100004</v>
      </c>
      <c r="F14" s="585">
        <v>0</v>
      </c>
      <c r="G14" s="585"/>
      <c r="H14" s="585">
        <v>8467541.0107040983</v>
      </c>
      <c r="I14" s="585">
        <v>1889124.7680520001</v>
      </c>
      <c r="J14" s="585">
        <v>318664.19410119997</v>
      </c>
      <c r="K14" s="585">
        <v>0</v>
      </c>
      <c r="L14" s="585">
        <v>20723370.333622541</v>
      </c>
      <c r="M14" s="585">
        <v>10136689.294513879</v>
      </c>
      <c r="N14" s="585">
        <v>0</v>
      </c>
      <c r="O14" s="585">
        <v>0</v>
      </c>
      <c r="P14" s="585">
        <v>5928029.2187069105</v>
      </c>
      <c r="Q14" s="585">
        <v>0</v>
      </c>
      <c r="R14" s="585">
        <v>0</v>
      </c>
      <c r="S14" s="594">
        <v>0</v>
      </c>
      <c r="T14" s="595">
        <v>640205.89855705004</v>
      </c>
      <c r="U14" s="585">
        <v>0</v>
      </c>
      <c r="V14" s="585">
        <v>0</v>
      </c>
      <c r="W14" s="585">
        <v>0</v>
      </c>
      <c r="X14" s="585">
        <v>0</v>
      </c>
      <c r="Y14" s="585">
        <v>0</v>
      </c>
      <c r="Z14" s="585">
        <v>0</v>
      </c>
      <c r="AA14" s="594">
        <v>0</v>
      </c>
    </row>
    <row r="15" spans="1:27">
      <c r="A15" s="489">
        <v>1.2</v>
      </c>
      <c r="B15" s="487" t="s">
        <v>686</v>
      </c>
      <c r="C15" s="596">
        <v>25660608.013744745</v>
      </c>
      <c r="D15" s="585">
        <v>3955818.608338003</v>
      </c>
      <c r="E15" s="585">
        <v>68451.694699999978</v>
      </c>
      <c r="F15" s="585">
        <v>0</v>
      </c>
      <c r="G15" s="585">
        <v>0</v>
      </c>
      <c r="H15" s="585">
        <v>2348739.6359059997</v>
      </c>
      <c r="I15" s="585">
        <v>241252.61384700003</v>
      </c>
      <c r="J15" s="585">
        <v>412556.57506500004</v>
      </c>
      <c r="K15" s="585">
        <v>0</v>
      </c>
      <c r="L15" s="585">
        <v>18715843.869110003</v>
      </c>
      <c r="M15" s="585">
        <v>7500621.2974430006</v>
      </c>
      <c r="N15" s="585">
        <v>136616.33883200001</v>
      </c>
      <c r="O15" s="585">
        <v>55905.526131999999</v>
      </c>
      <c r="P15" s="585">
        <v>4656083.8940890003</v>
      </c>
      <c r="Q15" s="585">
        <v>378023.89281600004</v>
      </c>
      <c r="R15" s="585">
        <v>0</v>
      </c>
      <c r="S15" s="594">
        <v>0</v>
      </c>
      <c r="T15" s="595">
        <v>640205.90039077005</v>
      </c>
      <c r="U15" s="585">
        <v>0</v>
      </c>
      <c r="V15" s="585">
        <v>0</v>
      </c>
      <c r="W15" s="585">
        <v>0</v>
      </c>
      <c r="X15" s="585">
        <v>0</v>
      </c>
      <c r="Y15" s="585">
        <v>0</v>
      </c>
      <c r="Z15" s="585">
        <v>0</v>
      </c>
      <c r="AA15" s="594">
        <v>0</v>
      </c>
    </row>
    <row r="16" spans="1:27">
      <c r="A16" s="488">
        <v>1.3</v>
      </c>
      <c r="B16" s="487" t="s">
        <v>531</v>
      </c>
      <c r="C16" s="599"/>
      <c r="D16" s="600"/>
      <c r="E16" s="600"/>
      <c r="F16" s="600"/>
      <c r="G16" s="600"/>
      <c r="H16" s="600"/>
      <c r="I16" s="600"/>
      <c r="J16" s="600"/>
      <c r="K16" s="600"/>
      <c r="L16" s="600"/>
      <c r="M16" s="600"/>
      <c r="N16" s="600"/>
      <c r="O16" s="600"/>
      <c r="P16" s="600"/>
      <c r="Q16" s="600"/>
      <c r="R16" s="600"/>
      <c r="S16" s="601"/>
      <c r="T16" s="602"/>
      <c r="U16" s="600"/>
      <c r="V16" s="600"/>
      <c r="W16" s="600"/>
      <c r="X16" s="600"/>
      <c r="Y16" s="600"/>
      <c r="Z16" s="600"/>
      <c r="AA16" s="601"/>
    </row>
    <row r="17" spans="1:27">
      <c r="A17" s="484" t="s">
        <v>493</v>
      </c>
      <c r="B17" s="486" t="s">
        <v>494</v>
      </c>
      <c r="C17" s="603">
        <v>1064477910.3119991</v>
      </c>
      <c r="D17" s="585">
        <v>997543571.69779956</v>
      </c>
      <c r="E17" s="585">
        <v>9741741.4872999992</v>
      </c>
      <c r="F17" s="585">
        <v>0</v>
      </c>
      <c r="G17" s="585">
        <v>0</v>
      </c>
      <c r="H17" s="585">
        <v>40415871.426200002</v>
      </c>
      <c r="I17" s="585">
        <v>5763741.3843999999</v>
      </c>
      <c r="J17" s="585">
        <v>3981291.0920000002</v>
      </c>
      <c r="K17" s="585">
        <v>0</v>
      </c>
      <c r="L17" s="585">
        <v>26085408.773699999</v>
      </c>
      <c r="M17" s="585">
        <v>9938078.9891999997</v>
      </c>
      <c r="N17" s="585">
        <v>527668.92949999997</v>
      </c>
      <c r="O17" s="585">
        <v>188432.48369999998</v>
      </c>
      <c r="P17" s="585">
        <v>5351864.3758999994</v>
      </c>
      <c r="Q17" s="585">
        <v>1218338.3426000001</v>
      </c>
      <c r="R17" s="585">
        <v>0</v>
      </c>
      <c r="S17" s="594">
        <v>0</v>
      </c>
      <c r="T17" s="595">
        <v>433058.41429999995</v>
      </c>
      <c r="U17" s="585">
        <v>0</v>
      </c>
      <c r="V17" s="585">
        <v>0</v>
      </c>
      <c r="W17" s="585">
        <v>0</v>
      </c>
      <c r="X17" s="585">
        <v>0</v>
      </c>
      <c r="Y17" s="585">
        <v>0</v>
      </c>
      <c r="Z17" s="585">
        <v>0</v>
      </c>
      <c r="AA17" s="594">
        <v>0</v>
      </c>
    </row>
    <row r="18" spans="1:27">
      <c r="A18" s="482" t="s">
        <v>495</v>
      </c>
      <c r="B18" s="483" t="s">
        <v>496</v>
      </c>
      <c r="C18" s="604">
        <v>951377551.52039897</v>
      </c>
      <c r="D18" s="585">
        <v>892104500.44599915</v>
      </c>
      <c r="E18" s="585">
        <v>7746813.2658999991</v>
      </c>
      <c r="F18" s="585">
        <v>0</v>
      </c>
      <c r="G18" s="585">
        <v>0</v>
      </c>
      <c r="H18" s="585">
        <v>38571443.023700006</v>
      </c>
      <c r="I18" s="585">
        <v>5423933.2439000001</v>
      </c>
      <c r="J18" s="585">
        <v>3875375.9956999999</v>
      </c>
      <c r="K18" s="585">
        <v>0</v>
      </c>
      <c r="L18" s="585">
        <v>20273380.923299998</v>
      </c>
      <c r="M18" s="585">
        <v>2387305.852</v>
      </c>
      <c r="N18" s="585">
        <v>496569.21420000005</v>
      </c>
      <c r="O18" s="585">
        <v>88012.538799999995</v>
      </c>
      <c r="P18" s="585">
        <v>5941168.7870999994</v>
      </c>
      <c r="Q18" s="585">
        <v>1099756.2387999999</v>
      </c>
      <c r="R18" s="585">
        <v>0</v>
      </c>
      <c r="S18" s="594">
        <v>0</v>
      </c>
      <c r="T18" s="595">
        <v>428227.1274</v>
      </c>
      <c r="U18" s="585">
        <v>0</v>
      </c>
      <c r="V18" s="585">
        <v>0</v>
      </c>
      <c r="W18" s="585">
        <v>0</v>
      </c>
      <c r="X18" s="585">
        <v>0</v>
      </c>
      <c r="Y18" s="585">
        <v>0</v>
      </c>
      <c r="Z18" s="585">
        <v>0</v>
      </c>
      <c r="AA18" s="594">
        <v>0</v>
      </c>
    </row>
    <row r="19" spans="1:27">
      <c r="A19" s="484" t="s">
        <v>497</v>
      </c>
      <c r="B19" s="485" t="s">
        <v>498</v>
      </c>
      <c r="C19" s="605">
        <v>939104357.49311399</v>
      </c>
      <c r="D19" s="585">
        <v>872383819.05788028</v>
      </c>
      <c r="E19" s="585">
        <v>8131876.0823322395</v>
      </c>
      <c r="F19" s="585">
        <v>0</v>
      </c>
      <c r="G19" s="585">
        <v>0</v>
      </c>
      <c r="H19" s="585">
        <v>41554052.685470872</v>
      </c>
      <c r="I19" s="585">
        <v>3923025.5094074202</v>
      </c>
      <c r="J19" s="585">
        <v>1954212.6038696999</v>
      </c>
      <c r="K19" s="585">
        <v>0</v>
      </c>
      <c r="L19" s="585">
        <v>24463902.703797106</v>
      </c>
      <c r="M19" s="585">
        <v>4343196.1599961305</v>
      </c>
      <c r="N19" s="585">
        <v>480995.55420320004</v>
      </c>
      <c r="O19" s="585">
        <v>387898.53032555</v>
      </c>
      <c r="P19" s="585">
        <v>459075.11918549996</v>
      </c>
      <c r="Q19" s="585">
        <v>6986487.9745440008</v>
      </c>
      <c r="R19" s="585">
        <v>0</v>
      </c>
      <c r="S19" s="594">
        <v>0</v>
      </c>
      <c r="T19" s="595">
        <v>702583.04596628004</v>
      </c>
      <c r="U19" s="585">
        <v>0</v>
      </c>
      <c r="V19" s="585">
        <v>0</v>
      </c>
      <c r="W19" s="585">
        <v>0</v>
      </c>
      <c r="X19" s="585">
        <v>0</v>
      </c>
      <c r="Y19" s="585">
        <v>0</v>
      </c>
      <c r="Z19" s="585">
        <v>0</v>
      </c>
      <c r="AA19" s="594">
        <v>0</v>
      </c>
    </row>
    <row r="20" spans="1:27">
      <c r="A20" s="482" t="s">
        <v>499</v>
      </c>
      <c r="B20" s="483" t="s">
        <v>496</v>
      </c>
      <c r="C20" s="604">
        <v>811295945.79960299</v>
      </c>
      <c r="D20" s="585">
        <v>754160406.09659386</v>
      </c>
      <c r="E20" s="585">
        <v>2866575.0981872398</v>
      </c>
      <c r="F20" s="585">
        <v>0</v>
      </c>
      <c r="G20" s="585">
        <v>0</v>
      </c>
      <c r="H20" s="585">
        <v>36716131.739321776</v>
      </c>
      <c r="I20" s="585">
        <v>2840875.6734074201</v>
      </c>
      <c r="J20" s="585">
        <v>1184883.7111696999</v>
      </c>
      <c r="K20" s="585">
        <v>0</v>
      </c>
      <c r="L20" s="585">
        <v>19716824.917721704</v>
      </c>
      <c r="M20" s="585">
        <v>865926.24392072996</v>
      </c>
      <c r="N20" s="585">
        <v>480995.55420320004</v>
      </c>
      <c r="O20" s="585">
        <v>275953.86032554996</v>
      </c>
      <c r="P20" s="585">
        <v>459075.11918549996</v>
      </c>
      <c r="Q20" s="585">
        <v>5828624.7745439997</v>
      </c>
      <c r="R20" s="585">
        <v>0</v>
      </c>
      <c r="S20" s="594">
        <v>0</v>
      </c>
      <c r="T20" s="595">
        <v>702583.04596628004</v>
      </c>
      <c r="U20" s="585">
        <v>0</v>
      </c>
      <c r="V20" s="585">
        <v>0</v>
      </c>
      <c r="W20" s="585">
        <v>0</v>
      </c>
      <c r="X20" s="585">
        <v>0</v>
      </c>
      <c r="Y20" s="585">
        <v>0</v>
      </c>
      <c r="Z20" s="585">
        <v>0</v>
      </c>
      <c r="AA20" s="594">
        <v>0</v>
      </c>
    </row>
    <row r="21" spans="1:27">
      <c r="A21" s="481">
        <v>1.4</v>
      </c>
      <c r="B21" s="480" t="s">
        <v>500</v>
      </c>
      <c r="C21" s="606">
        <v>16795161.68</v>
      </c>
      <c r="D21" s="585">
        <v>16417193.640000001</v>
      </c>
      <c r="E21" s="585">
        <v>192376.16</v>
      </c>
      <c r="F21" s="585">
        <v>0</v>
      </c>
      <c r="G21" s="585">
        <v>0</v>
      </c>
      <c r="H21" s="585">
        <v>173035.51999999999</v>
      </c>
      <c r="I21" s="585">
        <v>173035.51999999999</v>
      </c>
      <c r="J21" s="585">
        <v>0</v>
      </c>
      <c r="K21" s="585">
        <v>0</v>
      </c>
      <c r="L21" s="585">
        <v>204932.52</v>
      </c>
      <c r="M21" s="585">
        <v>0</v>
      </c>
      <c r="N21" s="585">
        <v>0</v>
      </c>
      <c r="O21" s="585">
        <v>204932.52</v>
      </c>
      <c r="P21" s="585">
        <v>0</v>
      </c>
      <c r="Q21" s="585">
        <v>0</v>
      </c>
      <c r="R21" s="585">
        <v>0</v>
      </c>
      <c r="S21" s="594">
        <v>0</v>
      </c>
      <c r="T21" s="595">
        <v>0</v>
      </c>
      <c r="U21" s="585">
        <v>0</v>
      </c>
      <c r="V21" s="585">
        <v>0</v>
      </c>
      <c r="W21" s="585">
        <v>0</v>
      </c>
      <c r="X21" s="585">
        <v>0</v>
      </c>
      <c r="Y21" s="585">
        <v>0</v>
      </c>
      <c r="Z21" s="585">
        <v>0</v>
      </c>
      <c r="AA21" s="594">
        <v>0</v>
      </c>
    </row>
    <row r="22" spans="1:27" ht="13.5" thickBot="1">
      <c r="A22" s="479">
        <v>1.5</v>
      </c>
      <c r="B22" s="478" t="s">
        <v>501</v>
      </c>
      <c r="C22" s="607">
        <v>67577652.258899987</v>
      </c>
      <c r="D22" s="608">
        <v>63456365.269099981</v>
      </c>
      <c r="E22" s="608">
        <v>2764213.8671000004</v>
      </c>
      <c r="F22" s="608">
        <v>0</v>
      </c>
      <c r="G22" s="608">
        <v>0</v>
      </c>
      <c r="H22" s="608">
        <v>4121286.9897999996</v>
      </c>
      <c r="I22" s="608">
        <v>1073015.0160000001</v>
      </c>
      <c r="J22" s="608">
        <v>784269.95970000001</v>
      </c>
      <c r="K22" s="608">
        <v>0</v>
      </c>
      <c r="L22" s="608">
        <v>0</v>
      </c>
      <c r="M22" s="608">
        <v>0</v>
      </c>
      <c r="N22" s="608">
        <v>0</v>
      </c>
      <c r="O22" s="608">
        <v>0</v>
      </c>
      <c r="P22" s="608">
        <v>0</v>
      </c>
      <c r="Q22" s="608">
        <v>0</v>
      </c>
      <c r="R22" s="608">
        <v>0</v>
      </c>
      <c r="S22" s="609">
        <v>0</v>
      </c>
      <c r="T22" s="610">
        <v>0</v>
      </c>
      <c r="U22" s="608">
        <v>0</v>
      </c>
      <c r="V22" s="608">
        <v>0</v>
      </c>
      <c r="W22" s="608">
        <v>0</v>
      </c>
      <c r="X22" s="608">
        <v>0</v>
      </c>
      <c r="Y22" s="608">
        <v>0</v>
      </c>
      <c r="Z22" s="608">
        <v>0</v>
      </c>
      <c r="AA22" s="609">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Normal="100" workbookViewId="0">
      <selection activeCell="M40" sqref="M40"/>
    </sheetView>
  </sheetViews>
  <sheetFormatPr defaultColWidth="9.140625" defaultRowHeight="12.75"/>
  <cols>
    <col min="1" max="1" width="11.85546875" style="454" bestFit="1" customWidth="1"/>
    <col min="2" max="2" width="62.85546875" style="454" customWidth="1"/>
    <col min="3" max="3" width="14.5703125" style="454" customWidth="1"/>
    <col min="4" max="4" width="14.28515625" style="454" bestFit="1" customWidth="1"/>
    <col min="5" max="5" width="11.5703125" style="454" bestFit="1" customWidth="1"/>
    <col min="6" max="6" width="11.5703125" style="471" bestFit="1" customWidth="1"/>
    <col min="7" max="7" width="9" style="471" bestFit="1" customWidth="1"/>
    <col min="8" max="8" width="16.140625" style="454" customWidth="1"/>
    <col min="9" max="10" width="10.5703125" style="471" bestFit="1" customWidth="1"/>
    <col min="11" max="11" width="11.5703125" style="471" bestFit="1" customWidth="1"/>
    <col min="12" max="12" width="9" style="471" bestFit="1" customWidth="1"/>
    <col min="13" max="16384" width="9.140625" style="454"/>
  </cols>
  <sheetData>
    <row r="1" spans="1:12" ht="13.5">
      <c r="A1" s="360" t="s">
        <v>30</v>
      </c>
      <c r="B1" s="440" t="str">
        <f>'Info '!C2</f>
        <v>JSC ProCredit Bank</v>
      </c>
      <c r="F1" s="454"/>
      <c r="G1" s="454"/>
      <c r="I1" s="454"/>
      <c r="J1" s="454"/>
      <c r="K1" s="454"/>
      <c r="L1" s="454"/>
    </row>
    <row r="2" spans="1:12">
      <c r="A2" s="360" t="s">
        <v>31</v>
      </c>
      <c r="B2" s="439">
        <f>'1. key ratios '!B2</f>
        <v>45107</v>
      </c>
      <c r="F2" s="454"/>
      <c r="G2" s="454"/>
      <c r="I2" s="454"/>
      <c r="J2" s="454"/>
      <c r="K2" s="454"/>
      <c r="L2" s="454"/>
    </row>
    <row r="3" spans="1:12">
      <c r="A3" s="361" t="s">
        <v>502</v>
      </c>
      <c r="F3" s="454"/>
      <c r="G3" s="454"/>
      <c r="I3" s="454"/>
      <c r="J3" s="454"/>
      <c r="K3" s="454"/>
      <c r="L3" s="454"/>
    </row>
    <row r="4" spans="1:12">
      <c r="F4" s="454"/>
      <c r="G4" s="454"/>
      <c r="I4" s="454"/>
      <c r="J4" s="454"/>
      <c r="K4" s="454"/>
      <c r="L4" s="454"/>
    </row>
    <row r="5" spans="1:12" ht="37.5" customHeight="1">
      <c r="A5" s="759" t="s">
        <v>519</v>
      </c>
      <c r="B5" s="760"/>
      <c r="C5" s="805" t="s">
        <v>503</v>
      </c>
      <c r="D5" s="806"/>
      <c r="E5" s="806"/>
      <c r="F5" s="806"/>
      <c r="G5" s="806"/>
      <c r="H5" s="805" t="s">
        <v>663</v>
      </c>
      <c r="I5" s="807"/>
      <c r="J5" s="807"/>
      <c r="K5" s="807"/>
      <c r="L5" s="808"/>
    </row>
    <row r="6" spans="1:12" ht="39.6" customHeight="1">
      <c r="A6" s="763"/>
      <c r="B6" s="764"/>
      <c r="C6" s="363"/>
      <c r="D6" s="452" t="s">
        <v>684</v>
      </c>
      <c r="E6" s="452" t="s">
        <v>683</v>
      </c>
      <c r="F6" s="452" t="s">
        <v>682</v>
      </c>
      <c r="G6" s="452" t="s">
        <v>681</v>
      </c>
      <c r="H6" s="472"/>
      <c r="I6" s="452" t="s">
        <v>684</v>
      </c>
      <c r="J6" s="452" t="s">
        <v>683</v>
      </c>
      <c r="K6" s="452" t="s">
        <v>682</v>
      </c>
      <c r="L6" s="452" t="s">
        <v>681</v>
      </c>
    </row>
    <row r="7" spans="1:12">
      <c r="A7" s="443">
        <v>1</v>
      </c>
      <c r="B7" s="458" t="s">
        <v>522</v>
      </c>
      <c r="C7" s="611">
        <v>1074520.9466200001</v>
      </c>
      <c r="D7" s="585">
        <v>1074520.9466200001</v>
      </c>
      <c r="E7" s="585">
        <v>0</v>
      </c>
      <c r="F7" s="612">
        <v>0</v>
      </c>
      <c r="G7" s="612">
        <v>0</v>
      </c>
      <c r="H7" s="585">
        <v>11046.467882000001</v>
      </c>
      <c r="I7" s="612">
        <v>11046.467882000001</v>
      </c>
      <c r="J7" s="612">
        <v>0</v>
      </c>
      <c r="K7" s="612">
        <v>0</v>
      </c>
      <c r="L7" s="612">
        <v>0</v>
      </c>
    </row>
    <row r="8" spans="1:12">
      <c r="A8" s="443">
        <v>2</v>
      </c>
      <c r="B8" s="458" t="s">
        <v>435</v>
      </c>
      <c r="C8" s="611">
        <v>6518224.0208759997</v>
      </c>
      <c r="D8" s="585">
        <v>6516221.2108760001</v>
      </c>
      <c r="E8" s="585">
        <v>2002.81</v>
      </c>
      <c r="F8" s="612">
        <v>0</v>
      </c>
      <c r="G8" s="612">
        <v>0</v>
      </c>
      <c r="H8" s="585">
        <v>77548.177178999991</v>
      </c>
      <c r="I8" s="612">
        <v>77540.227178999994</v>
      </c>
      <c r="J8" s="612">
        <v>7.95</v>
      </c>
      <c r="K8" s="612">
        <v>0</v>
      </c>
      <c r="L8" s="612">
        <v>0</v>
      </c>
    </row>
    <row r="9" spans="1:12">
      <c r="A9" s="443">
        <v>3</v>
      </c>
      <c r="B9" s="458" t="s">
        <v>436</v>
      </c>
      <c r="C9" s="611">
        <v>0</v>
      </c>
      <c r="D9" s="585">
        <v>0</v>
      </c>
      <c r="E9" s="585">
        <v>0</v>
      </c>
      <c r="F9" s="613">
        <v>0</v>
      </c>
      <c r="G9" s="613">
        <v>0</v>
      </c>
      <c r="H9" s="585">
        <v>0</v>
      </c>
      <c r="I9" s="613">
        <v>0</v>
      </c>
      <c r="J9" s="613">
        <v>0</v>
      </c>
      <c r="K9" s="613">
        <v>0</v>
      </c>
      <c r="L9" s="613">
        <v>0</v>
      </c>
    </row>
    <row r="10" spans="1:12">
      <c r="A10" s="443">
        <v>4</v>
      </c>
      <c r="B10" s="458" t="s">
        <v>523</v>
      </c>
      <c r="C10" s="611">
        <v>18929483.743287999</v>
      </c>
      <c r="D10" s="585">
        <v>18929483.743287999</v>
      </c>
      <c r="E10" s="585">
        <v>0</v>
      </c>
      <c r="F10" s="613">
        <v>0</v>
      </c>
      <c r="G10" s="613">
        <v>0</v>
      </c>
      <c r="H10" s="585">
        <v>132791.95306</v>
      </c>
      <c r="I10" s="613">
        <v>132791.95306</v>
      </c>
      <c r="J10" s="613">
        <v>0</v>
      </c>
      <c r="K10" s="613">
        <v>0</v>
      </c>
      <c r="L10" s="613">
        <v>0</v>
      </c>
    </row>
    <row r="11" spans="1:12">
      <c r="A11" s="443">
        <v>5</v>
      </c>
      <c r="B11" s="458" t="s">
        <v>437</v>
      </c>
      <c r="C11" s="611">
        <v>122104842.06607826</v>
      </c>
      <c r="D11" s="585">
        <v>120300291.710802</v>
      </c>
      <c r="E11" s="585">
        <v>1327778.95736726</v>
      </c>
      <c r="F11" s="613">
        <v>476771.39790899999</v>
      </c>
      <c r="G11" s="613">
        <v>0</v>
      </c>
      <c r="H11" s="585">
        <v>961976.797486</v>
      </c>
      <c r="I11" s="613">
        <v>677938.87858300004</v>
      </c>
      <c r="J11" s="613">
        <v>84061.400930999996</v>
      </c>
      <c r="K11" s="613">
        <v>199976.517972</v>
      </c>
      <c r="L11" s="613">
        <v>0</v>
      </c>
    </row>
    <row r="12" spans="1:12">
      <c r="A12" s="443">
        <v>6</v>
      </c>
      <c r="B12" s="458" t="s">
        <v>438</v>
      </c>
      <c r="C12" s="611">
        <v>64904543.607392505</v>
      </c>
      <c r="D12" s="585">
        <v>62536980.1478725</v>
      </c>
      <c r="E12" s="585">
        <v>2088197.378052</v>
      </c>
      <c r="F12" s="613">
        <v>279366.08146800002</v>
      </c>
      <c r="G12" s="613">
        <v>0</v>
      </c>
      <c r="H12" s="585">
        <v>305818.11379899998</v>
      </c>
      <c r="I12" s="613">
        <v>185976.27302699999</v>
      </c>
      <c r="J12" s="613">
        <v>26956.31524</v>
      </c>
      <c r="K12" s="613">
        <v>92885.525532</v>
      </c>
      <c r="L12" s="613">
        <v>0</v>
      </c>
    </row>
    <row r="13" spans="1:12">
      <c r="A13" s="443">
        <v>7</v>
      </c>
      <c r="B13" s="458" t="s">
        <v>439</v>
      </c>
      <c r="C13" s="611">
        <v>103470126.30864422</v>
      </c>
      <c r="D13" s="585">
        <v>101895037.561121</v>
      </c>
      <c r="E13" s="585">
        <v>1341473.8181147501</v>
      </c>
      <c r="F13" s="613">
        <v>233614.92940848001</v>
      </c>
      <c r="G13" s="613">
        <v>0</v>
      </c>
      <c r="H13" s="585">
        <v>402811.36830700003</v>
      </c>
      <c r="I13" s="613">
        <v>288691.35986800003</v>
      </c>
      <c r="J13" s="613">
        <v>34166.699115000003</v>
      </c>
      <c r="K13" s="613">
        <v>79953.309324000002</v>
      </c>
      <c r="L13" s="613">
        <v>0</v>
      </c>
    </row>
    <row r="14" spans="1:12">
      <c r="A14" s="443">
        <v>8</v>
      </c>
      <c r="B14" s="458" t="s">
        <v>440</v>
      </c>
      <c r="C14" s="611">
        <v>92864778.532608718</v>
      </c>
      <c r="D14" s="585">
        <v>89469033.130950898</v>
      </c>
      <c r="E14" s="585">
        <v>2831879.18203254</v>
      </c>
      <c r="F14" s="613">
        <v>563866.21962528001</v>
      </c>
      <c r="G14" s="613">
        <v>0</v>
      </c>
      <c r="H14" s="585">
        <v>602214.33749199996</v>
      </c>
      <c r="I14" s="613">
        <v>230164.97238200001</v>
      </c>
      <c r="J14" s="613">
        <v>186785.411402</v>
      </c>
      <c r="K14" s="613">
        <v>185263.95370799999</v>
      </c>
      <c r="L14" s="613">
        <v>0</v>
      </c>
    </row>
    <row r="15" spans="1:12">
      <c r="A15" s="443">
        <v>9</v>
      </c>
      <c r="B15" s="458" t="s">
        <v>441</v>
      </c>
      <c r="C15" s="611">
        <v>82728380.140129536</v>
      </c>
      <c r="D15" s="585">
        <v>69797275.013663903</v>
      </c>
      <c r="E15" s="585">
        <v>1139431.6364392401</v>
      </c>
      <c r="F15" s="613">
        <v>11791673.490026399</v>
      </c>
      <c r="G15" s="613">
        <v>0</v>
      </c>
      <c r="H15" s="585">
        <v>7496443.9213280007</v>
      </c>
      <c r="I15" s="613">
        <v>146686.5649</v>
      </c>
      <c r="J15" s="613">
        <v>31954.489335999999</v>
      </c>
      <c r="K15" s="613">
        <v>7317802.8670920003</v>
      </c>
      <c r="L15" s="613">
        <v>0</v>
      </c>
    </row>
    <row r="16" spans="1:12">
      <c r="A16" s="443">
        <v>10</v>
      </c>
      <c r="B16" s="458" t="s">
        <v>442</v>
      </c>
      <c r="C16" s="611">
        <v>88092865.944574997</v>
      </c>
      <c r="D16" s="585">
        <v>88092865.944574997</v>
      </c>
      <c r="E16" s="585">
        <v>0</v>
      </c>
      <c r="F16" s="613">
        <v>0</v>
      </c>
      <c r="G16" s="613">
        <v>0</v>
      </c>
      <c r="H16" s="585">
        <v>180192.077108</v>
      </c>
      <c r="I16" s="613">
        <v>180192.077108</v>
      </c>
      <c r="J16" s="613">
        <v>0</v>
      </c>
      <c r="K16" s="613">
        <v>0</v>
      </c>
      <c r="L16" s="613">
        <v>0</v>
      </c>
    </row>
    <row r="17" spans="1:12">
      <c r="A17" s="443">
        <v>11</v>
      </c>
      <c r="B17" s="458" t="s">
        <v>443</v>
      </c>
      <c r="C17" s="611">
        <v>17713987.814019401</v>
      </c>
      <c r="D17" s="585">
        <v>17692954.934019402</v>
      </c>
      <c r="E17" s="585">
        <v>21032.880000000001</v>
      </c>
      <c r="F17" s="613">
        <v>0</v>
      </c>
      <c r="G17" s="613">
        <v>0</v>
      </c>
      <c r="H17" s="585">
        <v>44333.78615</v>
      </c>
      <c r="I17" s="613">
        <v>42970.846149999998</v>
      </c>
      <c r="J17" s="613">
        <v>1362.94</v>
      </c>
      <c r="K17" s="613">
        <v>0</v>
      </c>
      <c r="L17" s="613">
        <v>0</v>
      </c>
    </row>
    <row r="18" spans="1:12">
      <c r="A18" s="443">
        <v>12</v>
      </c>
      <c r="B18" s="458" t="s">
        <v>444</v>
      </c>
      <c r="C18" s="611">
        <v>70851697.540409312</v>
      </c>
      <c r="D18" s="585">
        <v>67532398.740635797</v>
      </c>
      <c r="E18" s="585">
        <v>0</v>
      </c>
      <c r="F18" s="613">
        <v>3319298.7997735199</v>
      </c>
      <c r="G18" s="613">
        <v>0</v>
      </c>
      <c r="H18" s="585">
        <v>2468350.3946909998</v>
      </c>
      <c r="I18" s="613">
        <v>194349.927287</v>
      </c>
      <c r="J18" s="613">
        <v>0</v>
      </c>
      <c r="K18" s="613">
        <v>2274000.467404</v>
      </c>
      <c r="L18" s="613">
        <v>0</v>
      </c>
    </row>
    <row r="19" spans="1:12">
      <c r="A19" s="443">
        <v>13</v>
      </c>
      <c r="B19" s="458" t="s">
        <v>445</v>
      </c>
      <c r="C19" s="611">
        <v>55116495.451912358</v>
      </c>
      <c r="D19" s="585">
        <v>54457919.082218997</v>
      </c>
      <c r="E19" s="585">
        <v>658576.36969335994</v>
      </c>
      <c r="F19" s="613">
        <v>0</v>
      </c>
      <c r="G19" s="613">
        <v>0</v>
      </c>
      <c r="H19" s="585">
        <v>133291.849066</v>
      </c>
      <c r="I19" s="613">
        <v>120951.39563</v>
      </c>
      <c r="J19" s="613">
        <v>12340.453436</v>
      </c>
      <c r="K19" s="613">
        <v>0</v>
      </c>
      <c r="L19" s="613">
        <v>0</v>
      </c>
    </row>
    <row r="20" spans="1:12">
      <c r="A20" s="443">
        <v>14</v>
      </c>
      <c r="B20" s="458" t="s">
        <v>446</v>
      </c>
      <c r="C20" s="611">
        <v>81462574.397926167</v>
      </c>
      <c r="D20" s="585">
        <v>54075052.677953199</v>
      </c>
      <c r="E20" s="585">
        <v>21989105.759203602</v>
      </c>
      <c r="F20" s="613">
        <v>4732074.3111786004</v>
      </c>
      <c r="G20" s="613">
        <v>666341.64959077002</v>
      </c>
      <c r="H20" s="585">
        <v>4771095.69554877</v>
      </c>
      <c r="I20" s="613">
        <v>184458.96979900001</v>
      </c>
      <c r="J20" s="613">
        <v>1337655.5710839999</v>
      </c>
      <c r="K20" s="613">
        <v>2608775.2542750002</v>
      </c>
      <c r="L20" s="613">
        <v>640205.90039077005</v>
      </c>
    </row>
    <row r="21" spans="1:12">
      <c r="A21" s="443">
        <v>15</v>
      </c>
      <c r="B21" s="458" t="s">
        <v>447</v>
      </c>
      <c r="C21" s="611">
        <v>13559896.541341169</v>
      </c>
      <c r="D21" s="585">
        <v>12209796.6487712</v>
      </c>
      <c r="E21" s="585">
        <v>1269057.36161797</v>
      </c>
      <c r="F21" s="613">
        <v>81042.530952000001</v>
      </c>
      <c r="G21" s="613">
        <v>0</v>
      </c>
      <c r="H21" s="585">
        <v>112199.49303</v>
      </c>
      <c r="I21" s="613">
        <v>23460.753927999998</v>
      </c>
      <c r="J21" s="613">
        <v>58378.203886000003</v>
      </c>
      <c r="K21" s="613">
        <v>30360.535216</v>
      </c>
      <c r="L21" s="613">
        <v>0</v>
      </c>
    </row>
    <row r="22" spans="1:12">
      <c r="A22" s="443">
        <v>16</v>
      </c>
      <c r="B22" s="458" t="s">
        <v>448</v>
      </c>
      <c r="C22" s="611">
        <v>1079116.70285</v>
      </c>
      <c r="D22" s="585">
        <v>1079116.70285</v>
      </c>
      <c r="E22" s="585">
        <v>0</v>
      </c>
      <c r="F22" s="613">
        <v>0</v>
      </c>
      <c r="G22" s="613">
        <v>0</v>
      </c>
      <c r="H22" s="585">
        <v>7967.7291500000001</v>
      </c>
      <c r="I22" s="613">
        <v>7967.7291500000001</v>
      </c>
      <c r="J22" s="613">
        <v>0</v>
      </c>
      <c r="K22" s="613">
        <v>0</v>
      </c>
      <c r="L22" s="613">
        <v>0</v>
      </c>
    </row>
    <row r="23" spans="1:12">
      <c r="A23" s="443">
        <v>17</v>
      </c>
      <c r="B23" s="458" t="s">
        <v>526</v>
      </c>
      <c r="C23" s="611">
        <v>1369227.0109679999</v>
      </c>
      <c r="D23" s="585">
        <v>1369227.0109679999</v>
      </c>
      <c r="E23" s="585">
        <v>0</v>
      </c>
      <c r="F23" s="613">
        <v>0</v>
      </c>
      <c r="G23" s="613">
        <v>0</v>
      </c>
      <c r="H23" s="585">
        <v>3881.3852000000002</v>
      </c>
      <c r="I23" s="613">
        <v>3881.3852000000002</v>
      </c>
      <c r="J23" s="613">
        <v>0</v>
      </c>
      <c r="K23" s="613">
        <v>0</v>
      </c>
      <c r="L23" s="613">
        <v>0</v>
      </c>
    </row>
    <row r="24" spans="1:12">
      <c r="A24" s="443">
        <v>18</v>
      </c>
      <c r="B24" s="458" t="s">
        <v>449</v>
      </c>
      <c r="C24" s="611">
        <v>1262255.6449849999</v>
      </c>
      <c r="D24" s="585">
        <v>1262255.6449849999</v>
      </c>
      <c r="E24" s="585">
        <v>0</v>
      </c>
      <c r="F24" s="613">
        <v>0</v>
      </c>
      <c r="G24" s="613">
        <v>0</v>
      </c>
      <c r="H24" s="585">
        <v>14899.945693</v>
      </c>
      <c r="I24" s="613">
        <v>14899.945693</v>
      </c>
      <c r="J24" s="613">
        <v>0</v>
      </c>
      <c r="K24" s="613">
        <v>0</v>
      </c>
      <c r="L24" s="613">
        <v>0</v>
      </c>
    </row>
    <row r="25" spans="1:12">
      <c r="A25" s="443">
        <v>19</v>
      </c>
      <c r="B25" s="458" t="s">
        <v>450</v>
      </c>
      <c r="C25" s="611">
        <v>10872780.20576</v>
      </c>
      <c r="D25" s="585">
        <v>10872780.20576</v>
      </c>
      <c r="E25" s="585">
        <v>0</v>
      </c>
      <c r="F25" s="613">
        <v>0</v>
      </c>
      <c r="G25" s="613">
        <v>0</v>
      </c>
      <c r="H25" s="585">
        <v>6011.4994120000001</v>
      </c>
      <c r="I25" s="613">
        <v>6011.4994120000001</v>
      </c>
      <c r="J25" s="613">
        <v>0</v>
      </c>
      <c r="K25" s="613">
        <v>0</v>
      </c>
      <c r="L25" s="613">
        <v>0</v>
      </c>
    </row>
    <row r="26" spans="1:12">
      <c r="A26" s="443">
        <v>20</v>
      </c>
      <c r="B26" s="458" t="s">
        <v>525</v>
      </c>
      <c r="C26" s="611">
        <v>39112225.974223703</v>
      </c>
      <c r="D26" s="585">
        <v>38433251.345283702</v>
      </c>
      <c r="E26" s="585">
        <v>678974.62893999997</v>
      </c>
      <c r="F26" s="613">
        <v>0</v>
      </c>
      <c r="G26" s="613">
        <v>0</v>
      </c>
      <c r="H26" s="585">
        <v>82806.012465000007</v>
      </c>
      <c r="I26" s="613">
        <v>82356.002429</v>
      </c>
      <c r="J26" s="613">
        <v>450.01003600000001</v>
      </c>
      <c r="K26" s="613">
        <v>0</v>
      </c>
      <c r="L26" s="613">
        <v>0</v>
      </c>
    </row>
    <row r="27" spans="1:12">
      <c r="A27" s="443">
        <v>21</v>
      </c>
      <c r="B27" s="458" t="s">
        <v>451</v>
      </c>
      <c r="C27" s="611">
        <v>36820802.063207462</v>
      </c>
      <c r="D27" s="585">
        <v>36711559.920261897</v>
      </c>
      <c r="E27" s="585">
        <v>52966.15266372</v>
      </c>
      <c r="F27" s="613">
        <v>56275.990281840001</v>
      </c>
      <c r="G27" s="613">
        <v>0</v>
      </c>
      <c r="H27" s="585">
        <v>149442.81354500001</v>
      </c>
      <c r="I27" s="613">
        <v>124890.638741</v>
      </c>
      <c r="J27" s="613">
        <v>4236.6790799999999</v>
      </c>
      <c r="K27" s="613">
        <v>20315.495724</v>
      </c>
      <c r="L27" s="613">
        <v>0</v>
      </c>
    </row>
    <row r="28" spans="1:12">
      <c r="A28" s="443">
        <v>22</v>
      </c>
      <c r="B28" s="458" t="s">
        <v>452</v>
      </c>
      <c r="C28" s="611">
        <v>5077814.6686260002</v>
      </c>
      <c r="D28" s="585">
        <v>5077814.6686260002</v>
      </c>
      <c r="E28" s="585">
        <v>0</v>
      </c>
      <c r="F28" s="613">
        <v>0</v>
      </c>
      <c r="G28" s="613">
        <v>0</v>
      </c>
      <c r="H28" s="585">
        <v>15423.239266</v>
      </c>
      <c r="I28" s="613">
        <v>15423.239266</v>
      </c>
      <c r="J28" s="613">
        <v>0</v>
      </c>
      <c r="K28" s="613">
        <v>0</v>
      </c>
      <c r="L28" s="613">
        <v>0</v>
      </c>
    </row>
    <row r="29" spans="1:12">
      <c r="A29" s="443">
        <v>23</v>
      </c>
      <c r="B29" s="458" t="s">
        <v>453</v>
      </c>
      <c r="C29" s="611">
        <v>129647142.726414</v>
      </c>
      <c r="D29" s="585">
        <v>115480192.616263</v>
      </c>
      <c r="E29" s="585">
        <v>5744121.1671407903</v>
      </c>
      <c r="F29" s="613">
        <v>8422828.9430101905</v>
      </c>
      <c r="G29" s="613">
        <v>0</v>
      </c>
      <c r="H29" s="585">
        <v>6614659.898914</v>
      </c>
      <c r="I29" s="613">
        <v>447151.59380600002</v>
      </c>
      <c r="J29" s="613">
        <v>424753.51880299998</v>
      </c>
      <c r="K29" s="613">
        <v>5742754.7863050001</v>
      </c>
      <c r="L29" s="613">
        <v>0</v>
      </c>
    </row>
    <row r="30" spans="1:12">
      <c r="A30" s="443">
        <v>24</v>
      </c>
      <c r="B30" s="458" t="s">
        <v>524</v>
      </c>
      <c r="C30" s="611">
        <v>36638928.587919988</v>
      </c>
      <c r="D30" s="585">
        <v>33271752.695162099</v>
      </c>
      <c r="E30" s="585">
        <v>1806732.7219316601</v>
      </c>
      <c r="F30" s="613">
        <v>1560443.17082623</v>
      </c>
      <c r="G30" s="613">
        <v>0</v>
      </c>
      <c r="H30" s="585">
        <v>588646.79183800006</v>
      </c>
      <c r="I30" s="613">
        <v>168656.40483000001</v>
      </c>
      <c r="J30" s="613">
        <v>65332.429781999999</v>
      </c>
      <c r="K30" s="613">
        <v>354657.95722600003</v>
      </c>
      <c r="L30" s="613">
        <v>0</v>
      </c>
    </row>
    <row r="31" spans="1:12">
      <c r="A31" s="443">
        <v>25</v>
      </c>
      <c r="B31" s="458" t="s">
        <v>454</v>
      </c>
      <c r="C31" s="611">
        <v>4441505.2908331593</v>
      </c>
      <c r="D31" s="585">
        <v>4417435.5017569996</v>
      </c>
      <c r="E31" s="585">
        <v>24069.789076159999</v>
      </c>
      <c r="F31" s="613">
        <v>0</v>
      </c>
      <c r="G31" s="613">
        <v>0</v>
      </c>
      <c r="H31" s="585">
        <v>36917.006984</v>
      </c>
      <c r="I31" s="613">
        <v>34887.810360000003</v>
      </c>
      <c r="J31" s="613">
        <v>2029.1966239999999</v>
      </c>
      <c r="K31" s="613">
        <v>0</v>
      </c>
      <c r="L31" s="613">
        <v>0</v>
      </c>
    </row>
    <row r="32" spans="1:12">
      <c r="A32" s="443">
        <v>26</v>
      </c>
      <c r="B32" s="458" t="s">
        <v>521</v>
      </c>
      <c r="C32" s="611">
        <v>49166166.193948187</v>
      </c>
      <c r="D32" s="585">
        <v>47416168.779741399</v>
      </c>
      <c r="E32" s="585">
        <v>844744.12280927005</v>
      </c>
      <c r="F32" s="613">
        <v>905253.29139751999</v>
      </c>
      <c r="G32" s="613">
        <v>0</v>
      </c>
      <c r="H32" s="585">
        <v>1062556.02939</v>
      </c>
      <c r="I32" s="613">
        <v>642871.84682700003</v>
      </c>
      <c r="J32" s="613">
        <v>78786.717151000004</v>
      </c>
      <c r="K32" s="613">
        <v>340897.46541199996</v>
      </c>
      <c r="L32" s="613">
        <v>0</v>
      </c>
    </row>
    <row r="33" spans="1:12" s="592" customFormat="1">
      <c r="A33" s="447">
        <v>27</v>
      </c>
      <c r="B33" s="500" t="s">
        <v>64</v>
      </c>
      <c r="C33" s="614">
        <v>1134880382.1255565</v>
      </c>
      <c r="D33" s="586">
        <v>1059971386.5850259</v>
      </c>
      <c r="E33" s="586">
        <v>41820144.735082321</v>
      </c>
      <c r="F33" s="615">
        <v>32422509.15585706</v>
      </c>
      <c r="G33" s="615">
        <v>666341.64959077002</v>
      </c>
      <c r="H33" s="586">
        <v>26283326.783983774</v>
      </c>
      <c r="I33" s="615">
        <v>4046218.7624970009</v>
      </c>
      <c r="J33" s="615">
        <v>2349257.9859060002</v>
      </c>
      <c r="K33" s="615">
        <v>19247644.135189999</v>
      </c>
      <c r="L33" s="615">
        <v>640205.90039077005</v>
      </c>
    </row>
    <row r="35" spans="1:12">
      <c r="B35" s="499"/>
      <c r="C35" s="499"/>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topLeftCell="B1" zoomScaleNormal="100" workbookViewId="0">
      <selection activeCell="U10" sqref="U10"/>
    </sheetView>
  </sheetViews>
  <sheetFormatPr defaultColWidth="8.7109375" defaultRowHeight="12"/>
  <cols>
    <col min="1" max="1" width="11.85546875" style="501" bestFit="1" customWidth="1"/>
    <col min="2" max="2" width="68.7109375" style="501" customWidth="1"/>
    <col min="3" max="11" width="28.28515625" style="501" customWidth="1"/>
    <col min="12" max="16384" width="8.7109375" style="501"/>
  </cols>
  <sheetData>
    <row r="1" spans="1:11" s="454" customFormat="1" ht="13.5">
      <c r="A1" s="360" t="s">
        <v>30</v>
      </c>
      <c r="B1" s="440" t="str">
        <f>'Info '!C2</f>
        <v>JSC ProCredit Bank</v>
      </c>
    </row>
    <row r="2" spans="1:11" s="454" customFormat="1" ht="12.75">
      <c r="A2" s="360" t="s">
        <v>31</v>
      </c>
      <c r="B2" s="439">
        <f>'1. key ratios '!B2</f>
        <v>45107</v>
      </c>
    </row>
    <row r="3" spans="1:11" s="454" customFormat="1" ht="12.75">
      <c r="A3" s="361" t="s">
        <v>504</v>
      </c>
    </row>
    <row r="4" spans="1:11">
      <c r="C4" s="504" t="s">
        <v>698</v>
      </c>
      <c r="D4" s="504" t="s">
        <v>697</v>
      </c>
      <c r="E4" s="504" t="s">
        <v>696</v>
      </c>
      <c r="F4" s="504" t="s">
        <v>695</v>
      </c>
      <c r="G4" s="504" t="s">
        <v>694</v>
      </c>
      <c r="H4" s="504" t="s">
        <v>693</v>
      </c>
      <c r="I4" s="504" t="s">
        <v>692</v>
      </c>
      <c r="J4" s="504" t="s">
        <v>691</v>
      </c>
      <c r="K4" s="504" t="s">
        <v>690</v>
      </c>
    </row>
    <row r="5" spans="1:11" ht="104.1" customHeight="1">
      <c r="A5" s="809" t="s">
        <v>689</v>
      </c>
      <c r="B5" s="810"/>
      <c r="C5" s="503" t="s">
        <v>505</v>
      </c>
      <c r="D5" s="503" t="s">
        <v>506</v>
      </c>
      <c r="E5" s="503" t="s">
        <v>507</v>
      </c>
      <c r="F5" s="503" t="s">
        <v>508</v>
      </c>
      <c r="G5" s="503" t="s">
        <v>509</v>
      </c>
      <c r="H5" s="503" t="s">
        <v>510</v>
      </c>
      <c r="I5" s="503" t="s">
        <v>511</v>
      </c>
      <c r="J5" s="503" t="s">
        <v>512</v>
      </c>
      <c r="K5" s="503" t="s">
        <v>513</v>
      </c>
    </row>
    <row r="6" spans="1:11" ht="12.75">
      <c r="A6" s="443">
        <v>1</v>
      </c>
      <c r="B6" s="443" t="s">
        <v>473</v>
      </c>
      <c r="C6" s="585">
        <v>10575295.7651</v>
      </c>
      <c r="D6" s="585">
        <v>16683493.529999999</v>
      </c>
      <c r="E6" s="585">
        <v>67577652.2588</v>
      </c>
      <c r="F6" s="585">
        <v>0</v>
      </c>
      <c r="G6" s="585">
        <v>909927406.92820001</v>
      </c>
      <c r="H6" s="585">
        <v>0</v>
      </c>
      <c r="I6" s="585">
        <v>59714061.829899997</v>
      </c>
      <c r="J6" s="585">
        <v>57033024.087399997</v>
      </c>
      <c r="K6" s="585">
        <v>13369447.729299948</v>
      </c>
    </row>
    <row r="7" spans="1:11" ht="12.75">
      <c r="A7" s="443">
        <v>2</v>
      </c>
      <c r="B7" s="443" t="s">
        <v>514</v>
      </c>
      <c r="C7" s="585"/>
      <c r="D7" s="585"/>
      <c r="E7" s="585"/>
      <c r="F7" s="585"/>
      <c r="G7" s="585"/>
      <c r="H7" s="585"/>
      <c r="I7" s="585"/>
      <c r="J7" s="585"/>
      <c r="K7" s="585"/>
    </row>
    <row r="8" spans="1:11" ht="12.75">
      <c r="A8" s="443">
        <v>3</v>
      </c>
      <c r="B8" s="443" t="s">
        <v>481</v>
      </c>
      <c r="C8" s="585">
        <v>1724659.6861</v>
      </c>
      <c r="D8" s="585">
        <v>0</v>
      </c>
      <c r="E8" s="585">
        <v>0</v>
      </c>
      <c r="F8" s="585">
        <v>0</v>
      </c>
      <c r="G8" s="585">
        <v>65031351.215005003</v>
      </c>
      <c r="H8" s="585">
        <v>0</v>
      </c>
      <c r="I8" s="585">
        <v>11090692.420495</v>
      </c>
      <c r="J8" s="585">
        <v>27553241.602194</v>
      </c>
      <c r="K8" s="585">
        <v>47295569.383771002</v>
      </c>
    </row>
    <row r="9" spans="1:11" ht="12.75">
      <c r="A9" s="443">
        <v>4</v>
      </c>
      <c r="B9" s="463" t="s">
        <v>515</v>
      </c>
      <c r="C9" s="616">
        <v>0</v>
      </c>
      <c r="D9" s="616">
        <v>93264.37</v>
      </c>
      <c r="E9" s="616">
        <v>185622.26</v>
      </c>
      <c r="F9" s="616">
        <v>0</v>
      </c>
      <c r="G9" s="616">
        <v>19395361.910700001</v>
      </c>
      <c r="H9" s="616">
        <v>0</v>
      </c>
      <c r="I9" s="616">
        <v>7544783.6885000002</v>
      </c>
      <c r="J9" s="616">
        <v>5403183.6442</v>
      </c>
      <c r="K9" s="616">
        <v>466634.93204783276</v>
      </c>
    </row>
    <row r="10" spans="1:11" ht="12.75">
      <c r="A10" s="443">
        <v>5</v>
      </c>
      <c r="B10" s="463" t="s">
        <v>516</v>
      </c>
      <c r="C10" s="616"/>
      <c r="D10" s="616"/>
      <c r="E10" s="616"/>
      <c r="F10" s="616"/>
      <c r="G10" s="616"/>
      <c r="H10" s="616"/>
      <c r="I10" s="616"/>
      <c r="J10" s="616"/>
      <c r="K10" s="616">
        <v>0</v>
      </c>
    </row>
    <row r="11" spans="1:11" ht="12.75">
      <c r="A11" s="443">
        <v>6</v>
      </c>
      <c r="B11" s="463" t="s">
        <v>517</v>
      </c>
      <c r="C11" s="616"/>
      <c r="D11" s="616"/>
      <c r="E11" s="616"/>
      <c r="F11" s="616"/>
      <c r="G11" s="616"/>
      <c r="H11" s="616"/>
      <c r="I11" s="616"/>
      <c r="J11" s="616"/>
      <c r="K11" s="616">
        <v>0</v>
      </c>
    </row>
    <row r="13" spans="1:11" ht="15">
      <c r="B13" s="50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topLeftCell="B1" zoomScaleNormal="100" workbookViewId="0">
      <selection activeCell="F25" sqref="F25"/>
    </sheetView>
  </sheetViews>
  <sheetFormatPr defaultColWidth="8.7109375" defaultRowHeight="15"/>
  <cols>
    <col min="1" max="1" width="10" style="505" bestFit="1" customWidth="1"/>
    <col min="2" max="2" width="71.7109375" style="505" customWidth="1"/>
    <col min="3" max="4" width="9.85546875" style="505" bestFit="1" customWidth="1"/>
    <col min="5" max="6" width="9" style="505" bestFit="1" customWidth="1"/>
    <col min="7" max="7" width="4.85546875" style="505" bestFit="1" customWidth="1"/>
    <col min="8" max="9" width="9.85546875" style="505" bestFit="1" customWidth="1"/>
    <col min="10" max="11" width="9" style="505" bestFit="1" customWidth="1"/>
    <col min="12" max="12" width="4.85546875" style="505" bestFit="1" customWidth="1"/>
    <col min="13" max="14" width="9" style="505" bestFit="1" customWidth="1"/>
    <col min="15" max="16" width="7.7109375" style="505" bestFit="1" customWidth="1"/>
    <col min="17" max="17" width="4.85546875" style="505" bestFit="1" customWidth="1"/>
    <col min="18" max="18" width="9" style="505" customWidth="1"/>
    <col min="19" max="19" width="21.28515625" style="505" customWidth="1"/>
    <col min="20" max="20" width="19.5703125" style="505" customWidth="1"/>
    <col min="21" max="21" width="20.5703125" style="505" customWidth="1"/>
    <col min="22" max="22" width="22.7109375" style="505" customWidth="1"/>
    <col min="23" max="16384" width="8.7109375" style="505"/>
  </cols>
  <sheetData>
    <row r="1" spans="1:22">
      <c r="A1" s="360" t="s">
        <v>30</v>
      </c>
      <c r="B1" s="440" t="str">
        <f>'Info '!C2</f>
        <v>JSC ProCredit Bank</v>
      </c>
    </row>
    <row r="2" spans="1:22">
      <c r="A2" s="360" t="s">
        <v>31</v>
      </c>
      <c r="B2" s="439">
        <f>'1. key ratios '!B2</f>
        <v>45107</v>
      </c>
    </row>
    <row r="3" spans="1:22">
      <c r="A3" s="361" t="s">
        <v>532</v>
      </c>
      <c r="B3" s="454"/>
    </row>
    <row r="4" spans="1:22">
      <c r="A4" s="361"/>
      <c r="B4" s="454"/>
    </row>
    <row r="5" spans="1:22" ht="24" customHeight="1">
      <c r="A5" s="811" t="s">
        <v>533</v>
      </c>
      <c r="B5" s="812"/>
      <c r="C5" s="816" t="s">
        <v>699</v>
      </c>
      <c r="D5" s="816"/>
      <c r="E5" s="816"/>
      <c r="F5" s="816"/>
      <c r="G5" s="816"/>
      <c r="H5" s="816" t="s">
        <v>551</v>
      </c>
      <c r="I5" s="816"/>
      <c r="J5" s="816"/>
      <c r="K5" s="816"/>
      <c r="L5" s="816"/>
      <c r="M5" s="816" t="s">
        <v>663</v>
      </c>
      <c r="N5" s="816"/>
      <c r="O5" s="816"/>
      <c r="P5" s="816"/>
      <c r="Q5" s="816"/>
      <c r="R5" s="815" t="s">
        <v>534</v>
      </c>
      <c r="S5" s="815" t="s">
        <v>548</v>
      </c>
      <c r="T5" s="815" t="s">
        <v>549</v>
      </c>
      <c r="U5" s="815" t="s">
        <v>708</v>
      </c>
      <c r="V5" s="815" t="s">
        <v>709</v>
      </c>
    </row>
    <row r="6" spans="1:22" ht="36" customHeight="1">
      <c r="A6" s="813"/>
      <c r="B6" s="814"/>
      <c r="C6" s="514"/>
      <c r="D6" s="452" t="s">
        <v>684</v>
      </c>
      <c r="E6" s="452" t="s">
        <v>683</v>
      </c>
      <c r="F6" s="452" t="s">
        <v>682</v>
      </c>
      <c r="G6" s="452" t="s">
        <v>681</v>
      </c>
      <c r="H6" s="514"/>
      <c r="I6" s="452" t="s">
        <v>684</v>
      </c>
      <c r="J6" s="452" t="s">
        <v>683</v>
      </c>
      <c r="K6" s="452" t="s">
        <v>682</v>
      </c>
      <c r="L6" s="452" t="s">
        <v>681</v>
      </c>
      <c r="M6" s="514"/>
      <c r="N6" s="452" t="s">
        <v>684</v>
      </c>
      <c r="O6" s="452" t="s">
        <v>683</v>
      </c>
      <c r="P6" s="452" t="s">
        <v>682</v>
      </c>
      <c r="Q6" s="452" t="s">
        <v>681</v>
      </c>
      <c r="R6" s="815"/>
      <c r="S6" s="815"/>
      <c r="T6" s="815"/>
      <c r="U6" s="815"/>
      <c r="V6" s="815"/>
    </row>
    <row r="7" spans="1:22">
      <c r="A7" s="509">
        <v>1</v>
      </c>
      <c r="B7" s="513" t="s">
        <v>542</v>
      </c>
      <c r="C7" s="616">
        <v>1075483.2267</v>
      </c>
      <c r="D7" s="616">
        <v>1075483.2267</v>
      </c>
      <c r="E7" s="616">
        <v>0</v>
      </c>
      <c r="F7" s="616">
        <v>0</v>
      </c>
      <c r="G7" s="616"/>
      <c r="H7" s="616">
        <v>1072379.8838</v>
      </c>
      <c r="I7" s="616">
        <v>1072379.8838</v>
      </c>
      <c r="J7" s="616">
        <v>0</v>
      </c>
      <c r="K7" s="616">
        <v>0</v>
      </c>
      <c r="L7" s="616"/>
      <c r="M7" s="616">
        <v>18246.429100000001</v>
      </c>
      <c r="N7" s="616">
        <v>18246.429100000001</v>
      </c>
      <c r="O7" s="616">
        <v>0</v>
      </c>
      <c r="P7" s="616">
        <v>0</v>
      </c>
      <c r="Q7" s="616"/>
      <c r="R7" s="616">
        <v>37</v>
      </c>
      <c r="S7" s="692">
        <v>0.14510000000000001</v>
      </c>
      <c r="T7" s="692">
        <v>0.1719</v>
      </c>
      <c r="U7" s="689">
        <v>0.1186</v>
      </c>
      <c r="V7" s="616">
        <v>38.265099999999997</v>
      </c>
    </row>
    <row r="8" spans="1:22">
      <c r="A8" s="509">
        <v>2</v>
      </c>
      <c r="B8" s="512" t="s">
        <v>541</v>
      </c>
      <c r="C8" s="616">
        <v>3806464.6587000005</v>
      </c>
      <c r="D8" s="616">
        <v>3546002.0529000005</v>
      </c>
      <c r="E8" s="616">
        <v>36420.054400000001</v>
      </c>
      <c r="F8" s="616">
        <v>224042.5514</v>
      </c>
      <c r="G8" s="616"/>
      <c r="H8" s="616">
        <v>3815529.8517</v>
      </c>
      <c r="I8" s="616">
        <v>3549380.6572000002</v>
      </c>
      <c r="J8" s="616">
        <v>36706.8367</v>
      </c>
      <c r="K8" s="616">
        <v>229442.3578</v>
      </c>
      <c r="L8" s="616"/>
      <c r="M8" s="616">
        <v>182378.9327</v>
      </c>
      <c r="N8" s="616">
        <v>64108.027299999994</v>
      </c>
      <c r="O8" s="616">
        <v>2111.9957999999997</v>
      </c>
      <c r="P8" s="616">
        <v>116158.9096</v>
      </c>
      <c r="Q8" s="616"/>
      <c r="R8" s="616">
        <v>193</v>
      </c>
      <c r="S8" s="692">
        <v>0.125</v>
      </c>
      <c r="T8" s="692">
        <v>0.1479</v>
      </c>
      <c r="U8" s="689">
        <v>0.1221</v>
      </c>
      <c r="V8" s="616">
        <v>28.6465</v>
      </c>
    </row>
    <row r="9" spans="1:22">
      <c r="A9" s="509">
        <v>3</v>
      </c>
      <c r="B9" s="512" t="s">
        <v>540</v>
      </c>
      <c r="C9" s="616">
        <v>0</v>
      </c>
      <c r="D9" s="616">
        <v>0</v>
      </c>
      <c r="E9" s="616">
        <v>0</v>
      </c>
      <c r="F9" s="616">
        <v>0</v>
      </c>
      <c r="G9" s="616"/>
      <c r="H9" s="616">
        <v>0</v>
      </c>
      <c r="I9" s="616">
        <v>0</v>
      </c>
      <c r="J9" s="616">
        <v>0</v>
      </c>
      <c r="K9" s="616">
        <v>0</v>
      </c>
      <c r="L9" s="616"/>
      <c r="M9" s="616">
        <v>0</v>
      </c>
      <c r="N9" s="616">
        <v>0</v>
      </c>
      <c r="O9" s="616">
        <v>0</v>
      </c>
      <c r="P9" s="616">
        <v>0</v>
      </c>
      <c r="Q9" s="616"/>
      <c r="R9" s="616">
        <v>0</v>
      </c>
      <c r="S9" s="692">
        <v>0</v>
      </c>
      <c r="T9" s="692">
        <v>0</v>
      </c>
      <c r="U9" s="689">
        <v>0</v>
      </c>
      <c r="V9" s="616">
        <v>0</v>
      </c>
    </row>
    <row r="10" spans="1:22">
      <c r="A10" s="509">
        <v>4</v>
      </c>
      <c r="B10" s="512" t="s">
        <v>539</v>
      </c>
      <c r="C10" s="616">
        <v>0</v>
      </c>
      <c r="D10" s="616">
        <v>0</v>
      </c>
      <c r="E10" s="616">
        <v>0</v>
      </c>
      <c r="F10" s="616">
        <v>0</v>
      </c>
      <c r="G10" s="616"/>
      <c r="H10" s="616">
        <v>0</v>
      </c>
      <c r="I10" s="616">
        <v>0</v>
      </c>
      <c r="J10" s="616">
        <v>0</v>
      </c>
      <c r="K10" s="616">
        <v>0</v>
      </c>
      <c r="L10" s="616"/>
      <c r="M10" s="616">
        <v>0</v>
      </c>
      <c r="N10" s="616">
        <v>0</v>
      </c>
      <c r="O10" s="616">
        <v>0</v>
      </c>
      <c r="P10" s="616">
        <v>0</v>
      </c>
      <c r="Q10" s="616"/>
      <c r="R10" s="616">
        <v>0</v>
      </c>
      <c r="S10" s="692">
        <v>0</v>
      </c>
      <c r="T10" s="692">
        <v>0</v>
      </c>
      <c r="U10" s="689">
        <v>0</v>
      </c>
      <c r="V10" s="616">
        <v>0</v>
      </c>
    </row>
    <row r="11" spans="1:22">
      <c r="A11" s="509">
        <v>5</v>
      </c>
      <c r="B11" s="512" t="s">
        <v>538</v>
      </c>
      <c r="C11" s="616">
        <v>1118835.45</v>
      </c>
      <c r="D11" s="616">
        <v>1115840.2</v>
      </c>
      <c r="E11" s="616">
        <v>0</v>
      </c>
      <c r="F11" s="616">
        <v>2995.25</v>
      </c>
      <c r="G11" s="616"/>
      <c r="H11" s="616">
        <v>1120800.3099999998</v>
      </c>
      <c r="I11" s="616">
        <v>1117194.6299999999</v>
      </c>
      <c r="J11" s="616">
        <v>0</v>
      </c>
      <c r="K11" s="616">
        <v>3605.68</v>
      </c>
      <c r="L11" s="616"/>
      <c r="M11" s="616">
        <v>56307.25</v>
      </c>
      <c r="N11" s="616">
        <v>53841.18</v>
      </c>
      <c r="O11" s="616">
        <v>2.63</v>
      </c>
      <c r="P11" s="616">
        <v>2463.44</v>
      </c>
      <c r="Q11" s="616"/>
      <c r="R11" s="616">
        <v>404</v>
      </c>
      <c r="S11" s="692">
        <v>0.13109999999999999</v>
      </c>
      <c r="T11" s="692">
        <v>0.13439999999999999</v>
      </c>
      <c r="U11" s="689">
        <v>0.13200000000000001</v>
      </c>
      <c r="V11" s="616">
        <v>164.488</v>
      </c>
    </row>
    <row r="12" spans="1:22">
      <c r="A12" s="509">
        <v>6</v>
      </c>
      <c r="B12" s="512" t="s">
        <v>537</v>
      </c>
      <c r="C12" s="616">
        <v>0</v>
      </c>
      <c r="D12" s="616">
        <v>0</v>
      </c>
      <c r="E12" s="616">
        <v>0</v>
      </c>
      <c r="F12" s="616">
        <v>0</v>
      </c>
      <c r="G12" s="616"/>
      <c r="H12" s="616">
        <v>0</v>
      </c>
      <c r="I12" s="616">
        <v>0</v>
      </c>
      <c r="J12" s="616">
        <v>0</v>
      </c>
      <c r="K12" s="616">
        <v>0</v>
      </c>
      <c r="L12" s="616"/>
      <c r="M12" s="616">
        <v>0</v>
      </c>
      <c r="N12" s="616">
        <v>0</v>
      </c>
      <c r="O12" s="616">
        <v>0</v>
      </c>
      <c r="P12" s="616">
        <v>0</v>
      </c>
      <c r="Q12" s="616"/>
      <c r="R12" s="616">
        <v>0</v>
      </c>
      <c r="S12" s="692">
        <v>0</v>
      </c>
      <c r="T12" s="692">
        <v>0</v>
      </c>
      <c r="U12" s="689">
        <v>0</v>
      </c>
      <c r="V12" s="616">
        <v>0</v>
      </c>
    </row>
    <row r="13" spans="1:22">
      <c r="A13" s="509">
        <v>7</v>
      </c>
      <c r="B13" s="512" t="s">
        <v>536</v>
      </c>
      <c r="C13" s="616">
        <v>84598338.832399979</v>
      </c>
      <c r="D13" s="616">
        <v>81986005.083099991</v>
      </c>
      <c r="E13" s="616">
        <v>1306498.2100000002</v>
      </c>
      <c r="F13" s="616">
        <v>1305835.5393000001</v>
      </c>
      <c r="G13" s="616"/>
      <c r="H13" s="616">
        <v>84831851.358999997</v>
      </c>
      <c r="I13" s="616">
        <v>82165828.605700001</v>
      </c>
      <c r="J13" s="616">
        <v>1328785.6215000001</v>
      </c>
      <c r="K13" s="616">
        <v>1337237.1318000001</v>
      </c>
      <c r="L13" s="616"/>
      <c r="M13" s="616">
        <v>1462119.077</v>
      </c>
      <c r="N13" s="616">
        <v>982330.5477</v>
      </c>
      <c r="O13" s="616">
        <v>129362.3251</v>
      </c>
      <c r="P13" s="616">
        <v>350426.20420000004</v>
      </c>
      <c r="Q13" s="616"/>
      <c r="R13" s="616">
        <v>603</v>
      </c>
      <c r="S13" s="692">
        <v>8.8700000000000001E-2</v>
      </c>
      <c r="T13" s="692">
        <v>0.1144</v>
      </c>
      <c r="U13" s="689">
        <v>6.3E-2</v>
      </c>
      <c r="V13" s="616">
        <v>105.05329999999999</v>
      </c>
    </row>
    <row r="14" spans="1:22">
      <c r="A14" s="507">
        <v>7.1</v>
      </c>
      <c r="B14" s="506" t="s">
        <v>545</v>
      </c>
      <c r="C14" s="616">
        <v>75479118.496999994</v>
      </c>
      <c r="D14" s="616">
        <v>72962518.020899996</v>
      </c>
      <c r="E14" s="616">
        <v>1257958.9169000001</v>
      </c>
      <c r="F14" s="616">
        <v>1258641.5592</v>
      </c>
      <c r="G14" s="616"/>
      <c r="H14" s="616">
        <v>75697341.064300001</v>
      </c>
      <c r="I14" s="616">
        <v>73127306.167400002</v>
      </c>
      <c r="J14" s="616">
        <v>1279988.9421999999</v>
      </c>
      <c r="K14" s="616">
        <v>1290045.9547000001</v>
      </c>
      <c r="L14" s="616"/>
      <c r="M14" s="616">
        <v>1338142.8043999998</v>
      </c>
      <c r="N14" s="616">
        <v>878164.84449999989</v>
      </c>
      <c r="O14" s="616">
        <v>126551.9904</v>
      </c>
      <c r="P14" s="616">
        <v>333425.96950000001</v>
      </c>
      <c r="Q14" s="616"/>
      <c r="R14" s="616">
        <v>522</v>
      </c>
      <c r="S14" s="692">
        <v>9.1899999999999996E-2</v>
      </c>
      <c r="T14" s="692">
        <v>0.1168</v>
      </c>
      <c r="U14" s="689">
        <v>6.2799999999999995E-2</v>
      </c>
      <c r="V14" s="616">
        <v>104.5339</v>
      </c>
    </row>
    <row r="15" spans="1:22">
      <c r="A15" s="507">
        <v>7.2</v>
      </c>
      <c r="B15" s="506" t="s">
        <v>547</v>
      </c>
      <c r="C15" s="616">
        <v>6198385.3453000002</v>
      </c>
      <c r="D15" s="616">
        <v>6168972.4852999998</v>
      </c>
      <c r="E15" s="616">
        <v>29412.86</v>
      </c>
      <c r="F15" s="616">
        <v>0</v>
      </c>
      <c r="G15" s="616"/>
      <c r="H15" s="616">
        <v>6207607.9327000007</v>
      </c>
      <c r="I15" s="616">
        <v>6178193.1027000006</v>
      </c>
      <c r="J15" s="616">
        <v>29414.83</v>
      </c>
      <c r="K15" s="616">
        <v>0</v>
      </c>
      <c r="L15" s="616"/>
      <c r="M15" s="616">
        <v>70203.819699999993</v>
      </c>
      <c r="N15" s="616">
        <v>68384.479699999996</v>
      </c>
      <c r="O15" s="616">
        <v>1819.34</v>
      </c>
      <c r="P15" s="616">
        <v>0</v>
      </c>
      <c r="Q15" s="616"/>
      <c r="R15" s="616">
        <v>52</v>
      </c>
      <c r="S15" s="692">
        <v>6.6100000000000006E-2</v>
      </c>
      <c r="T15" s="692">
        <v>9.7299999999999998E-2</v>
      </c>
      <c r="U15" s="689">
        <v>6.8900000000000003E-2</v>
      </c>
      <c r="V15" s="616">
        <v>109.29949999999999</v>
      </c>
    </row>
    <row r="16" spans="1:22">
      <c r="A16" s="507">
        <v>7.3</v>
      </c>
      <c r="B16" s="506" t="s">
        <v>544</v>
      </c>
      <c r="C16" s="616">
        <v>2920834.9900999996</v>
      </c>
      <c r="D16" s="616">
        <v>2854514.5768999998</v>
      </c>
      <c r="E16" s="616">
        <v>19126.433099999998</v>
      </c>
      <c r="F16" s="616">
        <v>47193.980100000001</v>
      </c>
      <c r="G16" s="616"/>
      <c r="H16" s="616">
        <v>2926902.3619999997</v>
      </c>
      <c r="I16" s="616">
        <v>2860329.3355999999</v>
      </c>
      <c r="J16" s="616">
        <v>19381.849300000002</v>
      </c>
      <c r="K16" s="616">
        <v>47191.177100000001</v>
      </c>
      <c r="L16" s="616"/>
      <c r="M16" s="616">
        <v>53772.452900000004</v>
      </c>
      <c r="N16" s="616">
        <v>35781.2235</v>
      </c>
      <c r="O16" s="616">
        <v>990.99469999999997</v>
      </c>
      <c r="P16" s="616">
        <v>17000.234700000001</v>
      </c>
      <c r="Q16" s="616"/>
      <c r="R16" s="616">
        <v>29</v>
      </c>
      <c r="S16" s="692">
        <v>0</v>
      </c>
      <c r="T16" s="692">
        <v>0</v>
      </c>
      <c r="U16" s="689">
        <v>5.6500000000000002E-2</v>
      </c>
      <c r="V16" s="616">
        <v>109.4635</v>
      </c>
    </row>
    <row r="17" spans="1:22">
      <c r="A17" s="509">
        <v>8</v>
      </c>
      <c r="B17" s="512" t="s">
        <v>543</v>
      </c>
      <c r="C17" s="616">
        <v>0</v>
      </c>
      <c r="D17" s="616">
        <v>0</v>
      </c>
      <c r="E17" s="616">
        <v>0</v>
      </c>
      <c r="F17" s="616">
        <v>0</v>
      </c>
      <c r="G17" s="616"/>
      <c r="H17" s="616">
        <v>0</v>
      </c>
      <c r="I17" s="616">
        <v>0</v>
      </c>
      <c r="J17" s="616">
        <v>0</v>
      </c>
      <c r="K17" s="616">
        <v>0</v>
      </c>
      <c r="L17" s="616"/>
      <c r="M17" s="616">
        <v>0</v>
      </c>
      <c r="N17" s="616">
        <v>0</v>
      </c>
      <c r="O17" s="616">
        <v>0</v>
      </c>
      <c r="P17" s="616">
        <v>0</v>
      </c>
      <c r="Q17" s="616"/>
      <c r="R17" s="616">
        <v>0</v>
      </c>
      <c r="S17" s="692">
        <v>0</v>
      </c>
      <c r="T17" s="692">
        <v>0</v>
      </c>
      <c r="U17" s="689">
        <v>0</v>
      </c>
      <c r="V17" s="616">
        <v>0</v>
      </c>
    </row>
    <row r="18" spans="1:22">
      <c r="A18" s="511">
        <v>9</v>
      </c>
      <c r="B18" s="510" t="s">
        <v>535</v>
      </c>
      <c r="C18" s="617">
        <v>0</v>
      </c>
      <c r="D18" s="617">
        <v>0</v>
      </c>
      <c r="E18" s="617">
        <v>0</v>
      </c>
      <c r="F18" s="617">
        <v>0</v>
      </c>
      <c r="G18" s="617"/>
      <c r="H18" s="617">
        <v>0</v>
      </c>
      <c r="I18" s="617">
        <v>0</v>
      </c>
      <c r="J18" s="617">
        <v>0</v>
      </c>
      <c r="K18" s="617">
        <v>0</v>
      </c>
      <c r="L18" s="617"/>
      <c r="M18" s="617">
        <v>0</v>
      </c>
      <c r="N18" s="617">
        <v>0</v>
      </c>
      <c r="O18" s="617">
        <v>0</v>
      </c>
      <c r="P18" s="617">
        <v>0</v>
      </c>
      <c r="Q18" s="617"/>
      <c r="R18" s="617">
        <v>0</v>
      </c>
      <c r="S18" s="693">
        <v>0</v>
      </c>
      <c r="T18" s="693">
        <v>0</v>
      </c>
      <c r="U18" s="690">
        <v>0</v>
      </c>
      <c r="V18" s="617">
        <v>0</v>
      </c>
    </row>
    <row r="19" spans="1:22" s="620" customFormat="1">
      <c r="A19" s="618">
        <v>10</v>
      </c>
      <c r="B19" s="508" t="s">
        <v>546</v>
      </c>
      <c r="C19" s="619">
        <v>90599122.167799979</v>
      </c>
      <c r="D19" s="619">
        <v>87723330.562699988</v>
      </c>
      <c r="E19" s="619">
        <v>1342918.2644000002</v>
      </c>
      <c r="F19" s="619">
        <v>1532873.3407000001</v>
      </c>
      <c r="G19" s="619">
        <v>0</v>
      </c>
      <c r="H19" s="619">
        <v>90840561.404499993</v>
      </c>
      <c r="I19" s="619">
        <v>87904783.776700005</v>
      </c>
      <c r="J19" s="619">
        <v>1365492.4582000002</v>
      </c>
      <c r="K19" s="619">
        <v>1570285.1696000001</v>
      </c>
      <c r="L19" s="619">
        <v>0</v>
      </c>
      <c r="M19" s="619">
        <v>1719051.6888000001</v>
      </c>
      <c r="N19" s="619">
        <v>1118526.1841</v>
      </c>
      <c r="O19" s="619">
        <v>131476.9509</v>
      </c>
      <c r="P19" s="619">
        <v>469048.55380000005</v>
      </c>
      <c r="Q19" s="619">
        <v>0</v>
      </c>
      <c r="R19" s="619">
        <v>1237</v>
      </c>
      <c r="S19" s="694">
        <v>0.1028</v>
      </c>
      <c r="T19" s="694">
        <v>0.1231</v>
      </c>
      <c r="U19" s="691">
        <v>6.7000000000000004E-2</v>
      </c>
      <c r="V19" s="619">
        <v>101.7414</v>
      </c>
    </row>
    <row r="20" spans="1:22" ht="25.5">
      <c r="A20" s="507">
        <v>10.1</v>
      </c>
      <c r="B20" s="506" t="s">
        <v>550</v>
      </c>
      <c r="C20" s="616"/>
      <c r="D20" s="616"/>
      <c r="E20" s="616"/>
      <c r="F20" s="616"/>
      <c r="G20" s="616"/>
      <c r="H20" s="616"/>
      <c r="I20" s="616"/>
      <c r="J20" s="616"/>
      <c r="K20" s="616"/>
      <c r="L20" s="616"/>
      <c r="M20" s="616"/>
      <c r="N20" s="616"/>
      <c r="O20" s="616"/>
      <c r="P20" s="616"/>
      <c r="Q20" s="616"/>
      <c r="R20" s="616"/>
      <c r="S20" s="616"/>
      <c r="T20" s="616"/>
      <c r="U20" s="616"/>
      <c r="V20" s="61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9"/>
  <sheetViews>
    <sheetView showGridLines="0" topLeftCell="A35" zoomScale="80" zoomScaleNormal="80" workbookViewId="0">
      <selection activeCell="U10" sqref="U10"/>
    </sheetView>
  </sheetViews>
  <sheetFormatPr defaultRowHeight="15"/>
  <cols>
    <col min="1" max="1" width="8.7109375" style="396"/>
    <col min="2" max="2" width="69.28515625" style="397" customWidth="1"/>
    <col min="3" max="3" width="13.5703125" customWidth="1"/>
    <col min="4" max="5" width="18" bestFit="1" customWidth="1"/>
    <col min="6" max="6" width="13.140625" customWidth="1"/>
    <col min="7" max="8" width="17.85546875" bestFit="1" customWidth="1"/>
  </cols>
  <sheetData>
    <row r="1" spans="1:8" s="5" customFormat="1" ht="14.25">
      <c r="A1" s="2" t="s">
        <v>30</v>
      </c>
      <c r="B1" s="3" t="str">
        <f>'Info '!C2</f>
        <v>JSC ProCredit Bank</v>
      </c>
      <c r="C1" s="3"/>
      <c r="D1" s="4"/>
      <c r="E1" s="4"/>
      <c r="F1" s="4"/>
      <c r="G1" s="4"/>
    </row>
    <row r="2" spans="1:8" s="5" customFormat="1" ht="14.25">
      <c r="A2" s="2" t="s">
        <v>31</v>
      </c>
      <c r="B2" s="320">
        <f>'1. key ratios '!B2</f>
        <v>45107</v>
      </c>
      <c r="C2" s="3"/>
      <c r="D2" s="4"/>
      <c r="E2" s="4"/>
      <c r="F2" s="4"/>
      <c r="G2" s="4"/>
    </row>
    <row r="3" spans="1:8" s="5" customFormat="1" ht="14.25">
      <c r="A3" s="2"/>
      <c r="B3" s="3"/>
      <c r="C3" s="3"/>
      <c r="D3" s="4"/>
      <c r="E3" s="4"/>
      <c r="F3" s="4"/>
      <c r="G3" s="4"/>
    </row>
    <row r="4" spans="1:8" ht="21" customHeight="1">
      <c r="A4" s="707" t="s">
        <v>6</v>
      </c>
      <c r="B4" s="708" t="s">
        <v>557</v>
      </c>
      <c r="C4" s="710" t="s">
        <v>558</v>
      </c>
      <c r="D4" s="710"/>
      <c r="E4" s="710"/>
      <c r="F4" s="710" t="s">
        <v>559</v>
      </c>
      <c r="G4" s="710"/>
      <c r="H4" s="711"/>
    </row>
    <row r="5" spans="1:8" ht="21" customHeight="1">
      <c r="A5" s="707"/>
      <c r="B5" s="709"/>
      <c r="C5" s="367" t="s">
        <v>32</v>
      </c>
      <c r="D5" s="367" t="s">
        <v>33</v>
      </c>
      <c r="E5" s="367" t="s">
        <v>34</v>
      </c>
      <c r="F5" s="367" t="s">
        <v>32</v>
      </c>
      <c r="G5" s="367" t="s">
        <v>33</v>
      </c>
      <c r="H5" s="367" t="s">
        <v>34</v>
      </c>
    </row>
    <row r="6" spans="1:8" ht="26.45" customHeight="1">
      <c r="A6" s="707"/>
      <c r="B6" s="368" t="s">
        <v>560</v>
      </c>
      <c r="C6" s="712"/>
      <c r="D6" s="713"/>
      <c r="E6" s="713"/>
      <c r="F6" s="713"/>
      <c r="G6" s="713"/>
      <c r="H6" s="714"/>
    </row>
    <row r="7" spans="1:8" ht="23.1" customHeight="1">
      <c r="A7" s="369">
        <v>1</v>
      </c>
      <c r="B7" s="370" t="s">
        <v>561</v>
      </c>
      <c r="C7" s="519">
        <v>101656026.05000001</v>
      </c>
      <c r="D7" s="519">
        <v>319321330.84719998</v>
      </c>
      <c r="E7" s="521">
        <v>420977356.89719999</v>
      </c>
      <c r="F7" s="519">
        <v>59453389.169999987</v>
      </c>
      <c r="G7" s="519">
        <v>318696235.74659997</v>
      </c>
      <c r="H7" s="521">
        <v>378149624.91659999</v>
      </c>
    </row>
    <row r="8" spans="1:8">
      <c r="A8" s="369">
        <v>1.1000000000000001</v>
      </c>
      <c r="B8" s="371" t="s">
        <v>562</v>
      </c>
      <c r="C8" s="519">
        <v>16000480.41</v>
      </c>
      <c r="D8" s="519">
        <v>30591614.4245</v>
      </c>
      <c r="E8" s="521">
        <v>46592094.8345</v>
      </c>
      <c r="F8" s="519">
        <v>17456956.279999997</v>
      </c>
      <c r="G8" s="519">
        <v>18051824.970999997</v>
      </c>
      <c r="H8" s="521">
        <v>35508781.250999995</v>
      </c>
    </row>
    <row r="9" spans="1:8">
      <c r="A9" s="369">
        <v>1.2</v>
      </c>
      <c r="B9" s="371" t="s">
        <v>563</v>
      </c>
      <c r="C9" s="519">
        <v>55645687.490000002</v>
      </c>
      <c r="D9" s="519">
        <v>188103052.5203</v>
      </c>
      <c r="E9" s="521">
        <v>243748740.01030001</v>
      </c>
      <c r="F9" s="519">
        <v>31557473.979999997</v>
      </c>
      <c r="G9" s="519">
        <v>204206068.02179998</v>
      </c>
      <c r="H9" s="521">
        <v>235763542.00179997</v>
      </c>
    </row>
    <row r="10" spans="1:8">
      <c r="A10" s="369">
        <v>1.3</v>
      </c>
      <c r="B10" s="371" t="s">
        <v>564</v>
      </c>
      <c r="C10" s="519">
        <v>30009858.149999999</v>
      </c>
      <c r="D10" s="519">
        <v>100626663.9024</v>
      </c>
      <c r="E10" s="521">
        <v>130636522.05239999</v>
      </c>
      <c r="F10" s="519">
        <v>10438958.91</v>
      </c>
      <c r="G10" s="519">
        <v>96438342.753800005</v>
      </c>
      <c r="H10" s="521">
        <v>106877301.6638</v>
      </c>
    </row>
    <row r="11" spans="1:8">
      <c r="A11" s="369">
        <v>2</v>
      </c>
      <c r="B11" s="372" t="s">
        <v>565</v>
      </c>
      <c r="C11" s="519">
        <v>0</v>
      </c>
      <c r="D11" s="519">
        <v>0</v>
      </c>
      <c r="E11" s="521">
        <v>0</v>
      </c>
      <c r="F11" s="519">
        <v>0</v>
      </c>
      <c r="G11" s="519">
        <v>0</v>
      </c>
      <c r="H11" s="521">
        <v>0</v>
      </c>
    </row>
    <row r="12" spans="1:8">
      <c r="A12" s="369">
        <v>2.1</v>
      </c>
      <c r="B12" s="373" t="s">
        <v>566</v>
      </c>
      <c r="C12" s="519">
        <v>0</v>
      </c>
      <c r="D12" s="519">
        <v>0</v>
      </c>
      <c r="E12" s="521">
        <v>0</v>
      </c>
      <c r="F12" s="519">
        <v>0</v>
      </c>
      <c r="G12" s="519">
        <v>0</v>
      </c>
      <c r="H12" s="521">
        <v>0</v>
      </c>
    </row>
    <row r="13" spans="1:8" ht="26.45" customHeight="1">
      <c r="A13" s="369">
        <v>3</v>
      </c>
      <c r="B13" s="374" t="s">
        <v>567</v>
      </c>
      <c r="C13" s="519">
        <v>1955517.98</v>
      </c>
      <c r="D13" s="519">
        <v>35527.800000000003</v>
      </c>
      <c r="E13" s="521">
        <v>1991045.78</v>
      </c>
      <c r="F13" s="519">
        <v>198572.18</v>
      </c>
      <c r="G13" s="519">
        <v>35527.800000000003</v>
      </c>
      <c r="H13" s="521">
        <v>234099.97999999998</v>
      </c>
    </row>
    <row r="14" spans="1:8" ht="26.45" customHeight="1">
      <c r="A14" s="369">
        <v>4</v>
      </c>
      <c r="B14" s="375" t="s">
        <v>568</v>
      </c>
      <c r="C14" s="519">
        <v>0</v>
      </c>
      <c r="D14" s="519">
        <v>0</v>
      </c>
      <c r="E14" s="521">
        <v>0</v>
      </c>
      <c r="F14" s="519"/>
      <c r="G14" s="519"/>
      <c r="H14" s="521">
        <v>0</v>
      </c>
    </row>
    <row r="15" spans="1:8" ht="24.6" customHeight="1">
      <c r="A15" s="369">
        <v>5</v>
      </c>
      <c r="B15" s="376" t="s">
        <v>569</v>
      </c>
      <c r="C15" s="520">
        <v>0</v>
      </c>
      <c r="D15" s="520">
        <v>0</v>
      </c>
      <c r="E15" s="522">
        <v>0</v>
      </c>
      <c r="F15" s="520">
        <v>0</v>
      </c>
      <c r="G15" s="520">
        <v>0</v>
      </c>
      <c r="H15" s="522">
        <v>0</v>
      </c>
    </row>
    <row r="16" spans="1:8">
      <c r="A16" s="369">
        <v>5.0999999999999996</v>
      </c>
      <c r="B16" s="377" t="s">
        <v>570</v>
      </c>
      <c r="C16" s="519">
        <v>0</v>
      </c>
      <c r="D16" s="519">
        <v>0</v>
      </c>
      <c r="E16" s="521">
        <v>0</v>
      </c>
      <c r="F16" s="519"/>
      <c r="G16" s="519"/>
      <c r="H16" s="521">
        <v>0</v>
      </c>
    </row>
    <row r="17" spans="1:8">
      <c r="A17" s="369">
        <v>5.2</v>
      </c>
      <c r="B17" s="377" t="s">
        <v>571</v>
      </c>
      <c r="C17" s="519">
        <v>0</v>
      </c>
      <c r="D17" s="519">
        <v>0</v>
      </c>
      <c r="E17" s="521">
        <v>0</v>
      </c>
      <c r="F17" s="519"/>
      <c r="G17" s="519"/>
      <c r="H17" s="521">
        <v>0</v>
      </c>
    </row>
    <row r="18" spans="1:8">
      <c r="A18" s="369">
        <v>5.3</v>
      </c>
      <c r="B18" s="378" t="s">
        <v>572</v>
      </c>
      <c r="C18" s="519">
        <v>0</v>
      </c>
      <c r="D18" s="519">
        <v>0</v>
      </c>
      <c r="E18" s="521">
        <v>0</v>
      </c>
      <c r="F18" s="519"/>
      <c r="G18" s="519"/>
      <c r="H18" s="521">
        <v>0</v>
      </c>
    </row>
    <row r="19" spans="1:8">
      <c r="A19" s="369">
        <v>6</v>
      </c>
      <c r="B19" s="374" t="s">
        <v>573</v>
      </c>
      <c r="C19" s="519">
        <v>451361089.14190006</v>
      </c>
      <c r="D19" s="519">
        <v>770169082.59221506</v>
      </c>
      <c r="E19" s="521">
        <v>1221530171.7341151</v>
      </c>
      <c r="F19" s="519">
        <v>430580069.84990001</v>
      </c>
      <c r="G19" s="519">
        <v>865832954.07210004</v>
      </c>
      <c r="H19" s="521">
        <v>1296413023.9219999</v>
      </c>
    </row>
    <row r="20" spans="1:8">
      <c r="A20" s="369">
        <v>6.1</v>
      </c>
      <c r="B20" s="377" t="s">
        <v>571</v>
      </c>
      <c r="C20" s="519">
        <v>109662300.11</v>
      </c>
      <c r="D20" s="519">
        <v>0</v>
      </c>
      <c r="E20" s="521">
        <v>109662300.11</v>
      </c>
      <c r="F20" s="519">
        <v>68241717.75</v>
      </c>
      <c r="G20" s="519"/>
      <c r="H20" s="521">
        <v>68241717.75</v>
      </c>
    </row>
    <row r="21" spans="1:8">
      <c r="A21" s="369">
        <v>6.2</v>
      </c>
      <c r="B21" s="378" t="s">
        <v>572</v>
      </c>
      <c r="C21" s="519">
        <v>341698789.03190005</v>
      </c>
      <c r="D21" s="519">
        <v>770169082.59221506</v>
      </c>
      <c r="E21" s="521">
        <v>1111867871.624115</v>
      </c>
      <c r="F21" s="519">
        <v>362338352.09990001</v>
      </c>
      <c r="G21" s="519">
        <v>865832954.07210004</v>
      </c>
      <c r="H21" s="521">
        <v>1228171306.1719999</v>
      </c>
    </row>
    <row r="22" spans="1:8">
      <c r="A22" s="369">
        <v>7</v>
      </c>
      <c r="B22" s="372" t="s">
        <v>574</v>
      </c>
      <c r="C22" s="519">
        <v>6100000</v>
      </c>
      <c r="D22" s="519">
        <v>0</v>
      </c>
      <c r="E22" s="521">
        <v>6100000</v>
      </c>
      <c r="F22" s="519">
        <v>6100000</v>
      </c>
      <c r="G22" s="519"/>
      <c r="H22" s="521">
        <v>6100000</v>
      </c>
    </row>
    <row r="23" spans="1:8">
      <c r="A23" s="369">
        <v>8</v>
      </c>
      <c r="B23" s="379" t="s">
        <v>575</v>
      </c>
      <c r="C23" s="519">
        <v>0</v>
      </c>
      <c r="D23" s="519">
        <v>0</v>
      </c>
      <c r="E23" s="521">
        <v>0</v>
      </c>
      <c r="F23" s="519"/>
      <c r="G23" s="519"/>
      <c r="H23" s="521">
        <v>0</v>
      </c>
    </row>
    <row r="24" spans="1:8">
      <c r="A24" s="369">
        <v>9</v>
      </c>
      <c r="B24" s="375" t="s">
        <v>576</v>
      </c>
      <c r="C24" s="519">
        <v>44809177.07</v>
      </c>
      <c r="D24" s="519">
        <v>0</v>
      </c>
      <c r="E24" s="521">
        <v>44809177.07</v>
      </c>
      <c r="F24" s="519">
        <v>47183920.519999996</v>
      </c>
      <c r="G24" s="519">
        <v>0</v>
      </c>
      <c r="H24" s="521">
        <v>47183920.519999996</v>
      </c>
    </row>
    <row r="25" spans="1:8">
      <c r="A25" s="369">
        <v>9.1</v>
      </c>
      <c r="B25" s="377" t="s">
        <v>577</v>
      </c>
      <c r="C25" s="519">
        <v>40507785.880000003</v>
      </c>
      <c r="D25" s="519">
        <v>0</v>
      </c>
      <c r="E25" s="521">
        <v>40507785.880000003</v>
      </c>
      <c r="F25" s="519">
        <v>42320942.18</v>
      </c>
      <c r="G25" s="519"/>
      <c r="H25" s="521">
        <v>42320942.18</v>
      </c>
    </row>
    <row r="26" spans="1:8">
      <c r="A26" s="369">
        <v>9.1999999999999993</v>
      </c>
      <c r="B26" s="377" t="s">
        <v>578</v>
      </c>
      <c r="C26" s="519">
        <v>4301391.1900000004</v>
      </c>
      <c r="D26" s="519">
        <v>0</v>
      </c>
      <c r="E26" s="521">
        <v>4301391.1900000004</v>
      </c>
      <c r="F26" s="519">
        <v>4862978.34</v>
      </c>
      <c r="G26" s="519"/>
      <c r="H26" s="521">
        <v>4862978.34</v>
      </c>
    </row>
    <row r="27" spans="1:8">
      <c r="A27" s="369">
        <v>10</v>
      </c>
      <c r="B27" s="375" t="s">
        <v>579</v>
      </c>
      <c r="C27" s="519">
        <v>1913257.95</v>
      </c>
      <c r="D27" s="519">
        <v>0</v>
      </c>
      <c r="E27" s="521">
        <v>1913257.95</v>
      </c>
      <c r="F27" s="519">
        <v>1585414.71</v>
      </c>
      <c r="G27" s="519">
        <v>0</v>
      </c>
      <c r="H27" s="521">
        <v>1585414.71</v>
      </c>
    </row>
    <row r="28" spans="1:8">
      <c r="A28" s="369">
        <v>10.1</v>
      </c>
      <c r="B28" s="377" t="s">
        <v>580</v>
      </c>
      <c r="C28" s="519">
        <v>0</v>
      </c>
      <c r="D28" s="519">
        <v>0</v>
      </c>
      <c r="E28" s="521">
        <v>0</v>
      </c>
      <c r="F28" s="519">
        <v>0</v>
      </c>
      <c r="G28" s="519"/>
      <c r="H28" s="521">
        <v>0</v>
      </c>
    </row>
    <row r="29" spans="1:8">
      <c r="A29" s="369">
        <v>10.199999999999999</v>
      </c>
      <c r="B29" s="377" t="s">
        <v>581</v>
      </c>
      <c r="C29" s="519">
        <v>1913257.95</v>
      </c>
      <c r="D29" s="519">
        <v>0</v>
      </c>
      <c r="E29" s="521">
        <v>1913257.95</v>
      </c>
      <c r="F29" s="519">
        <v>1585414.71</v>
      </c>
      <c r="G29" s="519"/>
      <c r="H29" s="521">
        <v>1585414.71</v>
      </c>
    </row>
    <row r="30" spans="1:8">
      <c r="A30" s="369">
        <v>11</v>
      </c>
      <c r="B30" s="375" t="s">
        <v>582</v>
      </c>
      <c r="C30" s="519">
        <v>0</v>
      </c>
      <c r="D30" s="519">
        <v>0</v>
      </c>
      <c r="E30" s="521">
        <v>0</v>
      </c>
      <c r="F30" s="519">
        <v>0</v>
      </c>
      <c r="G30" s="519">
        <v>0</v>
      </c>
      <c r="H30" s="521">
        <v>0</v>
      </c>
    </row>
    <row r="31" spans="1:8">
      <c r="A31" s="369">
        <v>11.1</v>
      </c>
      <c r="B31" s="377" t="s">
        <v>583</v>
      </c>
      <c r="C31" s="519">
        <v>0</v>
      </c>
      <c r="D31" s="519">
        <v>0</v>
      </c>
      <c r="E31" s="521">
        <v>0</v>
      </c>
      <c r="F31" s="519"/>
      <c r="G31" s="519"/>
      <c r="H31" s="521">
        <v>0</v>
      </c>
    </row>
    <row r="32" spans="1:8">
      <c r="A32" s="369">
        <v>11.2</v>
      </c>
      <c r="B32" s="377" t="s">
        <v>584</v>
      </c>
      <c r="C32" s="519">
        <v>0</v>
      </c>
      <c r="D32" s="519">
        <v>0</v>
      </c>
      <c r="E32" s="521">
        <v>0</v>
      </c>
      <c r="F32" s="519"/>
      <c r="G32" s="519"/>
      <c r="H32" s="521">
        <v>0</v>
      </c>
    </row>
    <row r="33" spans="1:8">
      <c r="A33" s="369">
        <v>13</v>
      </c>
      <c r="B33" s="375" t="s">
        <v>585</v>
      </c>
      <c r="C33" s="519">
        <v>5253250.2470999993</v>
      </c>
      <c r="D33" s="519">
        <v>393465.28488500044</v>
      </c>
      <c r="E33" s="521">
        <v>5646715.5319849998</v>
      </c>
      <c r="F33" s="519">
        <v>6689611.5992999999</v>
      </c>
      <c r="G33" s="519">
        <v>4806848.1221001865</v>
      </c>
      <c r="H33" s="521">
        <v>11496459.721400186</v>
      </c>
    </row>
    <row r="34" spans="1:8">
      <c r="A34" s="369">
        <v>13.1</v>
      </c>
      <c r="B34" s="380" t="s">
        <v>586</v>
      </c>
      <c r="C34" s="519">
        <v>79370</v>
      </c>
      <c r="D34" s="519">
        <v>0</v>
      </c>
      <c r="E34" s="521">
        <v>79370</v>
      </c>
      <c r="F34" s="519">
        <v>93740</v>
      </c>
      <c r="G34" s="519"/>
      <c r="H34" s="521">
        <v>93740</v>
      </c>
    </row>
    <row r="35" spans="1:8">
      <c r="A35" s="369">
        <v>13.2</v>
      </c>
      <c r="B35" s="380" t="s">
        <v>587</v>
      </c>
      <c r="C35" s="519">
        <v>0</v>
      </c>
      <c r="D35" s="519">
        <v>0</v>
      </c>
      <c r="E35" s="521">
        <v>0</v>
      </c>
      <c r="F35" s="519">
        <v>0</v>
      </c>
      <c r="G35" s="519">
        <v>0</v>
      </c>
      <c r="H35" s="521">
        <v>0</v>
      </c>
    </row>
    <row r="36" spans="1:8">
      <c r="A36" s="369">
        <v>14</v>
      </c>
      <c r="B36" s="381" t="s">
        <v>588</v>
      </c>
      <c r="C36" s="519">
        <v>613048318.43900013</v>
      </c>
      <c r="D36" s="519">
        <v>1089919406.5243001</v>
      </c>
      <c r="E36" s="521">
        <v>1702967724.9633002</v>
      </c>
      <c r="F36" s="519">
        <v>551790978.02920008</v>
      </c>
      <c r="G36" s="519">
        <v>1189371565.7408001</v>
      </c>
      <c r="H36" s="521">
        <v>1741162543.7700002</v>
      </c>
    </row>
    <row r="37" spans="1:8" ht="22.5" customHeight="1">
      <c r="A37" s="369"/>
      <c r="B37" s="382" t="s">
        <v>589</v>
      </c>
      <c r="C37" s="677"/>
      <c r="D37" s="678"/>
      <c r="E37" s="678"/>
      <c r="F37" s="678"/>
      <c r="G37" s="678"/>
      <c r="H37" s="679"/>
    </row>
    <row r="38" spans="1:8">
      <c r="A38" s="369">
        <v>15</v>
      </c>
      <c r="B38" s="383" t="s">
        <v>590</v>
      </c>
      <c r="C38" s="523">
        <v>0</v>
      </c>
      <c r="D38" s="523">
        <v>0</v>
      </c>
      <c r="E38" s="524">
        <v>0</v>
      </c>
      <c r="F38" s="523">
        <v>0</v>
      </c>
      <c r="G38" s="523">
        <v>0</v>
      </c>
      <c r="H38" s="524">
        <v>0</v>
      </c>
    </row>
    <row r="39" spans="1:8">
      <c r="A39" s="384">
        <v>15.1</v>
      </c>
      <c r="B39" s="385" t="s">
        <v>566</v>
      </c>
      <c r="C39" s="523">
        <v>0</v>
      </c>
      <c r="D39" s="523">
        <v>0</v>
      </c>
      <c r="E39" s="524">
        <v>0</v>
      </c>
      <c r="F39" s="523">
        <v>0</v>
      </c>
      <c r="G39" s="523"/>
      <c r="H39" s="524">
        <v>0</v>
      </c>
    </row>
    <row r="40" spans="1:8" ht="24" customHeight="1">
      <c r="A40" s="384">
        <v>16</v>
      </c>
      <c r="B40" s="372" t="s">
        <v>591</v>
      </c>
      <c r="C40" s="523">
        <v>0</v>
      </c>
      <c r="D40" s="523">
        <v>0</v>
      </c>
      <c r="E40" s="524">
        <v>0</v>
      </c>
      <c r="F40" s="523"/>
      <c r="G40" s="523"/>
      <c r="H40" s="524">
        <v>0</v>
      </c>
    </row>
    <row r="41" spans="1:8">
      <c r="A41" s="384">
        <v>17</v>
      </c>
      <c r="B41" s="372" t="s">
        <v>592</v>
      </c>
      <c r="C41" s="523">
        <v>303192427.53000003</v>
      </c>
      <c r="D41" s="523">
        <v>1068978887.697015</v>
      </c>
      <c r="E41" s="524">
        <v>1372171315.227015</v>
      </c>
      <c r="F41" s="523">
        <v>256612463.30000001</v>
      </c>
      <c r="G41" s="523">
        <v>1170718112.0739291</v>
      </c>
      <c r="H41" s="524">
        <v>1427330575.373929</v>
      </c>
    </row>
    <row r="42" spans="1:8">
      <c r="A42" s="384">
        <v>17.100000000000001</v>
      </c>
      <c r="B42" s="386" t="s">
        <v>593</v>
      </c>
      <c r="C42" s="523">
        <v>280577815.29000002</v>
      </c>
      <c r="D42" s="523">
        <v>665768051.80176413</v>
      </c>
      <c r="E42" s="524">
        <v>946345867.09176421</v>
      </c>
      <c r="F42" s="523">
        <v>225315496.43000001</v>
      </c>
      <c r="G42" s="523">
        <v>726963032.29187906</v>
      </c>
      <c r="H42" s="524">
        <v>952278528.72187901</v>
      </c>
    </row>
    <row r="43" spans="1:8">
      <c r="A43" s="384">
        <v>17.2</v>
      </c>
      <c r="B43" s="387" t="s">
        <v>594</v>
      </c>
      <c r="C43" s="523">
        <v>21819470</v>
      </c>
      <c r="D43" s="523">
        <v>402113599.91619992</v>
      </c>
      <c r="E43" s="524">
        <v>423933069.91619992</v>
      </c>
      <c r="F43" s="523">
        <v>30586795.580000002</v>
      </c>
      <c r="G43" s="523">
        <v>441152823.1681</v>
      </c>
      <c r="H43" s="524">
        <v>471739618.74809998</v>
      </c>
    </row>
    <row r="44" spans="1:8">
      <c r="A44" s="384">
        <v>17.3</v>
      </c>
      <c r="B44" s="386" t="s">
        <v>595</v>
      </c>
      <c r="C44" s="523">
        <v>0</v>
      </c>
      <c r="D44" s="523">
        <v>0</v>
      </c>
      <c r="E44" s="524">
        <v>0</v>
      </c>
      <c r="F44" s="523">
        <v>0</v>
      </c>
      <c r="G44" s="523">
        <v>0</v>
      </c>
      <c r="H44" s="524">
        <v>0</v>
      </c>
    </row>
    <row r="45" spans="1:8">
      <c r="A45" s="384">
        <v>17.399999999999999</v>
      </c>
      <c r="B45" s="386" t="s">
        <v>596</v>
      </c>
      <c r="C45" s="523">
        <v>795142.23999999941</v>
      </c>
      <c r="D45" s="523">
        <v>1097235.979051</v>
      </c>
      <c r="E45" s="524">
        <v>1892378.2190509993</v>
      </c>
      <c r="F45" s="523">
        <v>710171.28999999969</v>
      </c>
      <c r="G45" s="523">
        <v>2602256.6139500001</v>
      </c>
      <c r="H45" s="524">
        <v>3312427.9039499997</v>
      </c>
    </row>
    <row r="46" spans="1:8">
      <c r="A46" s="384">
        <v>18</v>
      </c>
      <c r="B46" s="375" t="s">
        <v>597</v>
      </c>
      <c r="C46" s="523">
        <v>712622.34550000005</v>
      </c>
      <c r="D46" s="523">
        <v>275146.2536</v>
      </c>
      <c r="E46" s="524">
        <v>987768.59909999999</v>
      </c>
      <c r="F46" s="523">
        <v>653713.09000000008</v>
      </c>
      <c r="G46" s="523">
        <v>340134.94380000001</v>
      </c>
      <c r="H46" s="524">
        <v>993848.03380000009</v>
      </c>
    </row>
    <row r="47" spans="1:8">
      <c r="A47" s="384">
        <v>19</v>
      </c>
      <c r="B47" s="375" t="s">
        <v>598</v>
      </c>
      <c r="C47" s="523">
        <v>4843000.5199999996</v>
      </c>
      <c r="D47" s="523">
        <v>0</v>
      </c>
      <c r="E47" s="524">
        <v>4843000.5199999996</v>
      </c>
      <c r="F47" s="523">
        <v>1069581.2500000002</v>
      </c>
      <c r="G47" s="523">
        <v>0</v>
      </c>
      <c r="H47" s="524">
        <v>1069581.2500000002</v>
      </c>
    </row>
    <row r="48" spans="1:8">
      <c r="A48" s="384">
        <v>19.100000000000001</v>
      </c>
      <c r="B48" s="388" t="s">
        <v>599</v>
      </c>
      <c r="C48" s="523">
        <v>3493633.33</v>
      </c>
      <c r="D48" s="523">
        <v>0</v>
      </c>
      <c r="E48" s="524">
        <v>3493633.33</v>
      </c>
      <c r="F48" s="523">
        <v>811232.56</v>
      </c>
      <c r="G48" s="523"/>
      <c r="H48" s="524">
        <v>811232.56</v>
      </c>
    </row>
    <row r="49" spans="1:8">
      <c r="A49" s="384">
        <v>19.2</v>
      </c>
      <c r="B49" s="389" t="s">
        <v>600</v>
      </c>
      <c r="C49" s="523">
        <v>1349367.19</v>
      </c>
      <c r="D49" s="523">
        <v>0</v>
      </c>
      <c r="E49" s="524">
        <v>1349367.19</v>
      </c>
      <c r="F49" s="523">
        <v>258348.69000000018</v>
      </c>
      <c r="G49" s="523"/>
      <c r="H49" s="524">
        <v>258348.69000000018</v>
      </c>
    </row>
    <row r="50" spans="1:8">
      <c r="A50" s="384">
        <v>20</v>
      </c>
      <c r="B50" s="390" t="s">
        <v>601</v>
      </c>
      <c r="C50" s="523">
        <v>0</v>
      </c>
      <c r="D50" s="523">
        <v>14234846.5692</v>
      </c>
      <c r="E50" s="524">
        <v>14234846.5692</v>
      </c>
      <c r="F50" s="523">
        <v>0</v>
      </c>
      <c r="G50" s="523">
        <v>22750120.3138</v>
      </c>
      <c r="H50" s="524">
        <v>22750120.3138</v>
      </c>
    </row>
    <row r="51" spans="1:8">
      <c r="A51" s="384">
        <v>21</v>
      </c>
      <c r="B51" s="379" t="s">
        <v>602</v>
      </c>
      <c r="C51" s="523">
        <v>846575.29086399951</v>
      </c>
      <c r="D51" s="523">
        <v>1097235.9791360004</v>
      </c>
      <c r="E51" s="524">
        <v>1943811.27</v>
      </c>
      <c r="F51" s="523">
        <v>257687.76740003953</v>
      </c>
      <c r="G51" s="523">
        <v>1541928.1503209996</v>
      </c>
      <c r="H51" s="524">
        <v>1799615.9177210391</v>
      </c>
    </row>
    <row r="52" spans="1:8">
      <c r="A52" s="384">
        <v>21.1</v>
      </c>
      <c r="B52" s="387" t="s">
        <v>603</v>
      </c>
      <c r="C52" s="523">
        <v>0</v>
      </c>
      <c r="D52" s="523">
        <v>0</v>
      </c>
      <c r="E52" s="524">
        <v>0</v>
      </c>
      <c r="F52" s="523">
        <v>0</v>
      </c>
      <c r="G52" s="523">
        <v>0</v>
      </c>
      <c r="H52" s="524">
        <v>0</v>
      </c>
    </row>
    <row r="53" spans="1:8">
      <c r="A53" s="384">
        <v>22</v>
      </c>
      <c r="B53" s="391" t="s">
        <v>604</v>
      </c>
      <c r="C53" s="523">
        <v>309594625.686364</v>
      </c>
      <c r="D53" s="523">
        <v>1084586116.498951</v>
      </c>
      <c r="E53" s="524">
        <v>1394180742.1853149</v>
      </c>
      <c r="F53" s="523">
        <v>258593445.40740004</v>
      </c>
      <c r="G53" s="523">
        <v>1195350295.4818501</v>
      </c>
      <c r="H53" s="524">
        <v>1453943740.8892503</v>
      </c>
    </row>
    <row r="54" spans="1:8" ht="24" customHeight="1">
      <c r="A54" s="384"/>
      <c r="B54" s="392" t="s">
        <v>605</v>
      </c>
      <c r="C54" s="680"/>
      <c r="D54" s="681"/>
      <c r="E54" s="681"/>
      <c r="F54" s="681"/>
      <c r="G54" s="681"/>
      <c r="H54" s="682"/>
    </row>
    <row r="55" spans="1:8">
      <c r="A55" s="384">
        <v>23</v>
      </c>
      <c r="B55" s="390" t="s">
        <v>606</v>
      </c>
      <c r="C55" s="523">
        <v>112482804.98999999</v>
      </c>
      <c r="D55" s="523"/>
      <c r="E55" s="524">
        <v>112482804.98999999</v>
      </c>
      <c r="F55" s="523">
        <v>112482805</v>
      </c>
      <c r="G55" s="523"/>
      <c r="H55" s="524">
        <v>112482805</v>
      </c>
    </row>
    <row r="56" spans="1:8">
      <c r="A56" s="384">
        <v>24</v>
      </c>
      <c r="B56" s="390" t="s">
        <v>607</v>
      </c>
      <c r="C56" s="523">
        <v>0</v>
      </c>
      <c r="D56" s="523"/>
      <c r="E56" s="524">
        <v>0</v>
      </c>
      <c r="F56" s="523"/>
      <c r="G56" s="523"/>
      <c r="H56" s="524">
        <v>0</v>
      </c>
    </row>
    <row r="57" spans="1:8">
      <c r="A57" s="384">
        <v>25</v>
      </c>
      <c r="B57" s="375" t="s">
        <v>608</v>
      </c>
      <c r="C57" s="523">
        <v>72117569.840000004</v>
      </c>
      <c r="D57" s="523"/>
      <c r="E57" s="524">
        <v>72117569.840000004</v>
      </c>
      <c r="F57" s="523">
        <v>72117569.829999998</v>
      </c>
      <c r="G57" s="523"/>
      <c r="H57" s="524">
        <v>72117569.829999998</v>
      </c>
    </row>
    <row r="58" spans="1:8">
      <c r="A58" s="384">
        <v>26</v>
      </c>
      <c r="B58" s="375" t="s">
        <v>609</v>
      </c>
      <c r="C58" s="523">
        <v>0</v>
      </c>
      <c r="D58" s="523"/>
      <c r="E58" s="524">
        <v>0</v>
      </c>
      <c r="F58" s="523"/>
      <c r="G58" s="523"/>
      <c r="H58" s="524">
        <v>0</v>
      </c>
    </row>
    <row r="59" spans="1:8">
      <c r="A59" s="384">
        <v>27</v>
      </c>
      <c r="B59" s="375" t="s">
        <v>610</v>
      </c>
      <c r="C59" s="523">
        <v>0</v>
      </c>
      <c r="D59" s="523">
        <v>0</v>
      </c>
      <c r="E59" s="524">
        <v>0</v>
      </c>
      <c r="F59" s="523"/>
      <c r="G59" s="523"/>
      <c r="H59" s="524">
        <v>0</v>
      </c>
    </row>
    <row r="60" spans="1:8">
      <c r="A60" s="384">
        <v>27.1</v>
      </c>
      <c r="B60" s="386" t="s">
        <v>611</v>
      </c>
      <c r="C60" s="523">
        <v>0</v>
      </c>
      <c r="D60" s="523"/>
      <c r="E60" s="524">
        <v>0</v>
      </c>
      <c r="F60" s="523"/>
      <c r="G60" s="523"/>
      <c r="H60" s="524">
        <v>0</v>
      </c>
    </row>
    <row r="61" spans="1:8">
      <c r="A61" s="384">
        <v>27.2</v>
      </c>
      <c r="B61" s="386" t="s">
        <v>612</v>
      </c>
      <c r="C61" s="523">
        <v>0</v>
      </c>
      <c r="D61" s="523"/>
      <c r="E61" s="524">
        <v>0</v>
      </c>
      <c r="F61" s="523"/>
      <c r="G61" s="523"/>
      <c r="H61" s="524">
        <v>0</v>
      </c>
    </row>
    <row r="62" spans="1:8">
      <c r="A62" s="384">
        <v>28</v>
      </c>
      <c r="B62" s="393" t="s">
        <v>613</v>
      </c>
      <c r="C62" s="523">
        <v>0</v>
      </c>
      <c r="D62" s="523"/>
      <c r="E62" s="524">
        <v>0</v>
      </c>
      <c r="F62" s="523"/>
      <c r="G62" s="523"/>
      <c r="H62" s="524">
        <v>0</v>
      </c>
    </row>
    <row r="63" spans="1:8">
      <c r="A63" s="384">
        <v>29</v>
      </c>
      <c r="B63" s="375" t="s">
        <v>614</v>
      </c>
      <c r="C63" s="523">
        <v>0</v>
      </c>
      <c r="D63" s="523">
        <v>0</v>
      </c>
      <c r="E63" s="524">
        <v>0</v>
      </c>
      <c r="F63" s="523"/>
      <c r="G63" s="523"/>
      <c r="H63" s="524">
        <v>0</v>
      </c>
    </row>
    <row r="64" spans="1:8">
      <c r="A64" s="384">
        <v>29.1</v>
      </c>
      <c r="B64" s="378" t="s">
        <v>615</v>
      </c>
      <c r="C64" s="523">
        <v>0</v>
      </c>
      <c r="D64" s="523"/>
      <c r="E64" s="524">
        <v>0</v>
      </c>
      <c r="F64" s="523"/>
      <c r="G64" s="523"/>
      <c r="H64" s="524">
        <v>0</v>
      </c>
    </row>
    <row r="65" spans="1:8" ht="24.95" customHeight="1">
      <c r="A65" s="384">
        <v>29.2</v>
      </c>
      <c r="B65" s="388" t="s">
        <v>616</v>
      </c>
      <c r="C65" s="523">
        <v>0</v>
      </c>
      <c r="D65" s="523"/>
      <c r="E65" s="524">
        <v>0</v>
      </c>
      <c r="F65" s="523"/>
      <c r="G65" s="523"/>
      <c r="H65" s="524">
        <v>0</v>
      </c>
    </row>
    <row r="66" spans="1:8" ht="22.5" customHeight="1">
      <c r="A66" s="384">
        <v>29.3</v>
      </c>
      <c r="B66" s="388" t="s">
        <v>617</v>
      </c>
      <c r="C66" s="523">
        <v>0</v>
      </c>
      <c r="D66" s="523"/>
      <c r="E66" s="524">
        <v>0</v>
      </c>
      <c r="F66" s="523"/>
      <c r="G66" s="523"/>
      <c r="H66" s="524">
        <v>0</v>
      </c>
    </row>
    <row r="67" spans="1:8">
      <c r="A67" s="384">
        <v>30</v>
      </c>
      <c r="B67" s="375" t="s">
        <v>618</v>
      </c>
      <c r="C67" s="523">
        <v>124186607.7538</v>
      </c>
      <c r="D67" s="523"/>
      <c r="E67" s="524">
        <v>124186607.7538</v>
      </c>
      <c r="F67" s="523">
        <v>102618428.07000001</v>
      </c>
      <c r="G67" s="523"/>
      <c r="H67" s="524">
        <v>102618428.07000001</v>
      </c>
    </row>
    <row r="68" spans="1:8">
      <c r="A68" s="384">
        <v>31</v>
      </c>
      <c r="B68" s="394" t="s">
        <v>619</v>
      </c>
      <c r="C68" s="523">
        <v>308786982.58379996</v>
      </c>
      <c r="D68" s="523">
        <v>0</v>
      </c>
      <c r="E68" s="524">
        <v>308786982.58379996</v>
      </c>
      <c r="F68" s="523">
        <v>287218802.89999998</v>
      </c>
      <c r="G68" s="523">
        <v>0</v>
      </c>
      <c r="H68" s="524">
        <v>287218802.89999998</v>
      </c>
    </row>
    <row r="69" spans="1:8">
      <c r="A69" s="384">
        <v>32</v>
      </c>
      <c r="B69" s="395" t="s">
        <v>620</v>
      </c>
      <c r="C69" s="523">
        <v>618381608.27016401</v>
      </c>
      <c r="D69" s="523">
        <v>1084586116.498951</v>
      </c>
      <c r="E69" s="524">
        <v>1702967724.769115</v>
      </c>
      <c r="F69" s="523">
        <v>545812248.30739999</v>
      </c>
      <c r="G69" s="523">
        <v>1195350295.4818501</v>
      </c>
      <c r="H69" s="524">
        <v>1741162543.7892501</v>
      </c>
    </row>
  </sheetData>
  <mergeCells count="5">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A20" zoomScale="80" zoomScaleNormal="80" workbookViewId="0">
      <selection activeCell="U10" sqref="U10"/>
    </sheetView>
  </sheetViews>
  <sheetFormatPr defaultRowHeight="15"/>
  <cols>
    <col min="2" max="2" width="66.5703125" customWidth="1"/>
    <col min="3" max="8" width="17.85546875" customWidth="1"/>
  </cols>
  <sheetData>
    <row r="1" spans="1:8" s="5" customFormat="1" ht="14.25">
      <c r="A1" s="2" t="s">
        <v>30</v>
      </c>
      <c r="B1" s="3" t="str">
        <f>'Info '!C2</f>
        <v>JSC ProCredit Bank</v>
      </c>
      <c r="C1" s="3"/>
      <c r="D1" s="4"/>
      <c r="E1" s="4"/>
      <c r="F1" s="4"/>
      <c r="G1" s="4"/>
    </row>
    <row r="2" spans="1:8" s="5" customFormat="1" ht="14.25">
      <c r="A2" s="2" t="s">
        <v>31</v>
      </c>
      <c r="B2" s="320">
        <f>'1. key ratios '!B2</f>
        <v>45107</v>
      </c>
      <c r="C2" s="3"/>
      <c r="D2" s="4"/>
      <c r="E2" s="4"/>
      <c r="F2" s="4"/>
      <c r="G2" s="4"/>
    </row>
    <row r="4" spans="1:8">
      <c r="A4" s="715" t="s">
        <v>6</v>
      </c>
      <c r="B4" s="717" t="s">
        <v>621</v>
      </c>
      <c r="C4" s="710" t="s">
        <v>558</v>
      </c>
      <c r="D4" s="710"/>
      <c r="E4" s="710"/>
      <c r="F4" s="710" t="s">
        <v>559</v>
      </c>
      <c r="G4" s="710"/>
      <c r="H4" s="711"/>
    </row>
    <row r="5" spans="1:8" ht="15.6" customHeight="1">
      <c r="A5" s="716"/>
      <c r="B5" s="718"/>
      <c r="C5" s="398" t="s">
        <v>32</v>
      </c>
      <c r="D5" s="398" t="s">
        <v>33</v>
      </c>
      <c r="E5" s="398" t="s">
        <v>34</v>
      </c>
      <c r="F5" s="398" t="s">
        <v>32</v>
      </c>
      <c r="G5" s="398" t="s">
        <v>33</v>
      </c>
      <c r="H5" s="398" t="s">
        <v>34</v>
      </c>
    </row>
    <row r="6" spans="1:8">
      <c r="A6" s="399">
        <v>1</v>
      </c>
      <c r="B6" s="400" t="s">
        <v>622</v>
      </c>
      <c r="C6" s="523">
        <v>30981667.326629225</v>
      </c>
      <c r="D6" s="523">
        <v>25873544.330000006</v>
      </c>
      <c r="E6" s="524">
        <v>56855211.656629235</v>
      </c>
      <c r="F6" s="523">
        <v>29552304.393337175</v>
      </c>
      <c r="G6" s="523">
        <v>26599461.342299882</v>
      </c>
      <c r="H6" s="524">
        <v>56151765.735637054</v>
      </c>
    </row>
    <row r="7" spans="1:8">
      <c r="A7" s="399">
        <v>1.1000000000000001</v>
      </c>
      <c r="B7" s="388" t="s">
        <v>565</v>
      </c>
      <c r="C7" s="523">
        <v>0</v>
      </c>
      <c r="D7" s="523">
        <v>0</v>
      </c>
      <c r="E7" s="524">
        <v>0</v>
      </c>
      <c r="F7" s="523">
        <v>0</v>
      </c>
      <c r="G7" s="523">
        <v>0</v>
      </c>
      <c r="H7" s="524">
        <v>0</v>
      </c>
    </row>
    <row r="8" spans="1:8">
      <c r="A8" s="399">
        <v>1.2</v>
      </c>
      <c r="B8" s="388" t="s">
        <v>567</v>
      </c>
      <c r="C8" s="523">
        <v>0</v>
      </c>
      <c r="D8" s="523">
        <v>0</v>
      </c>
      <c r="E8" s="524">
        <v>0</v>
      </c>
      <c r="F8" s="523">
        <v>0</v>
      </c>
      <c r="G8" s="523">
        <v>0</v>
      </c>
      <c r="H8" s="524">
        <v>0</v>
      </c>
    </row>
    <row r="9" spans="1:8" ht="21.6" customHeight="1">
      <c r="A9" s="399">
        <v>1.3</v>
      </c>
      <c r="B9" s="388" t="s">
        <v>623</v>
      </c>
      <c r="C9" s="523">
        <v>0</v>
      </c>
      <c r="D9" s="523">
        <v>0</v>
      </c>
      <c r="E9" s="524">
        <v>0</v>
      </c>
      <c r="F9" s="523">
        <v>0</v>
      </c>
      <c r="G9" s="523">
        <v>0</v>
      </c>
      <c r="H9" s="524">
        <v>0</v>
      </c>
    </row>
    <row r="10" spans="1:8">
      <c r="A10" s="399">
        <v>1.4</v>
      </c>
      <c r="B10" s="388" t="s">
        <v>569</v>
      </c>
      <c r="C10" s="523">
        <v>0</v>
      </c>
      <c r="D10" s="523">
        <v>0</v>
      </c>
      <c r="E10" s="524">
        <v>0</v>
      </c>
      <c r="F10" s="523">
        <v>0</v>
      </c>
      <c r="G10" s="523">
        <v>0</v>
      </c>
      <c r="H10" s="524">
        <v>0</v>
      </c>
    </row>
    <row r="11" spans="1:8">
      <c r="A11" s="399">
        <v>1.5</v>
      </c>
      <c r="B11" s="388" t="s">
        <v>573</v>
      </c>
      <c r="C11" s="523">
        <v>30981667.326629225</v>
      </c>
      <c r="D11" s="523">
        <v>25873544.330000006</v>
      </c>
      <c r="E11" s="524">
        <v>56855211.656629235</v>
      </c>
      <c r="F11" s="523">
        <v>29552304.393337175</v>
      </c>
      <c r="G11" s="523">
        <v>26599461.342299882</v>
      </c>
      <c r="H11" s="524">
        <v>56151765.735637054</v>
      </c>
    </row>
    <row r="12" spans="1:8">
      <c r="A12" s="399">
        <v>1.6</v>
      </c>
      <c r="B12" s="389" t="s">
        <v>455</v>
      </c>
      <c r="C12" s="523">
        <v>0</v>
      </c>
      <c r="D12" s="523">
        <v>0</v>
      </c>
      <c r="E12" s="524">
        <v>0</v>
      </c>
      <c r="F12" s="523">
        <v>0</v>
      </c>
      <c r="G12" s="523">
        <v>0</v>
      </c>
      <c r="H12" s="524">
        <v>0</v>
      </c>
    </row>
    <row r="13" spans="1:8">
      <c r="A13" s="399">
        <v>2</v>
      </c>
      <c r="B13" s="401" t="s">
        <v>624</v>
      </c>
      <c r="C13" s="523">
        <v>-7726849.1200000001</v>
      </c>
      <c r="D13" s="523">
        <v>-11210896.27</v>
      </c>
      <c r="E13" s="524">
        <v>-18937745.390000001</v>
      </c>
      <c r="F13" s="523">
        <v>-6380464.8899999373</v>
      </c>
      <c r="G13" s="523">
        <v>-11277211.820000062</v>
      </c>
      <c r="H13" s="524">
        <v>-17657676.710000001</v>
      </c>
    </row>
    <row r="14" spans="1:8">
      <c r="A14" s="399">
        <v>2.1</v>
      </c>
      <c r="B14" s="388" t="s">
        <v>625</v>
      </c>
      <c r="C14" s="523">
        <v>0</v>
      </c>
      <c r="D14" s="523">
        <v>0</v>
      </c>
      <c r="E14" s="524">
        <v>0</v>
      </c>
      <c r="F14" s="523">
        <v>0</v>
      </c>
      <c r="G14" s="523">
        <v>0</v>
      </c>
      <c r="H14" s="524">
        <v>0</v>
      </c>
    </row>
    <row r="15" spans="1:8" ht="24.6" customHeight="1">
      <c r="A15" s="399">
        <v>2.2000000000000002</v>
      </c>
      <c r="B15" s="388" t="s">
        <v>626</v>
      </c>
      <c r="C15" s="523">
        <v>0</v>
      </c>
      <c r="D15" s="523">
        <v>0</v>
      </c>
      <c r="E15" s="524">
        <v>0</v>
      </c>
      <c r="F15" s="523">
        <v>0</v>
      </c>
      <c r="G15" s="523">
        <v>0</v>
      </c>
      <c r="H15" s="524">
        <v>0</v>
      </c>
    </row>
    <row r="16" spans="1:8" ht="20.45" customHeight="1">
      <c r="A16" s="399">
        <v>2.2999999999999998</v>
      </c>
      <c r="B16" s="388" t="s">
        <v>627</v>
      </c>
      <c r="C16" s="523">
        <v>-7726849.1200000001</v>
      </c>
      <c r="D16" s="523">
        <v>-11210896.27</v>
      </c>
      <c r="E16" s="524">
        <v>-18937745.390000001</v>
      </c>
      <c r="F16" s="523">
        <v>-6380464.8899999373</v>
      </c>
      <c r="G16" s="523">
        <v>-11277211.820000062</v>
      </c>
      <c r="H16" s="524">
        <v>-17657676.710000001</v>
      </c>
    </row>
    <row r="17" spans="1:8">
      <c r="A17" s="399">
        <v>2.4</v>
      </c>
      <c r="B17" s="388" t="s">
        <v>628</v>
      </c>
      <c r="C17" s="523">
        <v>0</v>
      </c>
      <c r="D17" s="523">
        <v>0</v>
      </c>
      <c r="E17" s="524">
        <v>0</v>
      </c>
      <c r="F17" s="523">
        <v>0</v>
      </c>
      <c r="G17" s="523">
        <v>0</v>
      </c>
      <c r="H17" s="524">
        <v>0</v>
      </c>
    </row>
    <row r="18" spans="1:8">
      <c r="A18" s="399">
        <v>3</v>
      </c>
      <c r="B18" s="401" t="s">
        <v>629</v>
      </c>
      <c r="C18" s="523">
        <v>0</v>
      </c>
      <c r="D18" s="523">
        <v>0</v>
      </c>
      <c r="E18" s="524">
        <v>0</v>
      </c>
      <c r="F18" s="523">
        <v>487039.96</v>
      </c>
      <c r="G18" s="523">
        <v>14816.73</v>
      </c>
      <c r="H18" s="524">
        <v>501856.69</v>
      </c>
    </row>
    <row r="19" spans="1:8">
      <c r="A19" s="399">
        <v>4</v>
      </c>
      <c r="B19" s="401" t="s">
        <v>630</v>
      </c>
      <c r="C19" s="523">
        <v>4202276.8607000001</v>
      </c>
      <c r="D19" s="523">
        <v>1941759.6292999999</v>
      </c>
      <c r="E19" s="524">
        <v>6144036.4900000002</v>
      </c>
      <c r="F19" s="523">
        <v>4471088.70854</v>
      </c>
      <c r="G19" s="523">
        <v>2123921.7314599999</v>
      </c>
      <c r="H19" s="524">
        <v>6595010.4399999995</v>
      </c>
    </row>
    <row r="20" spans="1:8">
      <c r="A20" s="399">
        <v>5</v>
      </c>
      <c r="B20" s="401" t="s">
        <v>631</v>
      </c>
      <c r="C20" s="523">
        <v>-647001.78</v>
      </c>
      <c r="D20" s="523">
        <v>-4068102.1799999997</v>
      </c>
      <c r="E20" s="524">
        <v>-4715103.96</v>
      </c>
      <c r="F20" s="523">
        <v>-2266924.5605399292</v>
      </c>
      <c r="G20" s="523">
        <v>-3286772.1794600715</v>
      </c>
      <c r="H20" s="524">
        <v>-5553696.7400000002</v>
      </c>
    </row>
    <row r="21" spans="1:8" ht="24" customHeight="1">
      <c r="A21" s="399">
        <v>6</v>
      </c>
      <c r="B21" s="401" t="s">
        <v>632</v>
      </c>
      <c r="C21" s="523">
        <v>0</v>
      </c>
      <c r="D21" s="523">
        <v>0</v>
      </c>
      <c r="E21" s="524">
        <v>0</v>
      </c>
      <c r="F21" s="523">
        <v>0</v>
      </c>
      <c r="G21" s="523">
        <v>0</v>
      </c>
      <c r="H21" s="524">
        <v>0</v>
      </c>
    </row>
    <row r="22" spans="1:8" ht="18.600000000000001" customHeight="1">
      <c r="A22" s="399">
        <v>7</v>
      </c>
      <c r="B22" s="401" t="s">
        <v>633</v>
      </c>
      <c r="C22" s="523">
        <v>0</v>
      </c>
      <c r="D22" s="523">
        <v>0</v>
      </c>
      <c r="E22" s="524">
        <v>0</v>
      </c>
      <c r="F22" s="523">
        <v>0</v>
      </c>
      <c r="G22" s="523">
        <v>0</v>
      </c>
      <c r="H22" s="524">
        <v>0</v>
      </c>
    </row>
    <row r="23" spans="1:8" ht="25.5" customHeight="1">
      <c r="A23" s="399">
        <v>8</v>
      </c>
      <c r="B23" s="402" t="s">
        <v>634</v>
      </c>
      <c r="C23" s="523">
        <v>0</v>
      </c>
      <c r="D23" s="523">
        <v>0</v>
      </c>
      <c r="E23" s="524">
        <v>0</v>
      </c>
      <c r="F23" s="523">
        <v>0</v>
      </c>
      <c r="G23" s="523">
        <v>0</v>
      </c>
      <c r="H23" s="524">
        <v>0</v>
      </c>
    </row>
    <row r="24" spans="1:8" ht="34.5" customHeight="1">
      <c r="A24" s="399">
        <v>9</v>
      </c>
      <c r="B24" s="402" t="s">
        <v>635</v>
      </c>
      <c r="C24" s="523">
        <v>0</v>
      </c>
      <c r="D24" s="523">
        <v>0</v>
      </c>
      <c r="E24" s="524">
        <v>0</v>
      </c>
      <c r="F24" s="523">
        <v>0</v>
      </c>
      <c r="G24" s="523">
        <v>0</v>
      </c>
      <c r="H24" s="524">
        <v>0</v>
      </c>
    </row>
    <row r="25" spans="1:8">
      <c r="A25" s="399">
        <v>10</v>
      </c>
      <c r="B25" s="401" t="s">
        <v>636</v>
      </c>
      <c r="C25" s="523">
        <v>6383752.3200000003</v>
      </c>
      <c r="D25" s="523">
        <v>0</v>
      </c>
      <c r="E25" s="524">
        <v>6383752.3200000003</v>
      </c>
      <c r="F25" s="523">
        <v>7211646.0600000015</v>
      </c>
      <c r="G25" s="523">
        <v>14830.2</v>
      </c>
      <c r="H25" s="524">
        <v>7226476.2600000016</v>
      </c>
    </row>
    <row r="26" spans="1:8">
      <c r="A26" s="399">
        <v>11</v>
      </c>
      <c r="B26" s="403" t="s">
        <v>637</v>
      </c>
      <c r="C26" s="523"/>
      <c r="D26" s="523"/>
      <c r="E26" s="524">
        <v>0</v>
      </c>
      <c r="F26" s="523"/>
      <c r="G26" s="523"/>
      <c r="H26" s="524">
        <v>0</v>
      </c>
    </row>
    <row r="27" spans="1:8">
      <c r="A27" s="399">
        <v>12</v>
      </c>
      <c r="B27" s="401" t="s">
        <v>638</v>
      </c>
      <c r="C27" s="523">
        <v>652425.24706999992</v>
      </c>
      <c r="D27" s="523">
        <v>92719.652930000011</v>
      </c>
      <c r="E27" s="524">
        <v>745144.89999999991</v>
      </c>
      <c r="F27" s="523">
        <v>883940.59740000009</v>
      </c>
      <c r="G27" s="523">
        <v>309.20259999999871</v>
      </c>
      <c r="H27" s="524">
        <v>884249.8</v>
      </c>
    </row>
    <row r="28" spans="1:8">
      <c r="A28" s="399">
        <v>13</v>
      </c>
      <c r="B28" s="404" t="s">
        <v>639</v>
      </c>
      <c r="C28" s="523">
        <v>-497781.28</v>
      </c>
      <c r="D28" s="523"/>
      <c r="E28" s="524">
        <v>-497781.28</v>
      </c>
      <c r="F28" s="523">
        <v>-974268.36999999988</v>
      </c>
      <c r="G28" s="523"/>
      <c r="H28" s="524">
        <v>-974268.36999999988</v>
      </c>
    </row>
    <row r="29" spans="1:8">
      <c r="A29" s="399">
        <v>14</v>
      </c>
      <c r="B29" s="405" t="s">
        <v>640</v>
      </c>
      <c r="C29" s="523">
        <v>-18846418.280000001</v>
      </c>
      <c r="D29" s="523">
        <v>-1534434.4400000002</v>
      </c>
      <c r="E29" s="524">
        <v>-20380852.720000003</v>
      </c>
      <c r="F29" s="523">
        <v>-17129032.449999996</v>
      </c>
      <c r="G29" s="523">
        <v>-3627093.54</v>
      </c>
      <c r="H29" s="524">
        <v>-20756125.989999995</v>
      </c>
    </row>
    <row r="30" spans="1:8">
      <c r="A30" s="399">
        <v>14.1</v>
      </c>
      <c r="B30" s="377" t="s">
        <v>641</v>
      </c>
      <c r="C30" s="523">
        <v>-8489161.2199999988</v>
      </c>
      <c r="D30" s="523">
        <v>0</v>
      </c>
      <c r="E30" s="524">
        <v>-8489161.2199999988</v>
      </c>
      <c r="F30" s="523">
        <v>-8660167.9700000007</v>
      </c>
      <c r="G30" s="523">
        <v>0</v>
      </c>
      <c r="H30" s="524">
        <v>-8660167.9700000007</v>
      </c>
    </row>
    <row r="31" spans="1:8">
      <c r="A31" s="399">
        <v>14.2</v>
      </c>
      <c r="B31" s="377" t="s">
        <v>642</v>
      </c>
      <c r="C31" s="523">
        <v>-10357257.060000001</v>
      </c>
      <c r="D31" s="523">
        <v>-1534434.4400000002</v>
      </c>
      <c r="E31" s="524">
        <v>-11891691.5</v>
      </c>
      <c r="F31" s="523">
        <v>-8468864.4799999967</v>
      </c>
      <c r="G31" s="523">
        <v>-3627093.54</v>
      </c>
      <c r="H31" s="524">
        <v>-12095958.019999996</v>
      </c>
    </row>
    <row r="32" spans="1:8">
      <c r="A32" s="399">
        <v>15</v>
      </c>
      <c r="B32" s="401" t="s">
        <v>643</v>
      </c>
      <c r="C32" s="523">
        <v>-2218466.46</v>
      </c>
      <c r="D32" s="523">
        <v>0</v>
      </c>
      <c r="E32" s="524">
        <v>-2218466.46</v>
      </c>
      <c r="F32" s="523">
        <v>-2363199.23</v>
      </c>
      <c r="G32" s="523">
        <v>0</v>
      </c>
      <c r="H32" s="524">
        <v>-2363199.23</v>
      </c>
    </row>
    <row r="33" spans="1:8" ht="22.5" customHeight="1">
      <c r="A33" s="399">
        <v>16</v>
      </c>
      <c r="B33" s="375" t="s">
        <v>644</v>
      </c>
      <c r="C33" s="523">
        <v>121232.1734</v>
      </c>
      <c r="D33" s="523">
        <v>0</v>
      </c>
      <c r="E33" s="524">
        <v>121232.1734</v>
      </c>
      <c r="F33" s="523">
        <v>63418.194362934999</v>
      </c>
      <c r="G33" s="523">
        <v>0</v>
      </c>
      <c r="H33" s="524">
        <v>63418.194362934999</v>
      </c>
    </row>
    <row r="34" spans="1:8">
      <c r="A34" s="399">
        <v>17</v>
      </c>
      <c r="B34" s="401" t="s">
        <v>645</v>
      </c>
      <c r="C34" s="523">
        <v>37054.300000000003</v>
      </c>
      <c r="D34" s="523">
        <v>0</v>
      </c>
      <c r="E34" s="524">
        <v>37054.300000000003</v>
      </c>
      <c r="F34" s="523">
        <v>112659.79000000004</v>
      </c>
      <c r="G34" s="523">
        <v>0</v>
      </c>
      <c r="H34" s="524">
        <v>112659.79000000004</v>
      </c>
    </row>
    <row r="35" spans="1:8">
      <c r="A35" s="399">
        <v>17.100000000000001</v>
      </c>
      <c r="B35" s="377" t="s">
        <v>646</v>
      </c>
      <c r="C35" s="523">
        <v>37054.300000000003</v>
      </c>
      <c r="D35" s="523">
        <v>0</v>
      </c>
      <c r="E35" s="524">
        <v>37054.300000000003</v>
      </c>
      <c r="F35" s="523">
        <v>112659.79000000004</v>
      </c>
      <c r="G35" s="523">
        <v>0</v>
      </c>
      <c r="H35" s="524">
        <v>112659.79000000004</v>
      </c>
    </row>
    <row r="36" spans="1:8">
      <c r="A36" s="399">
        <v>17.2</v>
      </c>
      <c r="B36" s="377" t="s">
        <v>647</v>
      </c>
      <c r="C36" s="523"/>
      <c r="D36" s="523">
        <v>0</v>
      </c>
      <c r="E36" s="524">
        <v>0</v>
      </c>
      <c r="F36" s="523"/>
      <c r="G36" s="523">
        <v>0</v>
      </c>
      <c r="H36" s="524">
        <v>0</v>
      </c>
    </row>
    <row r="37" spans="1:8" ht="41.45" customHeight="1">
      <c r="A37" s="399">
        <v>18</v>
      </c>
      <c r="B37" s="406" t="s">
        <v>648</v>
      </c>
      <c r="C37" s="523">
        <v>7040256.5199999996</v>
      </c>
      <c r="D37" s="523">
        <v>0</v>
      </c>
      <c r="E37" s="524">
        <v>7040256.5199999996</v>
      </c>
      <c r="F37" s="523">
        <v>-1073755.0699999973</v>
      </c>
      <c r="G37" s="523">
        <v>0</v>
      </c>
      <c r="H37" s="524">
        <v>-1073755.0699999973</v>
      </c>
    </row>
    <row r="38" spans="1:8">
      <c r="A38" s="399">
        <v>18.100000000000001</v>
      </c>
      <c r="B38" s="407" t="s">
        <v>649</v>
      </c>
      <c r="C38" s="523"/>
      <c r="D38" s="523"/>
      <c r="E38" s="524">
        <v>0</v>
      </c>
      <c r="F38" s="523"/>
      <c r="G38" s="523"/>
      <c r="H38" s="524">
        <v>0</v>
      </c>
    </row>
    <row r="39" spans="1:8">
      <c r="A39" s="399">
        <v>18.2</v>
      </c>
      <c r="B39" s="407" t="s">
        <v>650</v>
      </c>
      <c r="C39" s="523">
        <v>7040256.5199999996</v>
      </c>
      <c r="D39" s="523">
        <v>0</v>
      </c>
      <c r="E39" s="524">
        <v>7040256.5199999996</v>
      </c>
      <c r="F39" s="523">
        <v>-1073755.0699999973</v>
      </c>
      <c r="G39" s="523">
        <v>0</v>
      </c>
      <c r="H39" s="524">
        <v>-1073755.0699999973</v>
      </c>
    </row>
    <row r="40" spans="1:8" ht="24.6" customHeight="1">
      <c r="A40" s="399">
        <v>19</v>
      </c>
      <c r="B40" s="406" t="s">
        <v>651</v>
      </c>
      <c r="C40" s="523"/>
      <c r="D40" s="523"/>
      <c r="E40" s="524">
        <v>0</v>
      </c>
      <c r="F40" s="523"/>
      <c r="G40" s="523"/>
      <c r="H40" s="524">
        <v>0</v>
      </c>
    </row>
    <row r="41" spans="1:8" ht="17.45" customHeight="1">
      <c r="A41" s="399">
        <v>20</v>
      </c>
      <c r="B41" s="406" t="s">
        <v>652</v>
      </c>
      <c r="C41" s="523"/>
      <c r="D41" s="523"/>
      <c r="E41" s="524">
        <v>0</v>
      </c>
      <c r="F41" s="523"/>
      <c r="G41" s="523"/>
      <c r="H41" s="524">
        <v>0</v>
      </c>
    </row>
    <row r="42" spans="1:8" ht="26.45" customHeight="1">
      <c r="A42" s="399">
        <v>21</v>
      </c>
      <c r="B42" s="406" t="s">
        <v>653</v>
      </c>
      <c r="C42" s="523"/>
      <c r="D42" s="523"/>
      <c r="E42" s="524">
        <v>0</v>
      </c>
      <c r="F42" s="523"/>
      <c r="G42" s="523"/>
      <c r="H42" s="524">
        <v>0</v>
      </c>
    </row>
    <row r="43" spans="1:8">
      <c r="A43" s="399">
        <v>22</v>
      </c>
      <c r="B43" s="408" t="s">
        <v>654</v>
      </c>
      <c r="C43" s="523">
        <v>19482147.827799223</v>
      </c>
      <c r="D43" s="523">
        <v>11094590.722230008</v>
      </c>
      <c r="E43" s="524">
        <v>30576738.550029233</v>
      </c>
      <c r="F43" s="523">
        <v>12594453.133100256</v>
      </c>
      <c r="G43" s="523">
        <v>10562261.666899748</v>
      </c>
      <c r="H43" s="524">
        <v>23156714.800000004</v>
      </c>
    </row>
    <row r="44" spans="1:8">
      <c r="A44" s="399">
        <v>23</v>
      </c>
      <c r="B44" s="408" t="s">
        <v>655</v>
      </c>
      <c r="C44" s="523">
        <v>4566178.1300000008</v>
      </c>
      <c r="D44" s="523"/>
      <c r="E44" s="524">
        <v>4566178.1300000008</v>
      </c>
      <c r="F44" s="523">
        <v>2630158.77</v>
      </c>
      <c r="G44" s="523"/>
      <c r="H44" s="524">
        <v>2630158.77</v>
      </c>
    </row>
    <row r="45" spans="1:8">
      <c r="A45" s="399">
        <v>24</v>
      </c>
      <c r="B45" s="409" t="s">
        <v>656</v>
      </c>
      <c r="C45" s="523">
        <v>14915969.697799223</v>
      </c>
      <c r="D45" s="523">
        <v>11094590.722230008</v>
      </c>
      <c r="E45" s="524">
        <v>26010560.42002923</v>
      </c>
      <c r="F45" s="523">
        <v>9964294.3631002568</v>
      </c>
      <c r="G45" s="523">
        <v>10562261.666899748</v>
      </c>
      <c r="H45" s="524">
        <v>20526556.030000005</v>
      </c>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zoomScale="70" zoomScaleNormal="70" workbookViewId="0">
      <selection activeCell="U10" sqref="U10"/>
    </sheetView>
  </sheetViews>
  <sheetFormatPr defaultRowHeight="15"/>
  <cols>
    <col min="1" max="1" width="8.7109375" style="396"/>
    <col min="2" max="2" width="87.5703125" bestFit="1" customWidth="1"/>
    <col min="3" max="8" width="15.42578125" customWidth="1"/>
  </cols>
  <sheetData>
    <row r="1" spans="1:8" s="5" customFormat="1" ht="14.25">
      <c r="A1" s="2" t="s">
        <v>30</v>
      </c>
      <c r="B1" s="3" t="str">
        <f>'Info '!C2</f>
        <v>JSC ProCredit Bank</v>
      </c>
      <c r="C1" s="3"/>
      <c r="D1" s="4"/>
      <c r="E1" s="4"/>
      <c r="F1" s="4"/>
      <c r="G1" s="4"/>
    </row>
    <row r="2" spans="1:8" s="5" customFormat="1" ht="14.25">
      <c r="A2" s="2" t="s">
        <v>31</v>
      </c>
      <c r="B2" s="320">
        <f>'1. key ratios '!B2</f>
        <v>45107</v>
      </c>
      <c r="C2" s="3"/>
      <c r="D2" s="4"/>
      <c r="E2" s="4"/>
      <c r="F2" s="4"/>
      <c r="G2" s="4"/>
    </row>
    <row r="3" spans="1:8" ht="15.75" thickBot="1">
      <c r="A3"/>
    </row>
    <row r="4" spans="1:8">
      <c r="A4" s="719" t="s">
        <v>6</v>
      </c>
      <c r="B4" s="720" t="s">
        <v>94</v>
      </c>
      <c r="C4" s="710" t="s">
        <v>558</v>
      </c>
      <c r="D4" s="710"/>
      <c r="E4" s="710"/>
      <c r="F4" s="710" t="s">
        <v>559</v>
      </c>
      <c r="G4" s="710"/>
      <c r="H4" s="711"/>
    </row>
    <row r="5" spans="1:8">
      <c r="A5" s="719"/>
      <c r="B5" s="720"/>
      <c r="C5" s="398" t="s">
        <v>32</v>
      </c>
      <c r="D5" s="398" t="s">
        <v>33</v>
      </c>
      <c r="E5" s="398" t="s">
        <v>34</v>
      </c>
      <c r="F5" s="398" t="s">
        <v>32</v>
      </c>
      <c r="G5" s="398" t="s">
        <v>33</v>
      </c>
      <c r="H5" s="398" t="s">
        <v>34</v>
      </c>
    </row>
    <row r="6" spans="1:8" ht="15.75">
      <c r="A6" s="384">
        <v>1</v>
      </c>
      <c r="B6" s="410" t="s">
        <v>657</v>
      </c>
      <c r="C6" s="525">
        <v>0</v>
      </c>
      <c r="D6" s="525">
        <v>28464999.999999996</v>
      </c>
      <c r="E6" s="526">
        <v>28464999.999999996</v>
      </c>
      <c r="F6" s="411">
        <v>0</v>
      </c>
      <c r="G6" s="411">
        <v>30520000</v>
      </c>
      <c r="H6" s="412">
        <v>30520000</v>
      </c>
    </row>
    <row r="7" spans="1:8" ht="15.75">
      <c r="A7" s="384">
        <v>2</v>
      </c>
      <c r="B7" s="410" t="s">
        <v>196</v>
      </c>
      <c r="C7" s="525">
        <v>48047858.25</v>
      </c>
      <c r="D7" s="525">
        <v>319723870.30000001</v>
      </c>
      <c r="E7" s="526">
        <v>367771728.55000001</v>
      </c>
      <c r="F7" s="411">
        <v>48047858.25</v>
      </c>
      <c r="G7" s="411">
        <v>468186201.60500002</v>
      </c>
      <c r="H7" s="412">
        <v>516234059.85500002</v>
      </c>
    </row>
    <row r="8" spans="1:8" ht="15.75">
      <c r="A8" s="384">
        <v>3</v>
      </c>
      <c r="B8" s="410" t="s">
        <v>206</v>
      </c>
      <c r="C8" s="525">
        <v>396979278.67980003</v>
      </c>
      <c r="D8" s="525">
        <v>894077548.17478991</v>
      </c>
      <c r="E8" s="526">
        <v>1291056826.8545899</v>
      </c>
      <c r="F8" s="411">
        <v>404417297.15000004</v>
      </c>
      <c r="G8" s="411">
        <v>698648931.189731</v>
      </c>
      <c r="H8" s="412">
        <v>1103066228.339731</v>
      </c>
    </row>
    <row r="9" spans="1:8" ht="15.75">
      <c r="A9" s="384">
        <v>3.1</v>
      </c>
      <c r="B9" s="413" t="s">
        <v>197</v>
      </c>
      <c r="C9" s="525">
        <v>343190347.37980002</v>
      </c>
      <c r="D9" s="525">
        <v>627067783.73269999</v>
      </c>
      <c r="E9" s="526">
        <v>970258131.11249995</v>
      </c>
      <c r="F9" s="411">
        <v>345598714.22000003</v>
      </c>
      <c r="G9" s="411">
        <v>627067783.73269999</v>
      </c>
      <c r="H9" s="412">
        <v>972666497.95270002</v>
      </c>
    </row>
    <row r="10" spans="1:8" ht="15.75">
      <c r="A10" s="384">
        <v>3.2</v>
      </c>
      <c r="B10" s="413" t="s">
        <v>193</v>
      </c>
      <c r="C10" s="525">
        <v>53788931.300000004</v>
      </c>
      <c r="D10" s="525">
        <v>267009764.44208997</v>
      </c>
      <c r="E10" s="526">
        <v>320798695.74208999</v>
      </c>
      <c r="F10" s="411">
        <v>58818582.93</v>
      </c>
      <c r="G10" s="411">
        <v>71581147.457031012</v>
      </c>
      <c r="H10" s="412">
        <v>130399730.38703102</v>
      </c>
    </row>
    <row r="11" spans="1:8" ht="15.75">
      <c r="A11" s="384">
        <v>4</v>
      </c>
      <c r="B11" s="414" t="s">
        <v>195</v>
      </c>
      <c r="C11" s="525">
        <v>7296000</v>
      </c>
      <c r="D11" s="525">
        <v>0</v>
      </c>
      <c r="E11" s="526">
        <v>7296000</v>
      </c>
      <c r="F11" s="411">
        <v>9299000</v>
      </c>
      <c r="G11" s="411">
        <v>0</v>
      </c>
      <c r="H11" s="412">
        <v>9299000</v>
      </c>
    </row>
    <row r="12" spans="1:8" ht="15.75">
      <c r="A12" s="384">
        <v>4.0999999999999996</v>
      </c>
      <c r="B12" s="413" t="s">
        <v>179</v>
      </c>
      <c r="C12" s="525">
        <v>7296000</v>
      </c>
      <c r="D12" s="525">
        <v>0</v>
      </c>
      <c r="E12" s="526">
        <v>7296000</v>
      </c>
      <c r="F12" s="411">
        <v>9299000</v>
      </c>
      <c r="G12" s="411">
        <v>0</v>
      </c>
      <c r="H12" s="412">
        <v>9299000</v>
      </c>
    </row>
    <row r="13" spans="1:8" ht="15.75">
      <c r="A13" s="384">
        <v>4.2</v>
      </c>
      <c r="B13" s="413" t="s">
        <v>180</v>
      </c>
      <c r="C13" s="525">
        <v>0</v>
      </c>
      <c r="D13" s="525">
        <v>0</v>
      </c>
      <c r="E13" s="526">
        <v>0</v>
      </c>
      <c r="F13" s="411">
        <v>0</v>
      </c>
      <c r="G13" s="411">
        <v>0</v>
      </c>
      <c r="H13" s="412">
        <v>0</v>
      </c>
    </row>
    <row r="14" spans="1:8" ht="15.75">
      <c r="A14" s="384">
        <v>5</v>
      </c>
      <c r="B14" s="414" t="s">
        <v>205</v>
      </c>
      <c r="C14" s="525">
        <v>366033068.60000002</v>
      </c>
      <c r="D14" s="525">
        <v>1004409050.4738998</v>
      </c>
      <c r="E14" s="526">
        <v>1370442119.0738997</v>
      </c>
      <c r="F14" s="411">
        <v>371877062.74000001</v>
      </c>
      <c r="G14" s="411">
        <v>944148188.78680015</v>
      </c>
      <c r="H14" s="412">
        <v>1316025251.5268002</v>
      </c>
    </row>
    <row r="15" spans="1:8" ht="15.75">
      <c r="A15" s="384">
        <v>5.0999999999999996</v>
      </c>
      <c r="B15" s="415" t="s">
        <v>183</v>
      </c>
      <c r="C15" s="525">
        <v>14985882.76</v>
      </c>
      <c r="D15" s="525">
        <v>3347564.8369999998</v>
      </c>
      <c r="E15" s="526">
        <v>18333447.596999999</v>
      </c>
      <c r="F15" s="411">
        <v>12905571.43</v>
      </c>
      <c r="G15" s="411">
        <v>2362676.61</v>
      </c>
      <c r="H15" s="412">
        <v>15268248.039999999</v>
      </c>
    </row>
    <row r="16" spans="1:8" ht="15.75">
      <c r="A16" s="384">
        <v>5.2</v>
      </c>
      <c r="B16" s="415" t="s">
        <v>182</v>
      </c>
      <c r="C16" s="525">
        <v>0</v>
      </c>
      <c r="D16" s="525">
        <v>0</v>
      </c>
      <c r="E16" s="526">
        <v>0</v>
      </c>
      <c r="F16" s="411">
        <v>0</v>
      </c>
      <c r="G16" s="411">
        <v>0</v>
      </c>
      <c r="H16" s="412">
        <v>0</v>
      </c>
    </row>
    <row r="17" spans="1:8" ht="15.75">
      <c r="A17" s="384">
        <v>5.3</v>
      </c>
      <c r="B17" s="415" t="s">
        <v>181</v>
      </c>
      <c r="C17" s="525">
        <v>310117482.45000005</v>
      </c>
      <c r="D17" s="525">
        <v>951411229.58419991</v>
      </c>
      <c r="E17" s="526">
        <v>1261528712.0342</v>
      </c>
      <c r="F17" s="411">
        <v>320162171.37</v>
      </c>
      <c r="G17" s="411">
        <v>892871319.01080012</v>
      </c>
      <c r="H17" s="412">
        <v>1213033490.3808002</v>
      </c>
    </row>
    <row r="18" spans="1:8" ht="15.75">
      <c r="A18" s="384" t="s">
        <v>15</v>
      </c>
      <c r="B18" s="416" t="s">
        <v>36</v>
      </c>
      <c r="C18" s="525">
        <v>68393601.680000007</v>
      </c>
      <c r="D18" s="525">
        <v>203287895.45919999</v>
      </c>
      <c r="E18" s="526">
        <v>271681497.13919997</v>
      </c>
      <c r="F18" s="411">
        <v>76512904.430000007</v>
      </c>
      <c r="G18" s="411">
        <v>194981104.05239999</v>
      </c>
      <c r="H18" s="412">
        <v>271494008.4824</v>
      </c>
    </row>
    <row r="19" spans="1:8" ht="15.75">
      <c r="A19" s="384" t="s">
        <v>16</v>
      </c>
      <c r="B19" s="416" t="s">
        <v>37</v>
      </c>
      <c r="C19" s="525">
        <v>75014090.569999993</v>
      </c>
      <c r="D19" s="525">
        <v>429608487.62099999</v>
      </c>
      <c r="E19" s="526">
        <v>504622578.19099998</v>
      </c>
      <c r="F19" s="411">
        <v>85701287.569999993</v>
      </c>
      <c r="G19" s="411">
        <v>439315876.77630001</v>
      </c>
      <c r="H19" s="412">
        <v>525017164.34630001</v>
      </c>
    </row>
    <row r="20" spans="1:8" ht="15.75">
      <c r="A20" s="384" t="s">
        <v>17</v>
      </c>
      <c r="B20" s="416" t="s">
        <v>38</v>
      </c>
      <c r="C20" s="525"/>
      <c r="D20" s="525"/>
      <c r="E20" s="526">
        <v>0</v>
      </c>
      <c r="F20" s="411"/>
      <c r="G20" s="411"/>
      <c r="H20" s="412">
        <v>0</v>
      </c>
    </row>
    <row r="21" spans="1:8" ht="15.75">
      <c r="A21" s="384" t="s">
        <v>18</v>
      </c>
      <c r="B21" s="416" t="s">
        <v>39</v>
      </c>
      <c r="C21" s="525">
        <v>61842778.109999999</v>
      </c>
      <c r="D21" s="525">
        <v>127526662.31659999</v>
      </c>
      <c r="E21" s="526">
        <v>189369440.42659998</v>
      </c>
      <c r="F21" s="411">
        <v>62202795.899999999</v>
      </c>
      <c r="G21" s="411">
        <v>89574145.746700004</v>
      </c>
      <c r="H21" s="412">
        <v>151776941.64669999</v>
      </c>
    </row>
    <row r="22" spans="1:8" ht="15.75">
      <c r="A22" s="384" t="s">
        <v>19</v>
      </c>
      <c r="B22" s="416" t="s">
        <v>40</v>
      </c>
      <c r="C22" s="525">
        <v>104867012.09</v>
      </c>
      <c r="D22" s="525">
        <v>190988184.18740001</v>
      </c>
      <c r="E22" s="526">
        <v>295855196.27740002</v>
      </c>
      <c r="F22" s="411">
        <v>95745183.469999999</v>
      </c>
      <c r="G22" s="411">
        <v>169000192.43540001</v>
      </c>
      <c r="H22" s="412">
        <v>264745375.90540001</v>
      </c>
    </row>
    <row r="23" spans="1:8" ht="15.75">
      <c r="A23" s="384">
        <v>5.4</v>
      </c>
      <c r="B23" s="415" t="s">
        <v>184</v>
      </c>
      <c r="C23" s="525">
        <v>34014084.82</v>
      </c>
      <c r="D23" s="525">
        <v>48280853.705399998</v>
      </c>
      <c r="E23" s="526">
        <v>82294938.525399998</v>
      </c>
      <c r="F23" s="411">
        <v>34287096.479999997</v>
      </c>
      <c r="G23" s="411">
        <v>43778547.012599997</v>
      </c>
      <c r="H23" s="412">
        <v>78065643.492599994</v>
      </c>
    </row>
    <row r="24" spans="1:8" ht="15.75">
      <c r="A24" s="384">
        <v>5.5</v>
      </c>
      <c r="B24" s="415" t="s">
        <v>185</v>
      </c>
      <c r="C24" s="525">
        <v>6915618.5499999998</v>
      </c>
      <c r="D24" s="525">
        <v>1369402.2886999999</v>
      </c>
      <c r="E24" s="526">
        <v>8285020.8387000002</v>
      </c>
      <c r="F24" s="411">
        <v>4522223.43</v>
      </c>
      <c r="G24" s="411">
        <v>4264476.9757000003</v>
      </c>
      <c r="H24" s="412">
        <v>8786700.4057</v>
      </c>
    </row>
    <row r="25" spans="1:8" ht="15.75">
      <c r="A25" s="384">
        <v>5.6</v>
      </c>
      <c r="B25" s="415" t="s">
        <v>186</v>
      </c>
      <c r="C25" s="525">
        <v>0</v>
      </c>
      <c r="D25" s="525">
        <v>0</v>
      </c>
      <c r="E25" s="526">
        <v>0</v>
      </c>
      <c r="F25" s="411">
        <v>0</v>
      </c>
      <c r="G25" s="411">
        <v>871169.09</v>
      </c>
      <c r="H25" s="412">
        <v>871169.09</v>
      </c>
    </row>
    <row r="26" spans="1:8" ht="15.75">
      <c r="A26" s="384">
        <v>5.7</v>
      </c>
      <c r="B26" s="415" t="s">
        <v>40</v>
      </c>
      <c r="C26" s="525">
        <v>0.02</v>
      </c>
      <c r="D26" s="525">
        <v>5.8599999999999999E-2</v>
      </c>
      <c r="E26" s="526">
        <v>7.8600000000000003E-2</v>
      </c>
      <c r="F26" s="411">
        <v>0.03</v>
      </c>
      <c r="G26" s="411">
        <v>8.77E-2</v>
      </c>
      <c r="H26" s="412">
        <v>0.1177</v>
      </c>
    </row>
    <row r="27" spans="1:8" ht="15.75">
      <c r="A27" s="384">
        <v>6</v>
      </c>
      <c r="B27" s="417" t="s">
        <v>658</v>
      </c>
      <c r="C27" s="525">
        <v>39298530.679999992</v>
      </c>
      <c r="D27" s="525">
        <v>54480026.96471101</v>
      </c>
      <c r="E27" s="526">
        <v>93778557.644711003</v>
      </c>
      <c r="F27" s="411">
        <v>28894685.649999999</v>
      </c>
      <c r="G27" s="411">
        <v>49224614.388590999</v>
      </c>
      <c r="H27" s="412">
        <v>78119300.038590997</v>
      </c>
    </row>
    <row r="28" spans="1:8" ht="15.75">
      <c r="A28" s="384">
        <v>7</v>
      </c>
      <c r="B28" s="417" t="s">
        <v>659</v>
      </c>
      <c r="C28" s="525">
        <v>42846087.039999999</v>
      </c>
      <c r="D28" s="525">
        <v>16070869.622854002</v>
      </c>
      <c r="E28" s="526">
        <v>58916956.662854001</v>
      </c>
      <c r="F28" s="411">
        <v>53126020.109999999</v>
      </c>
      <c r="G28" s="411">
        <v>17206015.750569999</v>
      </c>
      <c r="H28" s="412">
        <v>70332035.860569999</v>
      </c>
    </row>
    <row r="29" spans="1:8" ht="15.75">
      <c r="A29" s="384">
        <v>8</v>
      </c>
      <c r="B29" s="417" t="s">
        <v>194</v>
      </c>
      <c r="C29" s="525">
        <v>0</v>
      </c>
      <c r="D29" s="525">
        <v>0</v>
      </c>
      <c r="E29" s="526">
        <v>0</v>
      </c>
      <c r="F29" s="411">
        <v>0</v>
      </c>
      <c r="G29" s="411">
        <v>0</v>
      </c>
      <c r="H29" s="412">
        <v>0</v>
      </c>
    </row>
    <row r="30" spans="1:8" ht="15.75">
      <c r="A30" s="384">
        <v>9</v>
      </c>
      <c r="B30" s="418" t="s">
        <v>211</v>
      </c>
      <c r="C30" s="525">
        <v>17734350</v>
      </c>
      <c r="D30" s="525">
        <v>19474770.386955999</v>
      </c>
      <c r="E30" s="526">
        <v>37209120.386955999</v>
      </c>
      <c r="F30" s="411">
        <v>0</v>
      </c>
      <c r="G30" s="411">
        <v>95069764.87184</v>
      </c>
      <c r="H30" s="412">
        <v>95069764.87184</v>
      </c>
    </row>
    <row r="31" spans="1:8" ht="15.75">
      <c r="A31" s="384">
        <v>9.1</v>
      </c>
      <c r="B31" s="419" t="s">
        <v>201</v>
      </c>
      <c r="C31" s="525">
        <v>12508500</v>
      </c>
      <c r="D31" s="525">
        <v>5808206.5874439999</v>
      </c>
      <c r="E31" s="526">
        <v>18316706.587444</v>
      </c>
      <c r="F31" s="411">
        <v>0</v>
      </c>
      <c r="G31" s="411">
        <v>47894290</v>
      </c>
      <c r="H31" s="412">
        <v>47894290</v>
      </c>
    </row>
    <row r="32" spans="1:8" ht="15.75">
      <c r="A32" s="384">
        <v>9.1999999999999993</v>
      </c>
      <c r="B32" s="419" t="s">
        <v>202</v>
      </c>
      <c r="C32" s="525">
        <v>5225850</v>
      </c>
      <c r="D32" s="525">
        <v>13666563.799512001</v>
      </c>
      <c r="E32" s="526">
        <v>18892413.799511999</v>
      </c>
      <c r="F32" s="411">
        <v>0</v>
      </c>
      <c r="G32" s="411">
        <v>47175474.87184</v>
      </c>
      <c r="H32" s="412">
        <v>47175474.87184</v>
      </c>
    </row>
    <row r="33" spans="1:8" ht="15.75">
      <c r="A33" s="384">
        <v>9.3000000000000007</v>
      </c>
      <c r="B33" s="419" t="s">
        <v>198</v>
      </c>
      <c r="C33" s="525"/>
      <c r="D33" s="525"/>
      <c r="E33" s="526">
        <v>0</v>
      </c>
      <c r="F33" s="411"/>
      <c r="G33" s="411"/>
      <c r="H33" s="412">
        <v>0</v>
      </c>
    </row>
    <row r="34" spans="1:8" ht="15.75">
      <c r="A34" s="384">
        <v>9.4</v>
      </c>
      <c r="B34" s="419" t="s">
        <v>199</v>
      </c>
      <c r="C34" s="525"/>
      <c r="D34" s="525"/>
      <c r="E34" s="526">
        <v>0</v>
      </c>
      <c r="F34" s="411"/>
      <c r="G34" s="411"/>
      <c r="H34" s="412">
        <v>0</v>
      </c>
    </row>
    <row r="35" spans="1:8" ht="15.75">
      <c r="A35" s="384">
        <v>9.5</v>
      </c>
      <c r="B35" s="419" t="s">
        <v>200</v>
      </c>
      <c r="C35" s="525"/>
      <c r="D35" s="525"/>
      <c r="E35" s="526">
        <v>0</v>
      </c>
      <c r="F35" s="411"/>
      <c r="G35" s="411"/>
      <c r="H35" s="412">
        <v>0</v>
      </c>
    </row>
    <row r="36" spans="1:8" ht="15.75">
      <c r="A36" s="384">
        <v>9.6</v>
      </c>
      <c r="B36" s="419" t="s">
        <v>203</v>
      </c>
      <c r="C36" s="525"/>
      <c r="D36" s="525"/>
      <c r="E36" s="526">
        <v>0</v>
      </c>
      <c r="F36" s="411"/>
      <c r="G36" s="411"/>
      <c r="H36" s="412">
        <v>0</v>
      </c>
    </row>
    <row r="37" spans="1:8" ht="15.75">
      <c r="A37" s="384">
        <v>9.6999999999999993</v>
      </c>
      <c r="B37" s="419" t="s">
        <v>204</v>
      </c>
      <c r="C37" s="525"/>
      <c r="D37" s="525"/>
      <c r="E37" s="526">
        <v>0</v>
      </c>
      <c r="F37" s="411"/>
      <c r="G37" s="411"/>
      <c r="H37" s="412">
        <v>0</v>
      </c>
    </row>
    <row r="38" spans="1:8" ht="15.75">
      <c r="A38" s="384">
        <v>10</v>
      </c>
      <c r="B38" s="414" t="s">
        <v>207</v>
      </c>
      <c r="C38" s="525">
        <v>7759178.4699999969</v>
      </c>
      <c r="D38" s="525">
        <v>15157335.771299995</v>
      </c>
      <c r="E38" s="526">
        <v>22916514.241299994</v>
      </c>
      <c r="F38" s="411">
        <v>5811295.4999999925</v>
      </c>
      <c r="G38" s="411">
        <v>26490027.903111778</v>
      </c>
      <c r="H38" s="412">
        <v>32301323.403111771</v>
      </c>
    </row>
    <row r="39" spans="1:8" ht="15.75">
      <c r="A39" s="384">
        <v>10.1</v>
      </c>
      <c r="B39" s="420" t="s">
        <v>208</v>
      </c>
      <c r="C39" s="525">
        <v>0</v>
      </c>
      <c r="D39" s="525">
        <v>98221.470300000001</v>
      </c>
      <c r="E39" s="526">
        <v>98221.470300000001</v>
      </c>
      <c r="F39" s="411">
        <v>121197.02</v>
      </c>
      <c r="G39" s="411">
        <v>476206.56</v>
      </c>
      <c r="H39" s="412">
        <v>597403.57999999996</v>
      </c>
    </row>
    <row r="40" spans="1:8" ht="15.75">
      <c r="A40" s="384">
        <v>10.199999999999999</v>
      </c>
      <c r="B40" s="420" t="s">
        <v>209</v>
      </c>
      <c r="C40" s="525">
        <v>0</v>
      </c>
      <c r="D40" s="525">
        <v>13634.229700000011</v>
      </c>
      <c r="E40" s="526">
        <v>13634.229700000011</v>
      </c>
      <c r="F40" s="411">
        <v>11868.569999999992</v>
      </c>
      <c r="G40" s="411">
        <v>71835.533585999976</v>
      </c>
      <c r="H40" s="412">
        <v>83704.103585999968</v>
      </c>
    </row>
    <row r="41" spans="1:8" ht="15.75">
      <c r="A41" s="384">
        <v>10.3</v>
      </c>
      <c r="B41" s="420" t="s">
        <v>212</v>
      </c>
      <c r="C41" s="525">
        <v>5979704.7499999963</v>
      </c>
      <c r="D41" s="525">
        <v>12190292.634599997</v>
      </c>
      <c r="E41" s="526">
        <v>18169997.384599991</v>
      </c>
      <c r="F41" s="411">
        <v>4314803.7799999937</v>
      </c>
      <c r="G41" s="411">
        <v>20194823.10549289</v>
      </c>
      <c r="H41" s="412">
        <v>24509626.885492884</v>
      </c>
    </row>
    <row r="42" spans="1:8" ht="25.5">
      <c r="A42" s="384">
        <v>10.4</v>
      </c>
      <c r="B42" s="420" t="s">
        <v>213</v>
      </c>
      <c r="C42" s="525">
        <v>1779473.7200000002</v>
      </c>
      <c r="D42" s="525">
        <v>2855187.4367</v>
      </c>
      <c r="E42" s="526">
        <v>4634661.1567000002</v>
      </c>
      <c r="F42" s="411">
        <v>1363426.1299999994</v>
      </c>
      <c r="G42" s="411">
        <v>5747162.7040328886</v>
      </c>
      <c r="H42" s="412">
        <v>7110588.8340328876</v>
      </c>
    </row>
    <row r="43" spans="1:8" ht="16.5" thickBot="1">
      <c r="A43" s="384">
        <v>11</v>
      </c>
      <c r="B43" s="139" t="s">
        <v>210</v>
      </c>
      <c r="C43" s="525"/>
      <c r="D43" s="525"/>
      <c r="E43" s="526">
        <v>0</v>
      </c>
      <c r="F43" s="411"/>
      <c r="G43" s="411"/>
      <c r="H43" s="412">
        <v>0</v>
      </c>
    </row>
    <row r="44" spans="1:8" ht="15.75">
      <c r="C44" s="421"/>
      <c r="D44" s="421"/>
      <c r="E44" s="421"/>
      <c r="F44" s="421"/>
      <c r="G44" s="421"/>
      <c r="H44" s="421"/>
    </row>
    <row r="45" spans="1:8" ht="15.75">
      <c r="C45" s="421"/>
      <c r="D45" s="421"/>
      <c r="E45" s="421"/>
      <c r="F45" s="421"/>
      <c r="G45" s="421"/>
      <c r="H45" s="421"/>
    </row>
    <row r="46" spans="1:8" ht="15.75">
      <c r="C46" s="421"/>
      <c r="D46" s="421"/>
      <c r="E46" s="421"/>
      <c r="F46" s="421"/>
      <c r="G46" s="421"/>
      <c r="H46" s="421"/>
    </row>
    <row r="47" spans="1:8" ht="15.75">
      <c r="C47" s="421"/>
      <c r="D47" s="421"/>
      <c r="E47" s="421"/>
      <c r="F47" s="421"/>
      <c r="G47" s="421"/>
      <c r="H47" s="421"/>
    </row>
  </sheetData>
  <mergeCells count="4">
    <mergeCell ref="A4:A5"/>
    <mergeCell ref="B4:B5"/>
    <mergeCell ref="C4:E4"/>
    <mergeCell ref="F4:H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U10" sqref="U10"/>
      <selection pane="topRight" activeCell="U10" sqref="U10"/>
      <selection pane="bottomLeft" activeCell="U10" sqref="U10"/>
      <selection pane="bottomRight" activeCell="U10" sqref="U10"/>
    </sheetView>
  </sheetViews>
  <sheetFormatPr defaultColWidth="9.140625" defaultRowHeight="12.75"/>
  <cols>
    <col min="1" max="1" width="9.5703125" style="4" bestFit="1" customWidth="1"/>
    <col min="2" max="2" width="93.5703125" style="4" customWidth="1"/>
    <col min="3" max="4" width="11.7109375" style="4" bestFit="1" customWidth="1"/>
    <col min="5" max="7" width="11.7109375" style="13" bestFit="1" customWidth="1"/>
    <col min="8" max="11" width="9.7109375" style="13" customWidth="1"/>
    <col min="12" max="16384" width="9.140625" style="13"/>
  </cols>
  <sheetData>
    <row r="1" spans="1:7">
      <c r="A1" s="2" t="s">
        <v>30</v>
      </c>
      <c r="B1" s="3" t="str">
        <f>'Info '!C2</f>
        <v>JSC ProCredit Bank</v>
      </c>
      <c r="C1" s="3"/>
    </row>
    <row r="2" spans="1:7">
      <c r="A2" s="2" t="s">
        <v>31</v>
      </c>
      <c r="B2" s="320">
        <f>'1. key ratios '!B2</f>
        <v>45107</v>
      </c>
      <c r="C2" s="3"/>
    </row>
    <row r="3" spans="1:7">
      <c r="A3" s="2"/>
      <c r="B3" s="3"/>
      <c r="C3" s="3"/>
    </row>
    <row r="4" spans="1:7" ht="15" customHeight="1" thickBot="1">
      <c r="A4" s="4" t="s">
        <v>96</v>
      </c>
      <c r="B4" s="86" t="s">
        <v>187</v>
      </c>
      <c r="C4" s="16" t="s">
        <v>35</v>
      </c>
    </row>
    <row r="5" spans="1:7" ht="15" customHeight="1">
      <c r="A5" s="161" t="s">
        <v>6</v>
      </c>
      <c r="B5" s="162"/>
      <c r="C5" s="318" t="s">
        <v>737</v>
      </c>
      <c r="D5" s="318" t="s">
        <v>733</v>
      </c>
      <c r="E5" s="318" t="s">
        <v>734</v>
      </c>
      <c r="F5" s="318" t="s">
        <v>735</v>
      </c>
      <c r="G5" s="319" t="s">
        <v>736</v>
      </c>
    </row>
    <row r="6" spans="1:7" ht="15" customHeight="1">
      <c r="A6" s="17">
        <v>1</v>
      </c>
      <c r="B6" s="245" t="s">
        <v>191</v>
      </c>
      <c r="C6" s="313">
        <v>1075767923.5856619</v>
      </c>
      <c r="D6" s="314">
        <v>1100963155.4354708</v>
      </c>
      <c r="E6" s="247">
        <v>1195416069.5925508</v>
      </c>
      <c r="F6" s="313">
        <v>1224586647.0636373</v>
      </c>
      <c r="G6" s="316">
        <v>1277260004.2146199</v>
      </c>
    </row>
    <row r="7" spans="1:7" ht="15" customHeight="1">
      <c r="A7" s="17">
        <v>1.1000000000000001</v>
      </c>
      <c r="B7" s="245" t="s">
        <v>357</v>
      </c>
      <c r="C7" s="527">
        <v>1004272784.9099618</v>
      </c>
      <c r="D7" s="528">
        <v>1031067324.5400409</v>
      </c>
      <c r="E7" s="527">
        <v>1123137359.9780507</v>
      </c>
      <c r="F7" s="527">
        <v>1154766202.3146472</v>
      </c>
      <c r="G7" s="529">
        <v>1201084570.6227999</v>
      </c>
    </row>
    <row r="8" spans="1:7">
      <c r="A8" s="17" t="s">
        <v>14</v>
      </c>
      <c r="B8" s="245" t="s">
        <v>95</v>
      </c>
      <c r="C8" s="527"/>
      <c r="D8" s="528"/>
      <c r="E8" s="527"/>
      <c r="F8" s="527"/>
      <c r="G8" s="529"/>
    </row>
    <row r="9" spans="1:7" ht="15" customHeight="1">
      <c r="A9" s="17">
        <v>1.2</v>
      </c>
      <c r="B9" s="246" t="s">
        <v>94</v>
      </c>
      <c r="C9" s="527">
        <v>71370053.675700009</v>
      </c>
      <c r="D9" s="528">
        <v>69895830.895429999</v>
      </c>
      <c r="E9" s="527">
        <v>72278709.614500001</v>
      </c>
      <c r="F9" s="527">
        <v>69707236.748989999</v>
      </c>
      <c r="G9" s="529">
        <v>75983856.431820005</v>
      </c>
    </row>
    <row r="10" spans="1:7" ht="15" customHeight="1">
      <c r="A10" s="17">
        <v>1.3</v>
      </c>
      <c r="B10" s="245" t="s">
        <v>28</v>
      </c>
      <c r="C10" s="527">
        <v>125085</v>
      </c>
      <c r="D10" s="528">
        <v>0</v>
      </c>
      <c r="E10" s="527">
        <v>0</v>
      </c>
      <c r="F10" s="527">
        <v>113208</v>
      </c>
      <c r="G10" s="529">
        <v>191577.16000000003</v>
      </c>
    </row>
    <row r="11" spans="1:7" ht="15" customHeight="1">
      <c r="A11" s="17">
        <v>2</v>
      </c>
      <c r="B11" s="245" t="s">
        <v>188</v>
      </c>
      <c r="C11" s="527">
        <v>0</v>
      </c>
      <c r="D11" s="528">
        <v>0</v>
      </c>
      <c r="E11" s="527">
        <v>0</v>
      </c>
      <c r="F11" s="527">
        <v>9486425.9598137029</v>
      </c>
      <c r="G11" s="529">
        <v>5154575.1374928644</v>
      </c>
    </row>
    <row r="12" spans="1:7" ht="15" customHeight="1">
      <c r="A12" s="17">
        <v>3</v>
      </c>
      <c r="B12" s="245" t="s">
        <v>189</v>
      </c>
      <c r="C12" s="527">
        <v>162094259.38124993</v>
      </c>
      <c r="D12" s="528">
        <v>162094259.38124993</v>
      </c>
      <c r="E12" s="527">
        <v>162094259.38124993</v>
      </c>
      <c r="F12" s="527">
        <v>142681130.26249999</v>
      </c>
      <c r="G12" s="529">
        <v>142681130.26249999</v>
      </c>
    </row>
    <row r="13" spans="1:7" ht="15" customHeight="1" thickBot="1">
      <c r="A13" s="19">
        <v>4</v>
      </c>
      <c r="B13" s="20" t="s">
        <v>190</v>
      </c>
      <c r="C13" s="248">
        <v>1237862182.9669118</v>
      </c>
      <c r="D13" s="315">
        <v>1263057414.8167207</v>
      </c>
      <c r="E13" s="249">
        <v>1357510328.9738007</v>
      </c>
      <c r="F13" s="248">
        <v>1376754203.2859509</v>
      </c>
      <c r="G13" s="317">
        <v>1425095709.6146128</v>
      </c>
    </row>
    <row r="14" spans="1:7">
      <c r="B14" s="23"/>
    </row>
    <row r="15" spans="1:7" ht="25.5">
      <c r="B15" s="23" t="s">
        <v>358</v>
      </c>
    </row>
    <row r="16" spans="1:7">
      <c r="B16" s="23"/>
    </row>
    <row r="17" s="13" customFormat="1" ht="11.25"/>
    <row r="18" s="13" customFormat="1" ht="11.25"/>
    <row r="19" s="13" customFormat="1" ht="11.25"/>
    <row r="20" s="13" customFormat="1" ht="11.25"/>
    <row r="21" s="13" customFormat="1" ht="11.25"/>
    <row r="22" s="13" customFormat="1" ht="11.25"/>
    <row r="23" s="13" customFormat="1" ht="11.25"/>
    <row r="24" s="13" customFormat="1" ht="11.25"/>
    <row r="25" s="13" customFormat="1" ht="11.25"/>
    <row r="26" s="13" customFormat="1" ht="11.25"/>
    <row r="27" s="13" customFormat="1" ht="11.25"/>
    <row r="28" s="13" customFormat="1" ht="11.25"/>
    <row r="29" s="13" customFormat="1" ht="11.25"/>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9"/>
  <sheetViews>
    <sheetView zoomScaleNormal="100" workbookViewId="0">
      <pane xSplit="1" ySplit="4" topLeftCell="B14" activePane="bottomRight" state="frozen"/>
      <selection activeCell="U10" sqref="U10"/>
      <selection pane="topRight" activeCell="U10" sqref="U10"/>
      <selection pane="bottomLeft" activeCell="U10" sqref="U10"/>
      <selection pane="bottomRight" activeCell="U10" sqref="U10"/>
    </sheetView>
  </sheetViews>
  <sheetFormatPr defaultColWidth="9.140625" defaultRowHeight="14.25"/>
  <cols>
    <col min="1" max="1" width="9.5703125" style="4" bestFit="1" customWidth="1"/>
    <col min="2" max="2" width="65.5703125" style="4" customWidth="1"/>
    <col min="3" max="3" width="55.7109375" style="4" bestFit="1" customWidth="1"/>
    <col min="4" max="16384" width="9.140625" style="5"/>
  </cols>
  <sheetData>
    <row r="1" spans="1:8">
      <c r="A1" s="2" t="s">
        <v>30</v>
      </c>
      <c r="B1" s="3" t="str">
        <f>'Info '!C2</f>
        <v>JSC ProCredit Bank</v>
      </c>
    </row>
    <row r="2" spans="1:8">
      <c r="A2" s="2" t="s">
        <v>31</v>
      </c>
      <c r="B2" s="320">
        <f>'1. key ratios '!B2</f>
        <v>45107</v>
      </c>
    </row>
    <row r="4" spans="1:8" ht="27.95" customHeight="1" thickBot="1">
      <c r="A4" s="24" t="s">
        <v>41</v>
      </c>
      <c r="B4" s="25" t="s">
        <v>163</v>
      </c>
      <c r="C4" s="26"/>
    </row>
    <row r="5" spans="1:8">
      <c r="A5" s="27"/>
      <c r="B5" s="308" t="s">
        <v>42</v>
      </c>
      <c r="C5" s="309" t="s">
        <v>371</v>
      </c>
    </row>
    <row r="6" spans="1:8">
      <c r="A6" s="28">
        <v>1</v>
      </c>
      <c r="B6" s="29" t="s">
        <v>712</v>
      </c>
      <c r="C6" s="30" t="s">
        <v>715</v>
      </c>
    </row>
    <row r="7" spans="1:8">
      <c r="A7" s="28">
        <v>2</v>
      </c>
      <c r="B7" s="29" t="s">
        <v>716</v>
      </c>
      <c r="C7" s="30" t="s">
        <v>717</v>
      </c>
    </row>
    <row r="8" spans="1:8">
      <c r="A8" s="28">
        <v>3</v>
      </c>
      <c r="B8" s="29" t="s">
        <v>718</v>
      </c>
      <c r="C8" s="30" t="s">
        <v>719</v>
      </c>
    </row>
    <row r="9" spans="1:8">
      <c r="A9" s="28">
        <v>4</v>
      </c>
      <c r="B9" s="29" t="s">
        <v>720</v>
      </c>
      <c r="C9" s="30" t="s">
        <v>717</v>
      </c>
    </row>
    <row r="10" spans="1:8">
      <c r="A10" s="28">
        <v>5</v>
      </c>
      <c r="B10" s="29" t="s">
        <v>721</v>
      </c>
      <c r="C10" s="30" t="s">
        <v>719</v>
      </c>
    </row>
    <row r="11" spans="1:8">
      <c r="A11" s="28">
        <v>6</v>
      </c>
      <c r="B11" s="29"/>
      <c r="C11" s="30"/>
    </row>
    <row r="12" spans="1:8">
      <c r="A12" s="28">
        <v>7</v>
      </c>
      <c r="B12" s="29"/>
      <c r="C12" s="30"/>
      <c r="H12" s="31"/>
    </row>
    <row r="13" spans="1:8">
      <c r="A13" s="28">
        <v>8</v>
      </c>
      <c r="B13" s="29"/>
      <c r="C13" s="30"/>
    </row>
    <row r="14" spans="1:8">
      <c r="A14" s="28">
        <v>9</v>
      </c>
      <c r="B14" s="29"/>
      <c r="C14" s="30"/>
    </row>
    <row r="15" spans="1:8">
      <c r="A15" s="28">
        <v>10</v>
      </c>
      <c r="B15" s="29"/>
      <c r="C15" s="30"/>
    </row>
    <row r="16" spans="1:8">
      <c r="A16" s="28"/>
      <c r="B16" s="310"/>
      <c r="C16" s="311"/>
    </row>
    <row r="17" spans="1:3">
      <c r="A17" s="28"/>
      <c r="B17" s="145" t="s">
        <v>43</v>
      </c>
      <c r="C17" s="312" t="s">
        <v>372</v>
      </c>
    </row>
    <row r="18" spans="1:3">
      <c r="A18" s="28">
        <v>1</v>
      </c>
      <c r="B18" s="29" t="s">
        <v>713</v>
      </c>
      <c r="C18" s="32" t="s">
        <v>722</v>
      </c>
    </row>
    <row r="19" spans="1:3">
      <c r="A19" s="28">
        <v>2</v>
      </c>
      <c r="B19" s="29" t="s">
        <v>723</v>
      </c>
      <c r="C19" s="32" t="s">
        <v>724</v>
      </c>
    </row>
    <row r="20" spans="1:3">
      <c r="A20" s="28">
        <v>3</v>
      </c>
      <c r="B20" s="29"/>
      <c r="C20" s="32"/>
    </row>
    <row r="21" spans="1:3">
      <c r="A21" s="28">
        <v>4</v>
      </c>
      <c r="B21" s="29"/>
      <c r="C21" s="32"/>
    </row>
    <row r="22" spans="1:3">
      <c r="A22" s="28">
        <v>5</v>
      </c>
      <c r="B22" s="29"/>
      <c r="C22" s="32"/>
    </row>
    <row r="23" spans="1:3">
      <c r="A23" s="28">
        <v>6</v>
      </c>
      <c r="B23" s="29"/>
      <c r="C23" s="32"/>
    </row>
    <row r="24" spans="1:3">
      <c r="A24" s="28">
        <v>7</v>
      </c>
      <c r="B24" s="29"/>
      <c r="C24" s="32"/>
    </row>
    <row r="25" spans="1:3">
      <c r="A25" s="28">
        <v>8</v>
      </c>
      <c r="B25" s="29"/>
      <c r="C25" s="32"/>
    </row>
    <row r="26" spans="1:3">
      <c r="A26" s="28">
        <v>9</v>
      </c>
      <c r="B26" s="29"/>
      <c r="C26" s="32"/>
    </row>
    <row r="27" spans="1:3" ht="15.75" customHeight="1">
      <c r="A27" s="28">
        <v>10</v>
      </c>
      <c r="B27" s="29"/>
      <c r="C27" s="33"/>
    </row>
    <row r="28" spans="1:3" ht="15.75" customHeight="1">
      <c r="A28" s="28"/>
      <c r="B28" s="29"/>
      <c r="C28" s="33"/>
    </row>
    <row r="29" spans="1:3" ht="30" customHeight="1">
      <c r="A29" s="28"/>
      <c r="B29" s="721" t="s">
        <v>44</v>
      </c>
      <c r="C29" s="722"/>
    </row>
    <row r="30" spans="1:3">
      <c r="A30" s="28">
        <v>1</v>
      </c>
      <c r="B30" s="29" t="s">
        <v>725</v>
      </c>
      <c r="C30" s="517">
        <v>1</v>
      </c>
    </row>
    <row r="31" spans="1:3" ht="15.75" customHeight="1">
      <c r="A31" s="28"/>
      <c r="B31" s="29"/>
      <c r="C31" s="30"/>
    </row>
    <row r="32" spans="1:3" ht="29.25" customHeight="1">
      <c r="A32" s="28"/>
      <c r="B32" s="721" t="s">
        <v>45</v>
      </c>
      <c r="C32" s="722"/>
    </row>
    <row r="33" spans="1:3" ht="15">
      <c r="A33" s="28">
        <v>1</v>
      </c>
      <c r="B33" s="683" t="s">
        <v>726</v>
      </c>
      <c r="C33" s="684">
        <v>0.183</v>
      </c>
    </row>
    <row r="34" spans="1:3" ht="15">
      <c r="A34" s="518">
        <v>2</v>
      </c>
      <c r="B34" s="685" t="s">
        <v>727</v>
      </c>
      <c r="C34" s="686">
        <v>0.13200000000000001</v>
      </c>
    </row>
    <row r="35" spans="1:3" ht="15">
      <c r="A35" s="518">
        <v>3</v>
      </c>
      <c r="B35" s="685" t="s">
        <v>728</v>
      </c>
      <c r="C35" s="686">
        <v>0.125</v>
      </c>
    </row>
    <row r="36" spans="1:3" ht="15">
      <c r="A36" s="518">
        <v>4</v>
      </c>
      <c r="B36" s="685" t="s">
        <v>738</v>
      </c>
      <c r="C36" s="686">
        <v>8.6999999999999994E-2</v>
      </c>
    </row>
    <row r="37" spans="1:3" ht="15">
      <c r="A37" s="518">
        <v>5</v>
      </c>
      <c r="B37" s="685" t="s">
        <v>729</v>
      </c>
      <c r="C37" s="686">
        <v>8.5999999999999993E-2</v>
      </c>
    </row>
    <row r="38" spans="1:3" ht="15.75" thickBot="1">
      <c r="A38" s="518"/>
      <c r="B38" s="687"/>
      <c r="C38" s="688"/>
    </row>
    <row r="39" spans="1:3" ht="15" thickBot="1">
      <c r="A39" s="34"/>
      <c r="B39" s="35"/>
      <c r="C39" s="36"/>
    </row>
  </sheetData>
  <mergeCells count="2">
    <mergeCell ref="B32:C32"/>
    <mergeCell ref="B29:C29"/>
  </mergeCells>
  <dataValidations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3"/>
  <sheetViews>
    <sheetView zoomScale="70" zoomScaleNormal="70" workbookViewId="0">
      <pane xSplit="1" ySplit="5" topLeftCell="B6" activePane="bottomRight" state="frozen"/>
      <selection activeCell="U10" sqref="U10"/>
      <selection pane="topRight" activeCell="U10" sqref="U10"/>
      <selection pane="bottomLeft" activeCell="U10" sqref="U10"/>
      <selection pane="bottomRight" activeCell="H17" sqref="H17"/>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5">
      <c r="A1" s="22" t="s">
        <v>30</v>
      </c>
      <c r="B1" s="3" t="str">
        <f>'Info '!C2</f>
        <v>JSC ProCredit Bank</v>
      </c>
    </row>
    <row r="2" spans="1:5" s="2" customFormat="1" ht="15.75" customHeight="1">
      <c r="A2" s="22" t="s">
        <v>31</v>
      </c>
      <c r="B2" s="320">
        <f>'1. key ratios '!B2</f>
        <v>45107</v>
      </c>
    </row>
    <row r="3" spans="1:5" s="2" customFormat="1" ht="15.75" customHeight="1">
      <c r="A3" s="22"/>
    </row>
    <row r="4" spans="1:5" s="2" customFormat="1" ht="15.75" customHeight="1" thickBot="1">
      <c r="A4" s="199" t="s">
        <v>99</v>
      </c>
      <c r="B4" s="727" t="s">
        <v>225</v>
      </c>
      <c r="C4" s="728"/>
      <c r="D4" s="728"/>
      <c r="E4" s="728"/>
    </row>
    <row r="5" spans="1:5" s="40" customFormat="1" ht="17.45" customHeight="1">
      <c r="A5" s="148"/>
      <c r="B5" s="149"/>
      <c r="C5" s="38" t="s">
        <v>0</v>
      </c>
      <c r="D5" s="38" t="s">
        <v>1</v>
      </c>
      <c r="E5" s="39" t="s">
        <v>2</v>
      </c>
    </row>
    <row r="6" spans="1:5" ht="14.45" customHeight="1">
      <c r="A6" s="103"/>
      <c r="B6" s="723" t="s">
        <v>232</v>
      </c>
      <c r="C6" s="723" t="s">
        <v>660</v>
      </c>
      <c r="D6" s="725" t="s">
        <v>98</v>
      </c>
      <c r="E6" s="726"/>
    </row>
    <row r="7" spans="1:5" ht="99.6" customHeight="1">
      <c r="A7" s="103"/>
      <c r="B7" s="724"/>
      <c r="C7" s="723"/>
      <c r="D7" s="231" t="s">
        <v>97</v>
      </c>
      <c r="E7" s="232" t="s">
        <v>233</v>
      </c>
    </row>
    <row r="8" spans="1:5" ht="21">
      <c r="A8" s="369">
        <v>1</v>
      </c>
      <c r="B8" s="370" t="s">
        <v>561</v>
      </c>
      <c r="C8" s="530">
        <v>420977356.89719999</v>
      </c>
      <c r="D8" s="530">
        <v>0</v>
      </c>
      <c r="E8" s="530">
        <v>420977356.89719999</v>
      </c>
    </row>
    <row r="9" spans="1:5" ht="15">
      <c r="A9" s="369">
        <v>1.1000000000000001</v>
      </c>
      <c r="B9" s="371" t="s">
        <v>562</v>
      </c>
      <c r="C9" s="530">
        <v>46592094.8345</v>
      </c>
      <c r="D9" s="530"/>
      <c r="E9" s="530">
        <v>46592094.8345</v>
      </c>
    </row>
    <row r="10" spans="1:5" ht="15">
      <c r="A10" s="369">
        <v>1.2</v>
      </c>
      <c r="B10" s="371" t="s">
        <v>563</v>
      </c>
      <c r="C10" s="530">
        <v>243748740.01030001</v>
      </c>
      <c r="D10" s="530"/>
      <c r="E10" s="530">
        <v>243748740.01030001</v>
      </c>
    </row>
    <row r="11" spans="1:5" ht="15">
      <c r="A11" s="369">
        <v>1.3</v>
      </c>
      <c r="B11" s="371" t="s">
        <v>564</v>
      </c>
      <c r="C11" s="530">
        <v>130636522.05239999</v>
      </c>
      <c r="D11" s="530"/>
      <c r="E11" s="530">
        <v>130636522.05239999</v>
      </c>
    </row>
    <row r="12" spans="1:5" ht="15">
      <c r="A12" s="369">
        <v>2</v>
      </c>
      <c r="B12" s="372" t="s">
        <v>565</v>
      </c>
      <c r="C12" s="530">
        <v>0</v>
      </c>
      <c r="D12" s="530"/>
      <c r="E12" s="530">
        <v>0</v>
      </c>
    </row>
    <row r="13" spans="1:5" ht="15">
      <c r="A13" s="369">
        <v>2.1</v>
      </c>
      <c r="B13" s="373" t="s">
        <v>566</v>
      </c>
      <c r="C13" s="531">
        <v>0</v>
      </c>
      <c r="D13" s="531"/>
      <c r="E13" s="531">
        <v>0</v>
      </c>
    </row>
    <row r="14" spans="1:5" ht="21">
      <c r="A14" s="369">
        <v>3</v>
      </c>
      <c r="B14" s="374" t="s">
        <v>567</v>
      </c>
      <c r="C14" s="531">
        <v>1991045.78</v>
      </c>
      <c r="D14" s="531">
        <v>1851517.9761941</v>
      </c>
      <c r="E14" s="531">
        <v>139527.80380590004</v>
      </c>
    </row>
    <row r="15" spans="1:5" ht="21">
      <c r="A15" s="369">
        <v>4</v>
      </c>
      <c r="B15" s="375" t="s">
        <v>568</v>
      </c>
      <c r="C15" s="531">
        <v>0</v>
      </c>
      <c r="D15" s="531"/>
      <c r="E15" s="531">
        <v>0</v>
      </c>
    </row>
    <row r="16" spans="1:5" ht="21">
      <c r="A16" s="369">
        <v>5</v>
      </c>
      <c r="B16" s="376" t="s">
        <v>569</v>
      </c>
      <c r="C16" s="531">
        <v>0</v>
      </c>
      <c r="D16" s="531">
        <v>0</v>
      </c>
      <c r="E16" s="531">
        <v>0</v>
      </c>
    </row>
    <row r="17" spans="1:5" ht="15">
      <c r="A17" s="369">
        <v>5.0999999999999996</v>
      </c>
      <c r="B17" s="377" t="s">
        <v>570</v>
      </c>
      <c r="C17" s="531">
        <v>0</v>
      </c>
      <c r="D17" s="531"/>
      <c r="E17" s="531">
        <v>0</v>
      </c>
    </row>
    <row r="18" spans="1:5" ht="15">
      <c r="A18" s="369">
        <v>5.2</v>
      </c>
      <c r="B18" s="377" t="s">
        <v>571</v>
      </c>
      <c r="C18" s="531">
        <v>0</v>
      </c>
      <c r="D18" s="531"/>
      <c r="E18" s="531">
        <v>0</v>
      </c>
    </row>
    <row r="19" spans="1:5" ht="15">
      <c r="A19" s="369">
        <v>5.3</v>
      </c>
      <c r="B19" s="378" t="s">
        <v>572</v>
      </c>
      <c r="C19" s="531">
        <v>0</v>
      </c>
      <c r="D19" s="531"/>
      <c r="E19" s="531">
        <v>0</v>
      </c>
    </row>
    <row r="20" spans="1:5" ht="15">
      <c r="A20" s="369">
        <v>6</v>
      </c>
      <c r="B20" s="374" t="s">
        <v>573</v>
      </c>
      <c r="C20" s="531">
        <v>1221530171.7341149</v>
      </c>
      <c r="D20" s="531">
        <v>0</v>
      </c>
      <c r="E20" s="531">
        <v>1221530171.7341149</v>
      </c>
    </row>
    <row r="21" spans="1:5" ht="15">
      <c r="A21" s="369">
        <v>6.1</v>
      </c>
      <c r="B21" s="377" t="s">
        <v>571</v>
      </c>
      <c r="C21" s="531">
        <v>109662300.11</v>
      </c>
      <c r="D21" s="531"/>
      <c r="E21" s="531">
        <v>109662300.11</v>
      </c>
    </row>
    <row r="22" spans="1:5" ht="15">
      <c r="A22" s="369">
        <v>6.2</v>
      </c>
      <c r="B22" s="378" t="s">
        <v>572</v>
      </c>
      <c r="C22" s="531">
        <v>1111867871.624115</v>
      </c>
      <c r="D22" s="531"/>
      <c r="E22" s="531">
        <v>1111867871.624115</v>
      </c>
    </row>
    <row r="23" spans="1:5" ht="21">
      <c r="A23" s="369">
        <v>7</v>
      </c>
      <c r="B23" s="372" t="s">
        <v>574</v>
      </c>
      <c r="C23" s="531">
        <v>6100000</v>
      </c>
      <c r="D23" s="531">
        <v>6100000</v>
      </c>
      <c r="E23" s="531">
        <v>0</v>
      </c>
    </row>
    <row r="24" spans="1:5" ht="21">
      <c r="A24" s="369">
        <v>8</v>
      </c>
      <c r="B24" s="379" t="s">
        <v>575</v>
      </c>
      <c r="C24" s="531">
        <v>0</v>
      </c>
      <c r="D24" s="531"/>
      <c r="E24" s="531">
        <v>0</v>
      </c>
    </row>
    <row r="25" spans="1:5" ht="15">
      <c r="A25" s="369">
        <v>9</v>
      </c>
      <c r="B25" s="375" t="s">
        <v>576</v>
      </c>
      <c r="C25" s="531">
        <v>44809177.07</v>
      </c>
      <c r="D25" s="531">
        <v>0</v>
      </c>
      <c r="E25" s="531">
        <v>44809177.07</v>
      </c>
    </row>
    <row r="26" spans="1:5" ht="15">
      <c r="A26" s="369">
        <v>9.1</v>
      </c>
      <c r="B26" s="377" t="s">
        <v>577</v>
      </c>
      <c r="C26" s="531">
        <v>40507785.880000003</v>
      </c>
      <c r="D26" s="531"/>
      <c r="E26" s="531">
        <v>40507785.880000003</v>
      </c>
    </row>
    <row r="27" spans="1:5" ht="15">
      <c r="A27" s="369">
        <v>9.1999999999999993</v>
      </c>
      <c r="B27" s="377" t="s">
        <v>578</v>
      </c>
      <c r="C27" s="531">
        <v>4301391.1900000004</v>
      </c>
      <c r="D27" s="531"/>
      <c r="E27" s="531">
        <v>4301391.1900000004</v>
      </c>
    </row>
    <row r="28" spans="1:5" ht="15">
      <c r="A28" s="369">
        <v>10</v>
      </c>
      <c r="B28" s="375" t="s">
        <v>579</v>
      </c>
      <c r="C28" s="531">
        <v>1913257.95</v>
      </c>
      <c r="D28" s="531">
        <v>1913257.95</v>
      </c>
      <c r="E28" s="531">
        <v>0</v>
      </c>
    </row>
    <row r="29" spans="1:5" ht="15">
      <c r="A29" s="369">
        <v>10.1</v>
      </c>
      <c r="B29" s="377" t="s">
        <v>580</v>
      </c>
      <c r="C29" s="531">
        <v>0</v>
      </c>
      <c r="D29" s="531"/>
      <c r="E29" s="531">
        <v>0</v>
      </c>
    </row>
    <row r="30" spans="1:5" ht="15">
      <c r="A30" s="369">
        <v>10.199999999999999</v>
      </c>
      <c r="B30" s="377" t="s">
        <v>581</v>
      </c>
      <c r="C30" s="531">
        <v>1913257.95</v>
      </c>
      <c r="D30" s="531">
        <v>1913257.95</v>
      </c>
      <c r="E30" s="531">
        <v>0</v>
      </c>
    </row>
    <row r="31" spans="1:5" ht="15">
      <c r="A31" s="369">
        <v>11</v>
      </c>
      <c r="B31" s="375" t="s">
        <v>582</v>
      </c>
      <c r="C31" s="531">
        <v>0</v>
      </c>
      <c r="D31" s="531">
        <v>0</v>
      </c>
      <c r="E31" s="531">
        <v>0</v>
      </c>
    </row>
    <row r="32" spans="1:5" ht="15">
      <c r="A32" s="369">
        <v>11.1</v>
      </c>
      <c r="B32" s="377" t="s">
        <v>583</v>
      </c>
      <c r="C32" s="531">
        <v>0</v>
      </c>
      <c r="D32" s="531"/>
      <c r="E32" s="531">
        <v>0</v>
      </c>
    </row>
    <row r="33" spans="1:7" ht="15">
      <c r="A33" s="369">
        <v>11.2</v>
      </c>
      <c r="B33" s="377" t="s">
        <v>584</v>
      </c>
      <c r="C33" s="531">
        <v>0</v>
      </c>
      <c r="D33" s="531"/>
      <c r="E33" s="531">
        <v>0</v>
      </c>
    </row>
    <row r="34" spans="1:7" ht="15">
      <c r="A34" s="369">
        <v>13</v>
      </c>
      <c r="B34" s="375" t="s">
        <v>585</v>
      </c>
      <c r="C34" s="531">
        <v>5646715.5319849998</v>
      </c>
      <c r="D34" s="531"/>
      <c r="E34" s="531">
        <v>5646715.5319849998</v>
      </c>
    </row>
    <row r="35" spans="1:7" ht="15">
      <c r="A35" s="369">
        <v>13.1</v>
      </c>
      <c r="B35" s="380" t="s">
        <v>586</v>
      </c>
      <c r="C35" s="531">
        <v>79370</v>
      </c>
      <c r="D35" s="531"/>
      <c r="E35" s="531">
        <v>79370</v>
      </c>
    </row>
    <row r="36" spans="1:7" ht="15">
      <c r="A36" s="369">
        <v>13.2</v>
      </c>
      <c r="B36" s="380" t="s">
        <v>587</v>
      </c>
      <c r="C36" s="531">
        <v>0</v>
      </c>
      <c r="D36" s="531"/>
      <c r="E36" s="531">
        <v>0</v>
      </c>
    </row>
    <row r="37" spans="1:7" ht="26.25" thickBot="1">
      <c r="A37" s="106"/>
      <c r="B37" s="200" t="s">
        <v>234</v>
      </c>
      <c r="C37" s="532">
        <v>1702967724.9633</v>
      </c>
      <c r="D37" s="532">
        <v>9864775.9261940997</v>
      </c>
      <c r="E37" s="532">
        <v>1693102949.0371058</v>
      </c>
    </row>
    <row r="38" spans="1:7">
      <c r="A38" s="5"/>
      <c r="B38" s="5"/>
      <c r="C38" s="5"/>
      <c r="D38" s="5"/>
      <c r="E38" s="5"/>
    </row>
    <row r="39" spans="1:7">
      <c r="A39" s="5"/>
      <c r="B39" s="5"/>
      <c r="C39" s="5"/>
      <c r="D39" s="5"/>
      <c r="E39" s="5"/>
    </row>
    <row r="41" spans="1:7" s="4" customFormat="1">
      <c r="B41" s="42"/>
      <c r="F41" s="5"/>
      <c r="G41" s="5"/>
    </row>
    <row r="42" spans="1:7" s="4" customFormat="1">
      <c r="B42" s="42"/>
      <c r="F42" s="5"/>
      <c r="G42" s="5"/>
    </row>
    <row r="43" spans="1:7" s="4" customFormat="1">
      <c r="B43" s="42"/>
      <c r="F43" s="5"/>
      <c r="G43" s="5"/>
    </row>
    <row r="44" spans="1:7" s="4" customFormat="1">
      <c r="B44" s="42"/>
      <c r="F44" s="5"/>
      <c r="G44" s="5"/>
    </row>
    <row r="45" spans="1:7" s="4" customFormat="1">
      <c r="B45" s="42"/>
      <c r="F45" s="5"/>
      <c r="G45" s="5"/>
    </row>
    <row r="46" spans="1:7" s="4" customFormat="1">
      <c r="B46" s="42"/>
      <c r="F46" s="5"/>
      <c r="G46" s="5"/>
    </row>
    <row r="47" spans="1:7" s="4" customFormat="1">
      <c r="B47" s="42"/>
      <c r="F47" s="5"/>
      <c r="G47" s="5"/>
    </row>
    <row r="48" spans="1:7" s="4" customFormat="1">
      <c r="B48" s="42"/>
      <c r="F48" s="5"/>
      <c r="G48" s="5"/>
    </row>
    <row r="49" spans="2:7" s="4" customFormat="1">
      <c r="B49" s="42"/>
      <c r="F49" s="5"/>
      <c r="G49" s="5"/>
    </row>
    <row r="50" spans="2:7" s="4" customFormat="1">
      <c r="B50" s="42"/>
      <c r="F50" s="5"/>
      <c r="G50" s="5"/>
    </row>
    <row r="51" spans="2:7" s="4" customFormat="1">
      <c r="B51" s="42"/>
      <c r="F51" s="5"/>
      <c r="G51" s="5"/>
    </row>
    <row r="52" spans="2:7" s="4" customFormat="1">
      <c r="B52" s="42"/>
      <c r="F52" s="5"/>
      <c r="G52" s="5"/>
    </row>
    <row r="53" spans="2:7" s="4" customFormat="1">
      <c r="B53" s="42"/>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U10" sqref="U10"/>
      <selection pane="topRight" activeCell="U10" sqref="U10"/>
      <selection pane="bottomLeft" activeCell="U10" sqref="U10"/>
      <selection pane="bottomRight" activeCell="U10" sqref="U10"/>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JSC ProCredit Bank</v>
      </c>
    </row>
    <row r="2" spans="1:6" s="2" customFormat="1" ht="15.75" customHeight="1">
      <c r="A2" s="2" t="s">
        <v>31</v>
      </c>
      <c r="B2" s="320">
        <f>'1. key ratios '!B2</f>
        <v>45107</v>
      </c>
      <c r="C2" s="4"/>
      <c r="D2" s="4"/>
      <c r="E2" s="4"/>
      <c r="F2" s="4"/>
    </row>
    <row r="3" spans="1:6" s="2" customFormat="1" ht="15.75" customHeight="1">
      <c r="C3" s="4"/>
      <c r="D3" s="4"/>
      <c r="E3" s="4"/>
      <c r="F3" s="4"/>
    </row>
    <row r="4" spans="1:6" s="2" customFormat="1" ht="13.5" thickBot="1">
      <c r="A4" s="2" t="s">
        <v>46</v>
      </c>
      <c r="B4" s="201" t="s">
        <v>554</v>
      </c>
      <c r="C4" s="37" t="s">
        <v>35</v>
      </c>
      <c r="D4" s="4"/>
      <c r="E4" s="4"/>
      <c r="F4" s="4"/>
    </row>
    <row r="5" spans="1:6">
      <c r="A5" s="153">
        <v>1</v>
      </c>
      <c r="B5" s="202" t="s">
        <v>556</v>
      </c>
      <c r="C5" s="154">
        <v>1693102949.0371058</v>
      </c>
    </row>
    <row r="6" spans="1:6" ht="15">
      <c r="A6" s="43">
        <v>2.1</v>
      </c>
      <c r="B6" s="104" t="s">
        <v>214</v>
      </c>
      <c r="C6" s="533">
        <v>152598613.36900002</v>
      </c>
    </row>
    <row r="7" spans="1:6" s="23" customFormat="1" ht="15" outlineLevel="1">
      <c r="A7" s="17">
        <v>2.2000000000000002</v>
      </c>
      <c r="B7" s="18" t="s">
        <v>215</v>
      </c>
      <c r="C7" s="534">
        <v>12508500</v>
      </c>
    </row>
    <row r="8" spans="1:6" s="23" customFormat="1">
      <c r="A8" s="17">
        <v>3</v>
      </c>
      <c r="B8" s="151" t="s">
        <v>555</v>
      </c>
      <c r="C8" s="155">
        <v>1858210062.4061058</v>
      </c>
    </row>
    <row r="9" spans="1:6" ht="15">
      <c r="A9" s="43">
        <v>4</v>
      </c>
      <c r="B9" s="44" t="s">
        <v>48</v>
      </c>
      <c r="C9" s="533"/>
    </row>
    <row r="10" spans="1:6" s="23" customFormat="1" ht="15" outlineLevel="1">
      <c r="A10" s="17">
        <v>5.0999999999999996</v>
      </c>
      <c r="B10" s="18" t="s">
        <v>216</v>
      </c>
      <c r="C10" s="534">
        <v>-80499989.638700008</v>
      </c>
    </row>
    <row r="11" spans="1:6" s="23" customFormat="1" ht="15" outlineLevel="1">
      <c r="A11" s="17">
        <v>5.2</v>
      </c>
      <c r="B11" s="18" t="s">
        <v>217</v>
      </c>
      <c r="C11" s="534">
        <v>-12258330</v>
      </c>
    </row>
    <row r="12" spans="1:6" s="23" customFormat="1" ht="15">
      <c r="A12" s="17">
        <v>6</v>
      </c>
      <c r="B12" s="150" t="s">
        <v>359</v>
      </c>
      <c r="C12" s="535"/>
    </row>
    <row r="13" spans="1:6" s="23" customFormat="1" ht="13.5" thickBot="1">
      <c r="A13" s="19">
        <v>7</v>
      </c>
      <c r="B13" s="152" t="s">
        <v>177</v>
      </c>
      <c r="C13" s="156">
        <v>1765451742.7674057</v>
      </c>
    </row>
    <row r="15" spans="1:6" ht="25.5">
      <c r="B15" s="23" t="s">
        <v>360</v>
      </c>
    </row>
    <row r="17" spans="1:2" ht="15">
      <c r="A17" s="163"/>
      <c r="B17" s="164"/>
    </row>
    <row r="18" spans="1:2" ht="15">
      <c r="A18" s="168"/>
      <c r="B18" s="169"/>
    </row>
    <row r="19" spans="1:2">
      <c r="A19" s="170"/>
      <c r="B19" s="165"/>
    </row>
    <row r="20" spans="1:2">
      <c r="A20" s="171"/>
      <c r="B20" s="166"/>
    </row>
    <row r="21" spans="1:2">
      <c r="A21" s="171"/>
      <c r="B21" s="169"/>
    </row>
    <row r="22" spans="1:2">
      <c r="A22" s="170"/>
      <c r="B22" s="167"/>
    </row>
    <row r="23" spans="1:2">
      <c r="A23" s="171"/>
      <c r="B23" s="166"/>
    </row>
    <row r="24" spans="1:2">
      <c r="A24" s="171"/>
      <c r="B24" s="166"/>
    </row>
    <row r="25" spans="1:2">
      <c r="A25" s="171"/>
      <c r="B25" s="172"/>
    </row>
    <row r="26" spans="1:2">
      <c r="A26" s="171"/>
      <c r="B26" s="169"/>
    </row>
    <row r="27" spans="1:2">
      <c r="B27" s="42"/>
    </row>
    <row r="28" spans="1:2">
      <c r="B28" s="42"/>
    </row>
    <row r="29" spans="1:2">
      <c r="B29" s="42"/>
    </row>
    <row r="30" spans="1:2">
      <c r="B30" s="42"/>
    </row>
    <row r="31" spans="1:2">
      <c r="B31" s="42"/>
    </row>
    <row r="32" spans="1:2">
      <c r="B32" s="42"/>
    </row>
    <row r="33" spans="2:2">
      <c r="B33" s="42"/>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0t9N8hDYsU8ig0N4zOifD4IraUpOh1h9I6ZktXY9ibU=</DigestValue>
    </Reference>
    <Reference Type="http://www.w3.org/2000/09/xmldsig#Object" URI="#idOfficeObject">
      <DigestMethod Algorithm="http://www.w3.org/2001/04/xmlenc#sha256"/>
      <DigestValue>etrV37pvXc5MrmZ+kcFnrhUTE+ZupSVfHlAeaKFrNEc=</DigestValue>
    </Reference>
    <Reference Type="http://uri.etsi.org/01903#SignedProperties" URI="#idSignedProperties">
      <Transforms>
        <Transform Algorithm="http://www.w3.org/TR/2001/REC-xml-c14n-20010315"/>
      </Transforms>
      <DigestMethod Algorithm="http://www.w3.org/2001/04/xmlenc#sha256"/>
      <DigestValue>vqoWiWRExLa9yNwESjV5I8qVTWQtC7Jvjxd5GXf2bsU=</DigestValue>
    </Reference>
  </SignedInfo>
  <SignatureValue>g2UpiCcUNibQMxeEJ55UlorgU4bFMMItrbySEpdoXrk0UJX8UG0B/ghK//rURfbMOBgpIpP0Qllg
7S9s8DJbscSPoXEUY03ViByagI4ftUFRggOSvJrSWS8Z0mdg8PTCNGVBYJiUn7xcPgLEU9PEHPu8
2+IupO3+toMry4vjT16zQLY/oEtM13NOfeYukbhhPiK/YR33fVahw8qw9d+xpudHqv/TQ2Zw7hZW
rfzJKqMm1iWyau0Q5UdWTEjMYGWL2Rc4y/mDtp8GKLKlsnKwihZUFfnkGQXR7u0sOPE5uHpuiXTl
VvtF066F8fRjIFqkXIWaUISEIUkGJHkbnktTEw==</SignatureValue>
  <KeyInfo>
    <X509Data>
      <X509Certificate>MIIGPzCCBSegAwIBAgIKKLF4IQADAAIDmTANBgkqhkiG9w0BAQsFADBKMRIwEAYKCZImiZPyLGQBGRYCZ2UxEzARBgoJkiaJk/IsZAEZFgNuYmcxHzAdBgNVBAMTFk5CRyBDbGFzcyAyIElOVCBTdWIgQ0EwHhcNMjExMjMwMTEzMjA1WhcNMjMxMjMwMTEzMjA1WjA9MRswGQYDVQQKExJKU0MgUHJvQ3JlZGl0IEJhbmsxHjAcBgNVBAMTFUJQQyAtIE5hbmEgQ2hpa3ZhaWR6ZTCCASIwDQYJKoZIhvcNAQEBBQADggEPADCCAQoCggEBAOJhMoHMBkREOTchKy9+LYg4zBSlSkpkpSYP3ChFV8yQbCNCd1j/kD7WwS8oRDwR6Z6j7ApaJYtKrPiNzIFP/jTU8ERv07XWblVtBQspByH3DMhsvTINxwItbiILEBR5TNc7M1dm2EuNYpfg332CudYqdY6xb7xJtsF5IFBXlKlaR1x2LE+FR5RM0OQDfbg7RsoC7aXseIfZakVa08ZGgnno0WiIPq0PYCN8pGeJl6pTjQcYvpwakRwHUW/rnyAOg6ZGabWlSgVBhnMAuFySc8NQOgkdTxYn5TSK7VRBpaRPkt3RsnOjdLk7v6DVyHjImM/6USvzuUXfW7+tds5Z0qECAwEAAaOCAzIwggMuMDwGCSsGAQQBgjcVBwQvMC0GJSsGAQQBgjcVCOayYION9USGgZkJg7ihSoO+hHEEg8SRM4SDiF0CAWQCASMwHQYDVR0lBBYwFAYIKwYBBQUHAwIGCCsGAQUFBwMEMAsGA1UdDwQEAwIHgDAnBgkrBgEEAYI3FQoEGjAYMAoGCCsGAQUFBwMCMAoGCCsGAQUFBwMEMB0GA1UdDgQWBBSvN8tnNzi33ZaouwBY2oEHbmvzfz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YKMh6gTFKqEU1aP2a4oqNl69r4XO3sqqRXk2fl/ZTGjxPW7M9MnMUEbq/SBCkJrA+O3zKLNtrrrcBxIntb1rtWvE4TE0+VdlUmpRITvsXJZyYWUnRfPFpvvO+b1R5JP1jR/FWA8QaG9D+jz7a4MltUGBPiUyduL1YxYJo7nwt9DiwhKbC5bG2/Ohv3Dp9M5KmuovZqYlvmOomIqIDxYKiiqwREyYZm+xeuQwvQkDVYfiCFUF/QBLFJZ3n+2oN9S1DSvYHJMGWPWiwKVdEWMFQuXd1y/6FZ/FsCs/0l+cOyF349GzbSrv2dGTlVs2pv1CdsBz7f/TD82lQGlfMfdwk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ixMh7/d7ihOvdtO2zbM0r9ZoEWQ+EktvOVAwzun57Do=</DigestValue>
      </Reference>
      <Reference URI="/xl/drawings/drawing1.xml?ContentType=application/vnd.openxmlformats-officedocument.drawing+xml">
        <DigestMethod Algorithm="http://www.w3.org/2001/04/xmlenc#sha256"/>
        <DigestValue>8UznAeC8oa4Ew3iX/QTjCcvew3MR81lMbkd21hZdj6Y=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TbdKtlnI53gNtc08tQCZT73xQX+A79+p+mlNCXSsaTE=</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D2FFToE+gMe3sH0nvYgKqMQAPZ7YrdssVqZ3pU0EGx0=</DigestValue>
      </Reference>
      <Reference URI="/xl/styles.xml?ContentType=application/vnd.openxmlformats-officedocument.spreadsheetml.styles+xml">
        <DigestMethod Algorithm="http://www.w3.org/2001/04/xmlenc#sha256"/>
        <DigestValue>hra+rR3jwNgFgKBq4GBjaBmBYMs4b5kDVXxiVnq5+B4=</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8g2CwyMtF8B4819x9UvpI1lUut9QG726iVyFEO0BeWk=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bnpLX/D3J8eEhwUals6LOWVJtubfYdD89nVAN1MUhmc=</DigestValue>
      </Reference>
      <Reference URI="/xl/worksheets/sheet10.xml?ContentType=application/vnd.openxmlformats-officedocument.spreadsheetml.worksheet+xml">
        <DigestMethod Algorithm="http://www.w3.org/2001/04/xmlenc#sha256"/>
        <DigestValue>fF2xWKFx2G/j1fU/fsfRbUSeU1C5+wuxE0TIclQvZM8=</DigestValue>
      </Reference>
      <Reference URI="/xl/worksheets/sheet11.xml?ContentType=application/vnd.openxmlformats-officedocument.spreadsheetml.worksheet+xml">
        <DigestMethod Algorithm="http://www.w3.org/2001/04/xmlenc#sha256"/>
        <DigestValue>LskGuXCnWI6wBbjNJz9/jhxZCMMUWWW6nBK/HpAnt4M=</DigestValue>
      </Reference>
      <Reference URI="/xl/worksheets/sheet12.xml?ContentType=application/vnd.openxmlformats-officedocument.spreadsheetml.worksheet+xml">
        <DigestMethod Algorithm="http://www.w3.org/2001/04/xmlenc#sha256"/>
        <DigestValue>sfrkhoyaRh7jtBE+VmYwtS6qaPEs676vvdHUuKCkbH8=</DigestValue>
      </Reference>
      <Reference URI="/xl/worksheets/sheet13.xml?ContentType=application/vnd.openxmlformats-officedocument.spreadsheetml.worksheet+xml">
        <DigestMethod Algorithm="http://www.w3.org/2001/04/xmlenc#sha256"/>
        <DigestValue>Zf18u7JZkz4RismKFVqkCFmFYd05mtSKKUaPr3KUU7M=</DigestValue>
      </Reference>
      <Reference URI="/xl/worksheets/sheet14.xml?ContentType=application/vnd.openxmlformats-officedocument.spreadsheetml.worksheet+xml">
        <DigestMethod Algorithm="http://www.w3.org/2001/04/xmlenc#sha256"/>
        <DigestValue>pA5A304sJQ899MXV8FB3cAlrjGjyHY2kvQRlDDw6z2s=</DigestValue>
      </Reference>
      <Reference URI="/xl/worksheets/sheet15.xml?ContentType=application/vnd.openxmlformats-officedocument.spreadsheetml.worksheet+xml">
        <DigestMethod Algorithm="http://www.w3.org/2001/04/xmlenc#sha256"/>
        <DigestValue>n+H0EKrwRCFN2ZA361lfNeKJtWUOUsqkQ7AJuzdnAIs=</DigestValue>
      </Reference>
      <Reference URI="/xl/worksheets/sheet16.xml?ContentType=application/vnd.openxmlformats-officedocument.spreadsheetml.worksheet+xml">
        <DigestMethod Algorithm="http://www.w3.org/2001/04/xmlenc#sha256"/>
        <DigestValue>57QLAsppTmnJJsyLX97/lMldGl9wDIrcbrG8pRWAu3I=</DigestValue>
      </Reference>
      <Reference URI="/xl/worksheets/sheet17.xml?ContentType=application/vnd.openxmlformats-officedocument.spreadsheetml.worksheet+xml">
        <DigestMethod Algorithm="http://www.w3.org/2001/04/xmlenc#sha256"/>
        <DigestValue>vwh1SryraSnUL1TJmqNVvtMfsMAd0UxKTrR0qMY/W6w=</DigestValue>
      </Reference>
      <Reference URI="/xl/worksheets/sheet18.xml?ContentType=application/vnd.openxmlformats-officedocument.spreadsheetml.worksheet+xml">
        <DigestMethod Algorithm="http://www.w3.org/2001/04/xmlenc#sha256"/>
        <DigestValue>PR/S1IkIXGEjTe5fpdpRTUoPSIBqq3Bb7pfAw2/8tyk=</DigestValue>
      </Reference>
      <Reference URI="/xl/worksheets/sheet19.xml?ContentType=application/vnd.openxmlformats-officedocument.spreadsheetml.worksheet+xml">
        <DigestMethod Algorithm="http://www.w3.org/2001/04/xmlenc#sha256"/>
        <DigestValue>jjxZpBSdzShFkuJLJrPwd87Wp2tRdjBetM5rZ0QqG9c=</DigestValue>
      </Reference>
      <Reference URI="/xl/worksheets/sheet2.xml?ContentType=application/vnd.openxmlformats-officedocument.spreadsheetml.worksheet+xml">
        <DigestMethod Algorithm="http://www.w3.org/2001/04/xmlenc#sha256"/>
        <DigestValue>RGXO3IZKpz2jFuJu/D5V5TF9gPMOGBMu+9XF45t+JwE=</DigestValue>
      </Reference>
      <Reference URI="/xl/worksheets/sheet20.xml?ContentType=application/vnd.openxmlformats-officedocument.spreadsheetml.worksheet+xml">
        <DigestMethod Algorithm="http://www.w3.org/2001/04/xmlenc#sha256"/>
        <DigestValue>qr4oGqUm8TJdyWGMkpsirQYRMqjzIqLTj0ztrberji0=</DigestValue>
      </Reference>
      <Reference URI="/xl/worksheets/sheet21.xml?ContentType=application/vnd.openxmlformats-officedocument.spreadsheetml.worksheet+xml">
        <DigestMethod Algorithm="http://www.w3.org/2001/04/xmlenc#sha256"/>
        <DigestValue>UF4u4iko54qMRodYpXPkh//Scm8GZsh1yhuBHoflUSs=</DigestValue>
      </Reference>
      <Reference URI="/xl/worksheets/sheet22.xml?ContentType=application/vnd.openxmlformats-officedocument.spreadsheetml.worksheet+xml">
        <DigestMethod Algorithm="http://www.w3.org/2001/04/xmlenc#sha256"/>
        <DigestValue>Khp7+6okBYBUoIVMPUf3VXkSYqLolxGWvZRG/pcWW7E=</DigestValue>
      </Reference>
      <Reference URI="/xl/worksheets/sheet23.xml?ContentType=application/vnd.openxmlformats-officedocument.spreadsheetml.worksheet+xml">
        <DigestMethod Algorithm="http://www.w3.org/2001/04/xmlenc#sha256"/>
        <DigestValue>aKG2RXlHjUJ16I1eKUrz2fgAJhGBwfd7oo63zI/Zj1c=</DigestValue>
      </Reference>
      <Reference URI="/xl/worksheets/sheet24.xml?ContentType=application/vnd.openxmlformats-officedocument.spreadsheetml.worksheet+xml">
        <DigestMethod Algorithm="http://www.w3.org/2001/04/xmlenc#sha256"/>
        <DigestValue>JyDU5SbRS+iDdOIFsAxJrnKdqSfTySLsv/XVPnLDOdY=</DigestValue>
      </Reference>
      <Reference URI="/xl/worksheets/sheet25.xml?ContentType=application/vnd.openxmlformats-officedocument.spreadsheetml.worksheet+xml">
        <DigestMethod Algorithm="http://www.w3.org/2001/04/xmlenc#sha256"/>
        <DigestValue>Qv//HLNtNgt2jqs0R6BlahEeh/W/e7RKASfoZUdVMXg=</DigestValue>
      </Reference>
      <Reference URI="/xl/worksheets/sheet26.xml?ContentType=application/vnd.openxmlformats-officedocument.spreadsheetml.worksheet+xml">
        <DigestMethod Algorithm="http://www.w3.org/2001/04/xmlenc#sha256"/>
        <DigestValue>xyZ9GwrCQ1rm9ysbkafvJ8NAvQufa0c6rdEUVBfH2Fo=</DigestValue>
      </Reference>
      <Reference URI="/xl/worksheets/sheet27.xml?ContentType=application/vnd.openxmlformats-officedocument.spreadsheetml.worksheet+xml">
        <DigestMethod Algorithm="http://www.w3.org/2001/04/xmlenc#sha256"/>
        <DigestValue>5a8sf6hQi0WzY4/2fjz3XjYJ8f4R0TP0lI5pKmsIW5Q=</DigestValue>
      </Reference>
      <Reference URI="/xl/worksheets/sheet28.xml?ContentType=application/vnd.openxmlformats-officedocument.spreadsheetml.worksheet+xml">
        <DigestMethod Algorithm="http://www.w3.org/2001/04/xmlenc#sha256"/>
        <DigestValue>EImtqJcmUGqzWw4Jz319xUivEdXl89ycpgsUV0V7GNM=</DigestValue>
      </Reference>
      <Reference URI="/xl/worksheets/sheet29.xml?ContentType=application/vnd.openxmlformats-officedocument.spreadsheetml.worksheet+xml">
        <DigestMethod Algorithm="http://www.w3.org/2001/04/xmlenc#sha256"/>
        <DigestValue>KSmjpOQMMIsWEUI9+K34ob/U5Org4IixAUuBRLO65Kw=</DigestValue>
      </Reference>
      <Reference URI="/xl/worksheets/sheet3.xml?ContentType=application/vnd.openxmlformats-officedocument.spreadsheetml.worksheet+xml">
        <DigestMethod Algorithm="http://www.w3.org/2001/04/xmlenc#sha256"/>
        <DigestValue>9QexxREHOSsPH11XkLsXvtZY01DbvulCpfwNPWMuz/g=</DigestValue>
      </Reference>
      <Reference URI="/xl/worksheets/sheet4.xml?ContentType=application/vnd.openxmlformats-officedocument.spreadsheetml.worksheet+xml">
        <DigestMethod Algorithm="http://www.w3.org/2001/04/xmlenc#sha256"/>
        <DigestValue>sbvQbXNqZZJbAbklcugZoV7nqzniUdO3/ylNOqMoAMc=</DigestValue>
      </Reference>
      <Reference URI="/xl/worksheets/sheet5.xml?ContentType=application/vnd.openxmlformats-officedocument.spreadsheetml.worksheet+xml">
        <DigestMethod Algorithm="http://www.w3.org/2001/04/xmlenc#sha256"/>
        <DigestValue>+FYDKhDkDcM1yjXVtqvZG5cUlxt6fUWQJPxbT7HPEhI=</DigestValue>
      </Reference>
      <Reference URI="/xl/worksheets/sheet6.xml?ContentType=application/vnd.openxmlformats-officedocument.spreadsheetml.worksheet+xml">
        <DigestMethod Algorithm="http://www.w3.org/2001/04/xmlenc#sha256"/>
        <DigestValue>J0rwirZ73L84/yvRj83qbXO7+RwdroEv8G0C1L4AJKM=</DigestValue>
      </Reference>
      <Reference URI="/xl/worksheets/sheet7.xml?ContentType=application/vnd.openxmlformats-officedocument.spreadsheetml.worksheet+xml">
        <DigestMethod Algorithm="http://www.w3.org/2001/04/xmlenc#sha256"/>
        <DigestValue>n8c7d666sKpnkWlIyn88GHY+mu1owfiFHzE9UFgvwgk=</DigestValue>
      </Reference>
      <Reference URI="/xl/worksheets/sheet8.xml?ContentType=application/vnd.openxmlformats-officedocument.spreadsheetml.worksheet+xml">
        <DigestMethod Algorithm="http://www.w3.org/2001/04/xmlenc#sha256"/>
        <DigestValue>RnvEVjdrAOgcZK2eK54UdCbUZO7KKUSYVcNWKl6Al+g=</DigestValue>
      </Reference>
      <Reference URI="/xl/worksheets/sheet9.xml?ContentType=application/vnd.openxmlformats-officedocument.spreadsheetml.worksheet+xml">
        <DigestMethod Algorithm="http://www.w3.org/2001/04/xmlenc#sha256"/>
        <DigestValue>uu8iLYEOb5jQMorLZJuuXMDJBSg2INQnb9zpkI88wTE=</DigestValue>
      </Reference>
    </Manifest>
    <SignatureProperties>
      <SignatureProperty Id="idSignatureTime" Target="#idPackageSignature">
        <mdssi:SignatureTime xmlns:mdssi="http://schemas.openxmlformats.org/package/2006/digital-signature">
          <mdssi:Format>YYYY-MM-DDThh:mm:ssTZD</mdssi:Format>
          <mdssi:Value>2023-12-20T07:35:05Z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2023-12-20T07:35:05Z</xd:SigningTime>
          <xd:SigningCertificate>
            <xd:Cert>
              <xd:CertDigest>
                <DigestMethod Algorithm="http://www.w3.org/2001/04/xmlenc#sha256"/>
                <DigestValue>sBR1qJGb6E+B6ekJmLnyjEmTyL1RpkEWXAlakUWSrXw=</DigestValue>
              </xd:CertDigest>
              <xd:IssuerSerial>
                <X509IssuerName>CN=NBG Class 2 INT Sub CA, DC=nbg, DC=ge</X509IssuerName>
                <X509SerialNumber>192168389215804067021721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nFAZ2IlwPbYhKTYkeFWQCw0H/fxvPupGc+uDA0CxFKg=</DigestValue>
    </Reference>
    <Reference Type="http://www.w3.org/2000/09/xmldsig#Object" URI="#idOfficeObject">
      <DigestMethod Algorithm="http://www.w3.org/2001/04/xmlenc#sha256"/>
      <DigestValue>etrV37pvXc5MrmZ+kcFnrhUTE+ZupSVfHlAeaKFrNEc=</DigestValue>
    </Reference>
    <Reference Type="http://uri.etsi.org/01903#SignedProperties" URI="#idSignedProperties">
      <Transforms>
        <Transform Algorithm="http://www.w3.org/TR/2001/REC-xml-c14n-20010315"/>
      </Transforms>
      <DigestMethod Algorithm="http://www.w3.org/2001/04/xmlenc#sha256"/>
      <DigestValue>uFD4zZdtUn2yZezEnNN+kRZZNLgsvQJVqGmoCbJg7PE=</DigestValue>
    </Reference>
  </SignedInfo>
  <SignatureValue>lzh7Ur/AOQyItyJlfCHtYaNK5jObti9+zUyTyDLfNl4WWbPvUpxkMYzyyFADPW9J5O2hyEpVfZnH
BmUZbCQImKWQ0qvC01KydGBI+gMRO3Md1zOvcd1WZbOhnSWbncMQtaQRESP80VjK5SkHcwr8Ypp5
dEu5jURogl8X9LsCPZM9njDy4P7Qk6arVW2lr/uNpcacKokiWwBcXDCIk1v33LslUxUi7b5QVwHJ
G5/4fQ+NNrydd7FMFB/id/RuCIPEZsYnAmUy4lw0M2c2X1wBVB0TT25EAliaT6InKYVmPseax2Th
I2ciXz+RTUDlw42dH9+TChumImr+y9AnZd4xUg==</SignatureValue>
  <KeyInfo>
    <X509Data>
      <X509Certificate>MIIGQDCCBSigAwIBAgIKKLXXjwADAAIDmzANBgkqhkiG9w0BAQsFADBKMRIwEAYKCZImiZPyLGQBGRYCZ2UxEzARBgoJkiaJk/IsZAEZFgNuYmcxHzAdBgNVBAMTFk5CRyBDbGFzcyAyIElOVCBTdWIgQ0EwHhcNMjExMjMwMTEzNjUyWhcNMjMxMjMwMTEzNjUyWjA+MRswGQYDVQQKExJKU0MgUHJvQ3JlZGl0IEJhbmsxHzAdBgNVBAMTFkJQQyAtIEVsZW5lIFRzaW50c2FkemUwggEiMA0GCSqGSIb3DQEBAQUAA4IBDwAwggEKAoIBAQDolQC3do8V+nD06sBVZz/z2AySeFaLbKP9w0c8U/XH5/7oGmdvwxzCy2UkldUEdAenNDTTeQ+dYmoUIxBR+6cuXrN9MH/eUQuoJq/5CUlAsxMQguC8gtmssG/IT4bHgeVmNM75vVC1WKhECeBVx1+ldMGvYirHq/BWtrWXlfktrA4tUJyefv2Xm+kfhDwei4jv2qy7mOv7nJAzWK6GZS2/88b7ZKyx9uKIM1DTb5+TV/DEhhjkqkoWvwYHWi/QF1Iy2PPHLjcss4fGAmQdasQFFEE9II+CLtzhRwd9fAvI1nQp76bsvZvDQt+dIAbArMM+s4N2iODoM9qY1lF74OPNAgMBAAGjggMyMIIDLjA8BgkrBgEEAYI3FQcELzAtBiUrBgEEAYI3FQjmsmCDjfVEhoGZCYO4oUqDvoRxBIPEkTOEg4hdAgFkAgEjMB0GA1UdJQQWMBQGCCsGAQUFBwMCBggrBgEFBQcDBDALBgNVHQ8EBAMCB4AwJwYJKwYBBAGCNxUKBBowGDAKBggrBgEFBQcDAjAKBggrBgEFBQcDBDAdBgNVHQ4EFgQUVWiA6J6Kf6BgfwfhP4DZ95hBzig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ArEV1/8Hi3g/1uOfr0lTgYivypku0LcoR3B6QAIy530zeStWn2Q4mnsmfenD6qhjQtoGEd1ZEuccfcJlDQ8KQ3FNps+Rxi4cUpFJeF3hD4d8QsStM4EvQia1B1Aw06TRVtGYjyKNr21jkJLTpQ1XlJxNYMOoAeaaYcqtuixZf6co02XBDFNbrR4NxtceA5X2lW2VlEGwLw+47mNHBhsJ/uNFzJyDftHsqdrq0Gxb9VgYBfISgj6c2Ez/bIe304d1Pn4fxVdigJtcb+pGBg+5fTi77c0Ier+8PPu02lhsdA8V0UWwijqHdWLiwS3odBPfovz91g15XjOebUhpt9qJ6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ixMh7/d7ihOvdtO2zbM0r9ZoEWQ+EktvOVAwzun57Do=</DigestValue>
      </Reference>
      <Reference URI="/xl/drawings/drawing1.xml?ContentType=application/vnd.openxmlformats-officedocument.drawing+xml">
        <DigestMethod Algorithm="http://www.w3.org/2001/04/xmlenc#sha256"/>
        <DigestValue>8UznAeC8oa4Ew3iX/QTjCcvew3MR81lMbkd21hZdj6Y=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TbdKtlnI53gNtc08tQCZT73xQX+A79+p+mlNCXSsaTE=</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D2FFToE+gMe3sH0nvYgKqMQAPZ7YrdssVqZ3pU0EGx0=</DigestValue>
      </Reference>
      <Reference URI="/xl/styles.xml?ContentType=application/vnd.openxmlformats-officedocument.spreadsheetml.styles+xml">
        <DigestMethod Algorithm="http://www.w3.org/2001/04/xmlenc#sha256"/>
        <DigestValue>hra+rR3jwNgFgKBq4GBjaBmBYMs4b5kDVXxiVnq5+B4=</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8g2CwyMtF8B4819x9UvpI1lUut9QG726iVyFEO0BeWk=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bnpLX/D3J8eEhwUals6LOWVJtubfYdD89nVAN1MUhmc=</DigestValue>
      </Reference>
      <Reference URI="/xl/worksheets/sheet10.xml?ContentType=application/vnd.openxmlformats-officedocument.spreadsheetml.worksheet+xml">
        <DigestMethod Algorithm="http://www.w3.org/2001/04/xmlenc#sha256"/>
        <DigestValue>fF2xWKFx2G/j1fU/fsfRbUSeU1C5+wuxE0TIclQvZM8=</DigestValue>
      </Reference>
      <Reference URI="/xl/worksheets/sheet11.xml?ContentType=application/vnd.openxmlformats-officedocument.spreadsheetml.worksheet+xml">
        <DigestMethod Algorithm="http://www.w3.org/2001/04/xmlenc#sha256"/>
        <DigestValue>LskGuXCnWI6wBbjNJz9/jhxZCMMUWWW6nBK/HpAnt4M=</DigestValue>
      </Reference>
      <Reference URI="/xl/worksheets/sheet12.xml?ContentType=application/vnd.openxmlformats-officedocument.spreadsheetml.worksheet+xml">
        <DigestMethod Algorithm="http://www.w3.org/2001/04/xmlenc#sha256"/>
        <DigestValue>sfrkhoyaRh7jtBE+VmYwtS6qaPEs676vvdHUuKCkbH8=</DigestValue>
      </Reference>
      <Reference URI="/xl/worksheets/sheet13.xml?ContentType=application/vnd.openxmlformats-officedocument.spreadsheetml.worksheet+xml">
        <DigestMethod Algorithm="http://www.w3.org/2001/04/xmlenc#sha256"/>
        <DigestValue>Zf18u7JZkz4RismKFVqkCFmFYd05mtSKKUaPr3KUU7M=</DigestValue>
      </Reference>
      <Reference URI="/xl/worksheets/sheet14.xml?ContentType=application/vnd.openxmlformats-officedocument.spreadsheetml.worksheet+xml">
        <DigestMethod Algorithm="http://www.w3.org/2001/04/xmlenc#sha256"/>
        <DigestValue>pA5A304sJQ899MXV8FB3cAlrjGjyHY2kvQRlDDw6z2s=</DigestValue>
      </Reference>
      <Reference URI="/xl/worksheets/sheet15.xml?ContentType=application/vnd.openxmlformats-officedocument.spreadsheetml.worksheet+xml">
        <DigestMethod Algorithm="http://www.w3.org/2001/04/xmlenc#sha256"/>
        <DigestValue>n+H0EKrwRCFN2ZA361lfNeKJtWUOUsqkQ7AJuzdnAIs=</DigestValue>
      </Reference>
      <Reference URI="/xl/worksheets/sheet16.xml?ContentType=application/vnd.openxmlformats-officedocument.spreadsheetml.worksheet+xml">
        <DigestMethod Algorithm="http://www.w3.org/2001/04/xmlenc#sha256"/>
        <DigestValue>57QLAsppTmnJJsyLX97/lMldGl9wDIrcbrG8pRWAu3I=</DigestValue>
      </Reference>
      <Reference URI="/xl/worksheets/sheet17.xml?ContentType=application/vnd.openxmlformats-officedocument.spreadsheetml.worksheet+xml">
        <DigestMethod Algorithm="http://www.w3.org/2001/04/xmlenc#sha256"/>
        <DigestValue>vwh1SryraSnUL1TJmqNVvtMfsMAd0UxKTrR0qMY/W6w=</DigestValue>
      </Reference>
      <Reference URI="/xl/worksheets/sheet18.xml?ContentType=application/vnd.openxmlformats-officedocument.spreadsheetml.worksheet+xml">
        <DigestMethod Algorithm="http://www.w3.org/2001/04/xmlenc#sha256"/>
        <DigestValue>PR/S1IkIXGEjTe5fpdpRTUoPSIBqq3Bb7pfAw2/8tyk=</DigestValue>
      </Reference>
      <Reference URI="/xl/worksheets/sheet19.xml?ContentType=application/vnd.openxmlformats-officedocument.spreadsheetml.worksheet+xml">
        <DigestMethod Algorithm="http://www.w3.org/2001/04/xmlenc#sha256"/>
        <DigestValue>jjxZpBSdzShFkuJLJrPwd87Wp2tRdjBetM5rZ0QqG9c=</DigestValue>
      </Reference>
      <Reference URI="/xl/worksheets/sheet2.xml?ContentType=application/vnd.openxmlformats-officedocument.spreadsheetml.worksheet+xml">
        <DigestMethod Algorithm="http://www.w3.org/2001/04/xmlenc#sha256"/>
        <DigestValue>RGXO3IZKpz2jFuJu/D5V5TF9gPMOGBMu+9XF45t+JwE=</DigestValue>
      </Reference>
      <Reference URI="/xl/worksheets/sheet20.xml?ContentType=application/vnd.openxmlformats-officedocument.spreadsheetml.worksheet+xml">
        <DigestMethod Algorithm="http://www.w3.org/2001/04/xmlenc#sha256"/>
        <DigestValue>qr4oGqUm8TJdyWGMkpsirQYRMqjzIqLTj0ztrberji0=</DigestValue>
      </Reference>
      <Reference URI="/xl/worksheets/sheet21.xml?ContentType=application/vnd.openxmlformats-officedocument.spreadsheetml.worksheet+xml">
        <DigestMethod Algorithm="http://www.w3.org/2001/04/xmlenc#sha256"/>
        <DigestValue>UF4u4iko54qMRodYpXPkh//Scm8GZsh1yhuBHoflUSs=</DigestValue>
      </Reference>
      <Reference URI="/xl/worksheets/sheet22.xml?ContentType=application/vnd.openxmlformats-officedocument.spreadsheetml.worksheet+xml">
        <DigestMethod Algorithm="http://www.w3.org/2001/04/xmlenc#sha256"/>
        <DigestValue>Khp7+6okBYBUoIVMPUf3VXkSYqLolxGWvZRG/pcWW7E=</DigestValue>
      </Reference>
      <Reference URI="/xl/worksheets/sheet23.xml?ContentType=application/vnd.openxmlformats-officedocument.spreadsheetml.worksheet+xml">
        <DigestMethod Algorithm="http://www.w3.org/2001/04/xmlenc#sha256"/>
        <DigestValue>aKG2RXlHjUJ16I1eKUrz2fgAJhGBwfd7oo63zI/Zj1c=</DigestValue>
      </Reference>
      <Reference URI="/xl/worksheets/sheet24.xml?ContentType=application/vnd.openxmlformats-officedocument.spreadsheetml.worksheet+xml">
        <DigestMethod Algorithm="http://www.w3.org/2001/04/xmlenc#sha256"/>
        <DigestValue>JyDU5SbRS+iDdOIFsAxJrnKdqSfTySLsv/XVPnLDOdY=</DigestValue>
      </Reference>
      <Reference URI="/xl/worksheets/sheet25.xml?ContentType=application/vnd.openxmlformats-officedocument.spreadsheetml.worksheet+xml">
        <DigestMethod Algorithm="http://www.w3.org/2001/04/xmlenc#sha256"/>
        <DigestValue>Qv//HLNtNgt2jqs0R6BlahEeh/W/e7RKASfoZUdVMXg=</DigestValue>
      </Reference>
      <Reference URI="/xl/worksheets/sheet26.xml?ContentType=application/vnd.openxmlformats-officedocument.spreadsheetml.worksheet+xml">
        <DigestMethod Algorithm="http://www.w3.org/2001/04/xmlenc#sha256"/>
        <DigestValue>xyZ9GwrCQ1rm9ysbkafvJ8NAvQufa0c6rdEUVBfH2Fo=</DigestValue>
      </Reference>
      <Reference URI="/xl/worksheets/sheet27.xml?ContentType=application/vnd.openxmlformats-officedocument.spreadsheetml.worksheet+xml">
        <DigestMethod Algorithm="http://www.w3.org/2001/04/xmlenc#sha256"/>
        <DigestValue>5a8sf6hQi0WzY4/2fjz3XjYJ8f4R0TP0lI5pKmsIW5Q=</DigestValue>
      </Reference>
      <Reference URI="/xl/worksheets/sheet28.xml?ContentType=application/vnd.openxmlformats-officedocument.spreadsheetml.worksheet+xml">
        <DigestMethod Algorithm="http://www.w3.org/2001/04/xmlenc#sha256"/>
        <DigestValue>EImtqJcmUGqzWw4Jz319xUivEdXl89ycpgsUV0V7GNM=</DigestValue>
      </Reference>
      <Reference URI="/xl/worksheets/sheet29.xml?ContentType=application/vnd.openxmlformats-officedocument.spreadsheetml.worksheet+xml">
        <DigestMethod Algorithm="http://www.w3.org/2001/04/xmlenc#sha256"/>
        <DigestValue>KSmjpOQMMIsWEUI9+K34ob/U5Org4IixAUuBRLO65Kw=</DigestValue>
      </Reference>
      <Reference URI="/xl/worksheets/sheet3.xml?ContentType=application/vnd.openxmlformats-officedocument.spreadsheetml.worksheet+xml">
        <DigestMethod Algorithm="http://www.w3.org/2001/04/xmlenc#sha256"/>
        <DigestValue>9QexxREHOSsPH11XkLsXvtZY01DbvulCpfwNPWMuz/g=</DigestValue>
      </Reference>
      <Reference URI="/xl/worksheets/sheet4.xml?ContentType=application/vnd.openxmlformats-officedocument.spreadsheetml.worksheet+xml">
        <DigestMethod Algorithm="http://www.w3.org/2001/04/xmlenc#sha256"/>
        <DigestValue>sbvQbXNqZZJbAbklcugZoV7nqzniUdO3/ylNOqMoAMc=</DigestValue>
      </Reference>
      <Reference URI="/xl/worksheets/sheet5.xml?ContentType=application/vnd.openxmlformats-officedocument.spreadsheetml.worksheet+xml">
        <DigestMethod Algorithm="http://www.w3.org/2001/04/xmlenc#sha256"/>
        <DigestValue>+FYDKhDkDcM1yjXVtqvZG5cUlxt6fUWQJPxbT7HPEhI=</DigestValue>
      </Reference>
      <Reference URI="/xl/worksheets/sheet6.xml?ContentType=application/vnd.openxmlformats-officedocument.spreadsheetml.worksheet+xml">
        <DigestMethod Algorithm="http://www.w3.org/2001/04/xmlenc#sha256"/>
        <DigestValue>J0rwirZ73L84/yvRj83qbXO7+RwdroEv8G0C1L4AJKM=</DigestValue>
      </Reference>
      <Reference URI="/xl/worksheets/sheet7.xml?ContentType=application/vnd.openxmlformats-officedocument.spreadsheetml.worksheet+xml">
        <DigestMethod Algorithm="http://www.w3.org/2001/04/xmlenc#sha256"/>
        <DigestValue>n8c7d666sKpnkWlIyn88GHY+mu1owfiFHzE9UFgvwgk=</DigestValue>
      </Reference>
      <Reference URI="/xl/worksheets/sheet8.xml?ContentType=application/vnd.openxmlformats-officedocument.spreadsheetml.worksheet+xml">
        <DigestMethod Algorithm="http://www.w3.org/2001/04/xmlenc#sha256"/>
        <DigestValue>RnvEVjdrAOgcZK2eK54UdCbUZO7KKUSYVcNWKl6Al+g=</DigestValue>
      </Reference>
      <Reference URI="/xl/worksheets/sheet9.xml?ContentType=application/vnd.openxmlformats-officedocument.spreadsheetml.worksheet+xml">
        <DigestMethod Algorithm="http://www.w3.org/2001/04/xmlenc#sha256"/>
        <DigestValue>uu8iLYEOb5jQMorLZJuuXMDJBSg2INQnb9zpkI88wTE=</DigestValue>
      </Reference>
    </Manifest>
    <SignatureProperties>
      <SignatureProperty Id="idSignatureTime" Target="#idPackageSignature">
        <mdssi:SignatureTime xmlns:mdssi="http://schemas.openxmlformats.org/package/2006/digital-signature">
          <mdssi:Format>YYYY-MM-DDThh:mm:ssTZD</mdssi:Format>
          <mdssi:Value>2023-12-20T07:36:12Z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2023-12-20T07:36:12Z</xd:SigningTime>
          <xd:SigningCertificate>
            <xd:Cert>
              <xd:CertDigest>
                <DigestMethod Algorithm="http://www.w3.org/2001/04/xmlenc#sha256"/>
                <DigestValue>tUB6DMjBGql2CL97Koj71ecIm9MMyrCfPkfmiA4GHfk=</DigestValue>
              </xd:CertDigest>
              <xd:IssuerSerial>
                <X509IssuerName>CN=NBG Class 2 INT Sub CA, DC=nbg, DC=ge</X509IssuerName>
                <X509SerialNumber>192249052625779946554267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2023-12-20T07:25:57Z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y fmtid="{D5CDD505-2E9C-101B-9397-08002B2CF9AE}" pid="7" name="MSIP_Label_78cbde42-0dd4-4942-9b1c-e23a1c4e5874_Enabled">
    <vt:lpwstr>true</vt:lpwstr>
  </property>
  <property fmtid="{D5CDD505-2E9C-101B-9397-08002B2CF9AE}" pid="8" name="MSIP_Label_78cbde42-0dd4-4942-9b1c-e23a1c4e5874_SetDate">
    <vt:lpwstr>2023-05-08T05:59:47Z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c96b4d9d-7efd-47ca-beb0-16a182509f90</vt:lpwstr>
  </property>
  <property fmtid="{D5CDD505-2E9C-101B-9397-08002B2CF9AE}" pid="13" name="MSIP_Label_78cbde42-0dd4-4942-9b1c-e23a1c4e5874_ContentBits">
    <vt:lpwstr>1</vt:lpwstr>
  </property>
</Properties>
</file>