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8_{B3A79C0B-2C73-4A4C-AB26-22D77F0BF74F}" xr6:coauthVersionLast="47" xr6:coauthVersionMax="47" xr10:uidLastSave="{00000000-0000-0000-0000-000000000000}"/>
  <bookViews>
    <workbookView xWindow="-120" yWindow="-120" windowWidth="29040" windowHeight="15840" tabRatio="919" firstSheet="1" activeTab="1"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94" l="1"/>
  <c r="C19" i="94"/>
  <c r="C20" i="94"/>
  <c r="C21" i="94"/>
  <c r="N20" i="92"/>
  <c r="N19" i="92"/>
  <c r="E19" i="92"/>
  <c r="N18" i="92"/>
  <c r="E18" i="92"/>
  <c r="N17" i="92"/>
  <c r="E17" i="92"/>
  <c r="N16" i="92"/>
  <c r="E16" i="92"/>
  <c r="N15" i="92"/>
  <c r="E15" i="92"/>
  <c r="N13" i="92"/>
  <c r="N12" i="92"/>
  <c r="E12" i="92"/>
  <c r="N11" i="92"/>
  <c r="E11" i="92"/>
  <c r="N10" i="92"/>
  <c r="E10" i="92"/>
  <c r="N9" i="92"/>
  <c r="E9" i="92"/>
  <c r="N8" i="92"/>
  <c r="E8" i="92"/>
  <c r="M7" i="92"/>
  <c r="M21" i="92" s="1"/>
  <c r="L7" i="92"/>
  <c r="L21" i="92" s="1"/>
  <c r="K7" i="92"/>
  <c r="K21" i="92" s="1"/>
  <c r="J7" i="92"/>
  <c r="J21" i="92" s="1"/>
  <c r="I7" i="92"/>
  <c r="I21" i="92" s="1"/>
  <c r="H7" i="92"/>
  <c r="H21" i="92" s="1"/>
  <c r="G7" i="92"/>
  <c r="G21" i="92" s="1"/>
  <c r="F7" i="92"/>
  <c r="F21" i="92" s="1"/>
  <c r="C7" i="92"/>
  <c r="C21" i="92" s="1"/>
  <c r="E7" i="92" l="1"/>
  <c r="E21" i="92" s="1"/>
  <c r="E14" i="92"/>
  <c r="N14" i="92"/>
  <c r="N7" i="92"/>
  <c r="B2" i="97"/>
  <c r="B2" i="95"/>
  <c r="B2" i="92"/>
  <c r="B2" i="93"/>
  <c r="B2" i="91"/>
  <c r="B2" i="64"/>
  <c r="B2" i="90"/>
  <c r="B2" i="69"/>
  <c r="B2" i="94"/>
  <c r="B2" i="89"/>
  <c r="B2" i="73"/>
  <c r="B2" i="88"/>
  <c r="B2" i="52"/>
  <c r="B2" i="86"/>
  <c r="B2" i="110"/>
  <c r="B2" i="109"/>
  <c r="B2" i="108"/>
  <c r="B1" i="110"/>
  <c r="B1" i="109"/>
  <c r="B1" i="108"/>
  <c r="N21" i="92" l="1"/>
  <c r="B2" i="120"/>
  <c r="B1" i="120"/>
  <c r="B2" i="119"/>
  <c r="B1" i="119"/>
  <c r="B2" i="118"/>
  <c r="B1" i="118"/>
  <c r="B2" i="117"/>
  <c r="B1" i="117"/>
  <c r="B2" i="116"/>
  <c r="B1" i="116"/>
  <c r="B2" i="115"/>
  <c r="B1" i="115"/>
  <c r="B2" i="114"/>
  <c r="B1" i="114"/>
  <c r="B2" i="113"/>
  <c r="B1" i="113"/>
  <c r="B2" i="112"/>
  <c r="B1" i="112"/>
  <c r="B2" i="111"/>
  <c r="B1" i="111"/>
  <c r="D7" i="114" l="1"/>
  <c r="D10" i="114"/>
  <c r="D15" i="114" l="1"/>
  <c r="B1" i="97"/>
  <c r="B1" i="95" l="1"/>
  <c r="B1" i="92"/>
  <c r="B1" i="93"/>
  <c r="B1" i="64"/>
  <c r="B1" i="90"/>
  <c r="B1" i="69"/>
  <c r="B1" i="94"/>
  <c r="B1" i="89"/>
  <c r="B1" i="73"/>
  <c r="B1" i="88"/>
  <c r="B1" i="52"/>
  <c r="B1" i="86"/>
  <c r="B1" i="91" l="1"/>
  <c r="B1" i="84"/>
</calcChain>
</file>

<file path=xl/sharedStrings.xml><?xml version="1.0" encoding="utf-8"?>
<sst xmlns="http://schemas.openxmlformats.org/spreadsheetml/2006/main" count="1206" uniqueCount="740">
  <si>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</si>
  <si>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</si>
  <si>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</si>
  <si>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</si>
  <si>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</si>
  <si>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</si>
  <si>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</si>
  <si>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</si>
  <si>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</si>
  <si>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</si>
  <si>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</si>
  <si>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</si>
  <si>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</si>
  <si>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</si>
  <si>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</si>
  <si>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</si>
  <si>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</si>
  <si>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</si>
  <si>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</si>
  <si>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</si>
  <si>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</si>
  <si>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</si>
  <si>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</si>
  <si>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</si>
  <si>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</si>
  <si>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</si>
  <si>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</si>
  <si>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</si>
  <si>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</si>
  <si>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</si>
  <si>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</si>
  <si>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</si>
  <si>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</si>
  <si>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</si>
  <si>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</si>
  <si>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</si>
  <si>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</si>
  <si>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</si>
  <si>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</si>
  <si>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</si>
  <si>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</si>
  <si>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</si>
  <si>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</si>
  <si>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</si>
  <si>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</si>
  <si>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</si>
  <si>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</si>
  <si>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</si>
  <si>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</si>
  <si>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</si>
  <si>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</si>
  <si>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</si>
  <si>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</si>
  <si>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</si>
  <si>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</si>
  <si>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</si>
  <si>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</si>
  <si>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</si>
  <si>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</si>
  <si>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</si>
  <si>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</si>
  <si>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</si>
  <si>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</si>
  <si>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</si>
  <si>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</si>
  <si>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</si>
  <si>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</si>
  <si>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</si>
  <si>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</si>
  <si>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</si>
  <si>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</si>
  <si>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</si>
  <si>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</si>
  <si>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</si>
  <si>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</si>
  <si>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</si>
  <si>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</si>
  <si>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</si>
  <si>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</si>
  <si>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</si>
  <si>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</si>
  <si>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</si>
  <si>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</si>
  <si>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</si>
  <si>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</si>
  <si>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</si>
  <si>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</si>
  <si>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</si>
  <si>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</si>
  <si>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</si>
  <si>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</si>
  <si>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</si>
  <si>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</si>
  <si>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</si>
  <si>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</si>
  <si>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</si>
  <si>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</si>
  <si>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</si>
  <si>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</si>
  <si>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</si>
  <si>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</si>
  <si>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</si>
  <si>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</si>
  <si>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</si>
  <si>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</si>
  <si>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</si>
  <si>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</si>
  <si>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</si>
  <si>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</si>
  <si>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</si>
  <si>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</si>
  <si>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</si>
  <si>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</si>
  <si>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</si>
  <si>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</si>
  <si>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</si>
  <si>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</si>
  <si>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</si>
  <si>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</si>
  <si>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</si>
  <si>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</si>
  <si>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</si>
  <si>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</si>
  <si>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</si>
  <si>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</si>
  <si>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</si>
  <si>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</si>
  <si>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</si>
  <si>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</si>
  <si>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</si>
  <si>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</si>
  <si>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</si>
  <si>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</si>
  <si>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</si>
  <si>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</si>
  <si>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</si>
  <si>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</si>
  <si>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</si>
  <si>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</si>
  <si>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</si>
  <si>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</si>
  <si>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</si>
  <si>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</si>
  <si>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</si>
  <si>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</si>
  <si>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</si>
  <si>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</si>
  <si>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</si>
  <si>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</si>
  <si>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</si>
  <si>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</si>
  <si>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</si>
  <si>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</si>
  <si>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</si>
  <si>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</si>
  <si>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</si>
  <si>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</si>
  <si>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</si>
  <si>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</si>
  <si>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</si>
  <si>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</si>
  <si>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</si>
  <si>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</si>
  <si>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</si>
  <si>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</si>
  <si>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</si>
  <si>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</si>
  <si>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</si>
  <si>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</si>
  <si>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</si>
  <si>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</si>
  <si>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</si>
  <si>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</si>
  <si>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</si>
  <si>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</si>
  <si>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</si>
  <si>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</si>
  <si>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</si>
  <si>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</si>
  <si>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</si>
  <si>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</si>
  <si>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</si>
  <si>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</si>
  <si>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</si>
  <si>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</si>
  <si>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</si>
  <si>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</si>
  <si>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</si>
  <si>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</si>
  <si>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</si>
  <si>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</si>
  <si>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</si>
  <si>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</si>
  <si>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</si>
  <si>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</si>
  <si>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</si>
  <si>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</si>
  <si>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</si>
  <si>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</si>
  <si>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</si>
  <si>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</si>
  <si>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</si>
  <si>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</si>
  <si>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</si>
  <si>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</si>
  <si>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</si>
  <si>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</si>
  <si>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</si>
  <si>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</si>
  <si>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</si>
  <si>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</si>
  <si>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</si>
  <si>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</si>
  <si>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</si>
  <si>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</si>
  <si>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</si>
  <si>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</si>
  <si>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</si>
  <si>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</si>
  <si>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</si>
  <si>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</si>
  <si>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</si>
  <si>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</si>
  <si>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</si>
  <si>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</si>
  <si>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</si>
  <si>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</si>
  <si>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</si>
  <si>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</si>
  <si>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</si>
  <si>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</si>
  <si>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</si>
  <si>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</si>
  <si>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</si>
  <si>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</si>
  <si>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</si>
  <si>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</si>
  <si>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</si>
  <si>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</si>
  <si>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</si>
  <si>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</si>
  <si>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</si>
  <si>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</si>
  <si>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</si>
  <si>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</si>
  <si>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</si>
  <si>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</si>
  <si>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</si>
  <si>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</si>
  <si>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</si>
  <si>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</si>
  <si>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</si>
  <si>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</si>
  <si>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</si>
  <si>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</si>
  <si>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</si>
  <si>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</si>
  <si>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</si>
  <si>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</si>
  <si>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</si>
  <si>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</si>
  <si>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</si>
  <si>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</si>
  <si>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</si>
  <si>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</si>
  <si>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</si>
  <si>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</si>
  <si>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</si>
  <si>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</si>
  <si>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</si>
  <si>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</si>
  <si>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</si>
  <si>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</si>
  <si>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</si>
  <si>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</si>
  <si>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</si>
  <si>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</si>
  <si>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</si>
  <si>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</si>
  <si>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</si>
  <si>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</si>
  <si>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</si>
  <si>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</si>
  <si>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</si>
  <si>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</si>
  <si>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</si>
  <si>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</si>
  <si>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</si>
  <si>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</si>
  <si>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</si>
  <si>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</si>
  <si>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</si>
  <si>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</si>
  <si>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</si>
  <si>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</si>
  <si>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</si>
  <si>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</si>
  <si>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</si>
  <si>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</si>
  <si>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</si>
  <si>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</si>
  <si>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</si>
  <si>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</si>
  <si>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</si>
  <si>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</si>
  <si>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</si>
  <si>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</si>
  <si>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</si>
  <si>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</si>
  <si>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</si>
  <si>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</si>
  <si>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</si>
  <si>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</si>
  <si>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</si>
  <si>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</si>
  <si>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</si>
  <si>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</si>
  <si>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</si>
  <si>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</si>
  <si>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</si>
  <si>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</si>
  <si>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</si>
  <si>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</si>
  <si>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</si>
  <si>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</si>
  <si>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</si>
  <si>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</si>
  <si>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</si>
  <si>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</si>
  <si>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</si>
  <si>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</si>
  <si>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</si>
  <si>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</si>
  <si>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</si>
  <si>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</si>
  <si>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</si>
  <si>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</si>
  <si>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</si>
  <si>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</si>
  <si>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</si>
  <si>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</si>
  <si>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</si>
  <si>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</si>
  <si>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</si>
  <si>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</si>
  <si>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</si>
  <si>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</si>
  <si>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</si>
  <si>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</si>
  <si>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</si>
  <si>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</si>
  <si>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</si>
  <si>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</si>
  <si>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</si>
  <si>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</si>
  <si>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</si>
  <si>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</si>
  <si>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</si>
  <si>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</si>
  <si>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</si>
  <si>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</si>
  <si>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</si>
  <si>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</si>
  <si>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</si>
  <si>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</si>
  <si>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</si>
  <si>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</si>
  <si>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</si>
  <si>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</si>
  <si>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</si>
  <si>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</si>
  <si>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</si>
  <si>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</si>
  <si>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</si>
  <si>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</si>
  <si>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</si>
  <si>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</si>
  <si>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</si>
  <si>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</si>
  <si>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</si>
  <si>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</si>
  <si>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</si>
  <si>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</si>
  <si>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</si>
  <si>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</si>
  <si>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</si>
  <si>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</si>
  <si>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</si>
  <si>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</si>
  <si>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</si>
  <si>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</si>
  <si>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</si>
  <si>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</si>
  <si>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</si>
  <si>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</si>
  <si>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</si>
  <si>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</si>
  <si>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</si>
  <si>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</si>
  <si>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</si>
  <si>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</si>
  <si>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</si>
  <si>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</si>
  <si>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</si>
  <si>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</si>
  <si>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</si>
  <si>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</si>
  <si>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</si>
  <si>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</si>
  <si>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</si>
  <si>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</si>
  <si>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</si>
  <si>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</si>
  <si>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</si>
  <si>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</si>
  <si>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</si>
  <si>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</si>
  <si>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</si>
  <si>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</si>
  <si>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</si>
  <si>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</si>
  <si>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</si>
  <si>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</si>
  <si>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</si>
  <si>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</si>
  <si>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</si>
  <si>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</si>
  <si>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</si>
  <si>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</si>
  <si>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</si>
  <si>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</si>
  <si>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</si>
  <si>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</si>
  <si>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</si>
  <si>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</si>
  <si>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</si>
  <si>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</si>
  <si>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</si>
  <si>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</si>
  <si>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</si>
  <si>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</si>
  <si>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</si>
  <si>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</si>
  <si>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</si>
  <si>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</si>
  <si>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</si>
  <si>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</si>
  <si>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</si>
  <si>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</si>
  <si>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</si>
  <si>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</si>
  <si>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</si>
  <si>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</si>
  <si>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</si>
  <si>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</si>
  <si>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</si>
  <si>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</si>
  <si>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</si>
  <si>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</si>
  <si>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</si>
  <si>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</si>
  <si>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</si>
  <si>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</si>
  <si>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</si>
  <si>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</si>
  <si>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</si>
  <si>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</si>
  <si>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</si>
  <si>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</si>
  <si>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</si>
  <si>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</si>
  <si>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</si>
  <si>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</si>
  <si>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</si>
  <si>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</si>
  <si>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</si>
  <si>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</si>
  <si>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</si>
  <si>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</si>
  <si>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</si>
  <si>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</si>
  <si>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</si>
  <si>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</si>
  <si>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</si>
  <si>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</si>
  <si>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</si>
  <si>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</si>
  <si>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</si>
  <si>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</si>
  <si>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</si>
  <si>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</si>
  <si>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</si>
  <si>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</si>
  <si>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</si>
  <si>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</si>
  <si>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</si>
  <si>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</si>
  <si>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</si>
  <si>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</si>
  <si>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</si>
  <si>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</si>
  <si>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</si>
  <si>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</si>
  <si>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</si>
  <si>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</si>
  <si>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</si>
  <si>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</si>
  <si>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</si>
  <si>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</si>
  <si>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</si>
  <si>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</si>
  <si>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</si>
  <si>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</si>
  <si>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</si>
  <si>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</si>
  <si>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</si>
  <si>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</si>
  <si>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</si>
  <si>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</si>
  <si>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</si>
  <si>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</si>
  <si>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</si>
  <si>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</si>
  <si>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</si>
  <si>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</si>
  <si>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</si>
  <si>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</si>
  <si>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</si>
  <si>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</si>
  <si>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</si>
  <si>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</si>
  <si>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</si>
  <si>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</si>
  <si>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</si>
  <si>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</si>
  <si>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</si>
  <si>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</si>
  <si>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</si>
  <si>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</si>
  <si>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</si>
  <si>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</si>
  <si>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</si>
  <si>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</si>
  <si>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</si>
  <si>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</si>
  <si>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</si>
  <si>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</si>
  <si>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</si>
  <si>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</si>
  <si>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</si>
  <si>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</si>
  <si>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</si>
  <si>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</si>
  <si>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</si>
  <si>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</si>
  <si>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</si>
  <si>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</si>
  <si>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</si>
  <si>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</si>
  <si>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</si>
  <si>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</si>
  <si>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</si>
  <si>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</si>
  <si>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</si>
  <si>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</si>
  <si>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</si>
  <si>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</si>
  <si>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</si>
  <si>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</si>
  <si>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</si>
  <si>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</si>
  <si>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</si>
  <si>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</si>
  <si>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</si>
  <si>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</si>
  <si>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</si>
  <si>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</si>
  <si>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</si>
  <si>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</si>
  <si>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</si>
  <si>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</si>
  <si>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</si>
  <si>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</si>
  <si>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</si>
  <si>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</si>
  <si>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</si>
  <si>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</si>
  <si>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</si>
  <si>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</si>
  <si>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</si>
  <si>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</si>
  <si>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</si>
  <si>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</si>
  <si>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</si>
  <si>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</si>
  <si>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</si>
  <si>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</si>
  <si>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</si>
  <si>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</si>
  <si>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</si>
  <si>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</si>
  <si>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</si>
  <si>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</si>
  <si>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</si>
  <si>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</si>
  <si>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</si>
  <si>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</si>
  <si>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</si>
  <si>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</si>
  <si>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</si>
  <si>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</si>
  <si>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</si>
  <si>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</si>
  <si>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</si>
  <si>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</si>
  <si>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</si>
  <si>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</si>
  <si>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</si>
  <si>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</si>
  <si>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</si>
  <si>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</si>
  <si>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</si>
  <si>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</si>
  <si>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</si>
  <si>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</si>
  <si>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</si>
  <si>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</si>
  <si>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</si>
  <si>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</si>
  <si>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</si>
  <si>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</si>
  <si>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</si>
  <si>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</si>
  <si>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</si>
  <si>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</si>
  <si>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</si>
  <si>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</si>
  <si>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</si>
  <si>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</si>
  <si>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</si>
  <si>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</si>
  <si>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</si>
  <si>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</si>
  <si>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</si>
  <si>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</si>
  <si>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</si>
  <si>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</si>
  <si>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</si>
  <si>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</si>
  <si>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</si>
  <si>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</si>
  <si>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</si>
  <si>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</si>
  <si>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</si>
  <si>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</si>
  <si>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</si>
  <si>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</si>
  <si>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</si>
  <si>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</si>
  <si>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</si>
  <si>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</si>
  <si>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</si>
  <si>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</si>
  <si>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</si>
  <si>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</si>
  <si>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</si>
  <si>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</si>
  <si>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</si>
  <si>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</si>
  <si>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</si>
  <si>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</si>
  <si>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</si>
  <si>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</si>
  <si>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</si>
  <si>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</si>
  <si>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</si>
  <si>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</si>
  <si>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</si>
  <si>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</si>
  <si>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</si>
  <si>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</si>
  <si>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</si>
  <si>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</si>
  <si>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</si>
  <si>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</si>
  <si>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</si>
  <si>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</si>
  <si>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</si>
  <si>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</si>
  <si>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</si>
  <si>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</si>
  <si>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</si>
  <si>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</si>
  <si>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</si>
  <si>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</si>
  <si>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</si>
  <si>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</si>
  <si>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</si>
  <si>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</si>
  <si>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</si>
  <si>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</si>
  <si>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</si>
  <si>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</si>
  <si>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</si>
  <si>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</si>
  <si>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</si>
  <si>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</si>
  <si>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</si>
  <si>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</si>
  <si>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</si>
  <si>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</si>
  <si>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ProCredit Bank</t>
  </si>
  <si>
    <t>Marcel Sebastian Zeitinger</t>
  </si>
  <si>
    <t>Alex Matua</t>
  </si>
  <si>
    <t>www.procreditbank.ge</t>
  </si>
  <si>
    <t>Non-Independent Chairperson</t>
  </si>
  <si>
    <t>Gian Marco Felice</t>
  </si>
  <si>
    <t>Non-Independent member</t>
  </si>
  <si>
    <t>Rainer Peter Ottenstein</t>
  </si>
  <si>
    <t>Independent member</t>
  </si>
  <si>
    <t xml:space="preserve">Sandrine Massiani </t>
  </si>
  <si>
    <t>Nino Dadunashvili</t>
  </si>
  <si>
    <t>General Director/ Business clients, Finance Department</t>
  </si>
  <si>
    <t xml:space="preserve">Zeinab Lomashvili </t>
  </si>
  <si>
    <t>Director/ Credit risk, General risk Department</t>
  </si>
  <si>
    <t>Zeitinger Invest GmbH</t>
  </si>
  <si>
    <t>KfW - Kreditanstalt für Wiederaufbau</t>
  </si>
  <si>
    <t>DOEN Participaties BV</t>
  </si>
  <si>
    <t>TIAA-Teachers Insurance and Annuity Association</t>
  </si>
  <si>
    <t>table 9  (Capital), N17</t>
  </si>
  <si>
    <t>table 9 (Capital), N10</t>
  </si>
  <si>
    <t/>
  </si>
  <si>
    <t>1Q-2023</t>
  </si>
  <si>
    <t>4Q-2022</t>
  </si>
  <si>
    <t>3Q-2022</t>
  </si>
  <si>
    <t>2Q-2022</t>
  </si>
  <si>
    <t>2Q-2023</t>
  </si>
  <si>
    <t>EBRD - European Bank for Reconstruction and Development</t>
  </si>
  <si>
    <t>3Q-2023</t>
  </si>
  <si>
    <t xml:space="preserve">ProCredit Holding 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</si>
</sst>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0_);_(* \(#,##0.0\);_(* &quot;-&quot;??_);_(@_)"/>
  </numFmts>
  <fonts count="14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1"/>
      <color theme="0"/>
      <name val="Calibri"/>
      <family val="2"/>
      <scheme val="minor"/>
    </font>
    <font>
      <i/>
      <sz val="10"/>
      <name val="Sylfaen"/>
      <family val="1"/>
    </font>
    <font>
      <b/>
      <sz val="11"/>
      <name val="Calibri"/>
      <family val="2"/>
      <scheme val="minor"/>
    </font>
    <font>
      <sz val="10"/>
      <color rgb="FF333333"/>
      <name val="Sylfaen"/>
      <family val="1"/>
    </font>
    <font>
      <sz val="10"/>
      <name val="Geo_Arial"/>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
      <left style="thin">
        <color indexed="64"/>
      </left>
      <right style="medium">
        <color indexed="64"/>
      </right>
      <top/>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3" fillId="0" borderId="0"/>
  </cellStyleXfs>
  <cellXfs count="815">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91" fillId="0" borderId="0" xfId="0" applyNumberFormat="1" applyFont="1" applyAlignment="1">
      <alignment horizontal="center"/>
    </xf>
    <xf numFmtId="171" fontId="84" fillId="0" borderId="59" xfId="0" applyNumberFormat="1" applyFont="1" applyBorder="1" applyAlignment="1">
      <alignment horizontal="center"/>
    </xf>
    <xf numFmtId="171" fontId="89" fillId="0" borderId="0" xfId="0" applyNumberFormat="1" applyFont="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197" fontId="84" fillId="0" borderId="3" xfId="0" applyNumberFormat="1" applyFont="1" applyBorder="1"/>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197" fontId="84" fillId="36"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8" xfId="0" applyNumberFormat="1" applyFont="1" applyBorder="1"/>
    <xf numFmtId="197" fontId="84" fillId="0" borderId="19" xfId="0" applyNumberFormat="1" applyFont="1" applyBorder="1"/>
    <xf numFmtId="197" fontId="84" fillId="36" borderId="51" xfId="0" applyNumberFormat="1" applyFont="1" applyFill="1" applyBorder="1"/>
    <xf numFmtId="0" fontId="45" fillId="3" borderId="23" xfId="16" applyFont="1" applyFill="1" applyBorder="1" applyProtection="1">
      <protection locked="0"/>
    </xf>
    <xf numFmtId="197" fontId="84" fillId="36" borderId="21" xfId="0" applyNumberFormat="1" applyFont="1" applyFill="1" applyBorder="1"/>
    <xf numFmtId="197" fontId="84" fillId="36" borderId="23" xfId="0" applyNumberFormat="1" applyFont="1" applyFill="1" applyBorder="1"/>
    <xf numFmtId="197" fontId="84" fillId="36" borderId="52" xfId="0" applyNumberFormat="1" applyFont="1" applyFill="1" applyBorder="1"/>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0" fontId="92" fillId="3" borderId="3" xfId="11" applyFont="1" applyFill="1" applyBorder="1" applyAlignment="1">
      <alignment horizontal="left" vertical="center" wrapText="1"/>
    </xf>
    <xf numFmtId="0" fontId="92" fillId="0" borderId="3" xfId="11" applyFont="1" applyBorder="1" applyAlignment="1">
      <alignment horizontal="left" vertical="center" wrapText="1"/>
    </xf>
    <xf numFmtId="0" fontId="90" fillId="0" borderId="3" xfId="11" applyFont="1" applyBorder="1" applyAlignment="1">
      <alignment wrapText="1"/>
    </xf>
    <xf numFmtId="0" fontId="92" fillId="3" borderId="3" xfId="9" applyFont="1" applyFill="1" applyBorder="1" applyAlignment="1" applyProtection="1">
      <alignment horizontal="left" vertical="center"/>
      <protection locked="0"/>
    </xf>
    <xf numFmtId="0" fontId="90" fillId="3" borderId="3" xfId="20961" applyFont="1" applyFill="1" applyBorder="1"/>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1" xfId="0" applyFont="1" applyBorder="1"/>
    <xf numFmtId="197" fontId="84" fillId="0" borderId="20" xfId="0" applyNumberFormat="1"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171" fontId="84" fillId="0" borderId="3" xfId="0" applyNumberFormat="1" applyFont="1" applyBorder="1"/>
    <xf numFmtId="171" fontId="84" fillId="36" borderId="22" xfId="0" applyNumberFormat="1" applyFont="1" applyFill="1" applyBorder="1"/>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100"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1" xfId="5" applyNumberFormat="1" applyFont="1" applyBorder="1" applyAlignment="1" applyProtection="1">
      <alignment horizontal="left" vertical="center"/>
      <protection locked="0"/>
    </xf>
    <xf numFmtId="0" fontId="102"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9"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Border="1" applyAlignment="1">
      <alignment horizontal="center" vertical="center"/>
    </xf>
    <xf numFmtId="0" fontId="105" fillId="0" borderId="96" xfId="20964" applyFont="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lignment vertical="center"/>
    </xf>
    <xf numFmtId="169" fontId="105" fillId="77" borderId="97" xfId="7" applyNumberFormat="1" applyFont="1" applyFill="1" applyBorder="1" applyAlignment="1" applyProtection="1">
      <alignment horizontal="right" vertical="center"/>
      <protection locked="0"/>
    </xf>
    <xf numFmtId="0" fontId="104" fillId="76" borderId="98" xfId="20964" applyFont="1" applyFill="1" applyBorder="1">
      <alignment vertical="center"/>
    </xf>
    <xf numFmtId="0" fontId="104" fillId="76" borderId="99" xfId="20964" applyFont="1" applyFill="1" applyBorder="1">
      <alignment vertical="center"/>
    </xf>
    <xf numFmtId="169"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lignment vertical="center"/>
    </xf>
    <xf numFmtId="0" fontId="109" fillId="70" borderId="95" xfId="20964" applyFont="1" applyFill="1" applyBorder="1" applyAlignment="1">
      <alignment horizontal="center" vertical="center"/>
    </xf>
    <xf numFmtId="169"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3" fillId="36" borderId="97" xfId="0" applyNumberFormat="1" applyFont="1" applyFill="1" applyBorder="1" applyAlignment="1">
      <alignment vertical="center" wrapText="1"/>
    </xf>
    <xf numFmtId="3" fontId="103" fillId="36" borderId="98" xfId="0" applyNumberFormat="1" applyFont="1" applyFill="1" applyBorder="1" applyAlignment="1">
      <alignment vertical="center" wrapText="1"/>
    </xf>
    <xf numFmtId="3" fontId="103" fillId="36" borderId="24"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9"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1" fillId="3" borderId="61" xfId="0" applyFont="1" applyFill="1" applyBorder="1" applyAlignment="1">
      <alignment horizontal="left"/>
    </xf>
    <xf numFmtId="0" fontId="111"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xf numFmtId="0" fontId="114" fillId="0" borderId="0" xfId="11" applyFont="1"/>
    <xf numFmtId="0" fontId="113" fillId="0" borderId="0" xfId="0" applyFont="1"/>
    <xf numFmtId="0" fontId="115" fillId="0" borderId="66" xfId="0" applyFont="1" applyBorder="1" applyAlignment="1">
      <alignment horizontal="left" vertical="center" wrapText="1"/>
    </xf>
    <xf numFmtId="0" fontId="6" fillId="0" borderId="112" xfId="17" applyBorder="1" applyAlignment="1" applyProtection="1"/>
    <xf numFmtId="0" fontId="113"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1" fillId="0" borderId="112" xfId="0" applyFont="1" applyBorder="1" applyAlignment="1">
      <alignment horizontal="center" vertical="center"/>
    </xf>
    <xf numFmtId="0" fontId="0" fillId="0" borderId="112" xfId="0" applyBorder="1" applyAlignment="1">
      <alignment horizontal="center"/>
    </xf>
    <xf numFmtId="0" fontId="124" fillId="3" borderId="112" xfId="20966" applyFont="1" applyFill="1" applyBorder="1" applyAlignment="1">
      <alignment horizontal="left" vertical="center" wrapText="1"/>
    </xf>
    <xf numFmtId="0" fontId="125" fillId="0" borderId="112" xfId="20966" applyFont="1" applyBorder="1" applyAlignment="1">
      <alignment horizontal="left" vertical="center" wrapText="1" indent="1"/>
    </xf>
    <xf numFmtId="0" fontId="126" fillId="3" borderId="122" xfId="0" applyFont="1" applyFill="1" applyBorder="1" applyAlignment="1">
      <alignment horizontal="left" vertical="center" wrapText="1"/>
    </xf>
    <xf numFmtId="0" fontId="125" fillId="3" borderId="112" xfId="20966" applyFont="1" applyFill="1" applyBorder="1" applyAlignment="1">
      <alignment horizontal="left" vertical="center" wrapText="1" indent="1"/>
    </xf>
    <xf numFmtId="0" fontId="124" fillId="0" borderId="122" xfId="0" applyFont="1" applyBorder="1" applyAlignment="1">
      <alignment horizontal="left" vertical="center" wrapText="1"/>
    </xf>
    <xf numFmtId="0" fontId="126" fillId="0" borderId="122" xfId="0" applyFont="1" applyBorder="1" applyAlignment="1">
      <alignment horizontal="left" vertical="center" wrapText="1"/>
    </xf>
    <xf numFmtId="0" fontId="126" fillId="0" borderId="122" xfId="0" applyFont="1" applyBorder="1" applyAlignment="1">
      <alignment vertical="center" wrapText="1"/>
    </xf>
    <xf numFmtId="0" fontId="127" fillId="0" borderId="122" xfId="0" applyFont="1" applyBorder="1" applyAlignment="1">
      <alignment horizontal="left" vertical="center" wrapText="1" indent="1"/>
    </xf>
    <xf numFmtId="0" fontId="127" fillId="3" borderId="122" xfId="0" applyFont="1" applyFill="1" applyBorder="1" applyAlignment="1">
      <alignment horizontal="left" vertical="center" wrapText="1" indent="1"/>
    </xf>
    <xf numFmtId="0" fontId="126" fillId="3" borderId="123" xfId="0" applyFont="1" applyFill="1" applyBorder="1" applyAlignment="1">
      <alignment horizontal="left" vertical="center" wrapText="1"/>
    </xf>
    <xf numFmtId="0" fontId="127" fillId="0" borderId="112" xfId="20966" applyFont="1" applyBorder="1" applyAlignment="1">
      <alignment horizontal="left" vertical="center" wrapText="1" indent="1"/>
    </xf>
    <xf numFmtId="0" fontId="126" fillId="0" borderId="112" xfId="0" applyFont="1" applyBorder="1" applyAlignment="1">
      <alignment horizontal="left" vertical="center" wrapText="1"/>
    </xf>
    <xf numFmtId="0" fontId="128" fillId="0" borderId="112" xfId="20966" applyFont="1" applyBorder="1" applyAlignment="1">
      <alignment horizontal="center" vertical="center" wrapText="1"/>
    </xf>
    <xf numFmtId="0" fontId="126" fillId="3" borderId="124" xfId="0" applyFont="1" applyFill="1" applyBorder="1" applyAlignment="1">
      <alignment horizontal="left" vertical="center" wrapText="1"/>
    </xf>
    <xf numFmtId="0" fontId="0" fillId="0" borderId="125" xfId="0" applyBorder="1" applyAlignment="1">
      <alignment horizontal="center"/>
    </xf>
    <xf numFmtId="0" fontId="125" fillId="3" borderId="125" xfId="20966" applyFont="1" applyFill="1" applyBorder="1" applyAlignment="1">
      <alignment horizontal="left" vertical="center" wrapText="1" indent="1"/>
    </xf>
    <xf numFmtId="0" fontId="125" fillId="3" borderId="122" xfId="0" applyFont="1" applyFill="1" applyBorder="1" applyAlignment="1">
      <alignment horizontal="left" vertical="center" wrapText="1" indent="1"/>
    </xf>
    <xf numFmtId="0" fontId="125" fillId="0" borderId="125" xfId="20966" applyFont="1" applyBorder="1" applyAlignment="1">
      <alignment horizontal="left" vertical="center" wrapText="1" indent="1"/>
    </xf>
    <xf numFmtId="0" fontId="125" fillId="0" borderId="122" xfId="0" applyFont="1" applyBorder="1" applyAlignment="1">
      <alignment horizontal="left" vertical="center" wrapText="1" indent="1"/>
    </xf>
    <xf numFmtId="0" fontId="125" fillId="0" borderId="123" xfId="0" applyFont="1" applyBorder="1" applyAlignment="1">
      <alignment horizontal="left" vertical="center" wrapText="1" indent="1"/>
    </xf>
    <xf numFmtId="0" fontId="126" fillId="0" borderId="125" xfId="20966" applyFont="1" applyBorder="1" applyAlignment="1">
      <alignment horizontal="left" vertical="center" wrapText="1"/>
    </xf>
    <xf numFmtId="0" fontId="126" fillId="0" borderId="125" xfId="0" applyFont="1" applyBorder="1" applyAlignment="1">
      <alignment vertical="center" wrapText="1"/>
    </xf>
    <xf numFmtId="0" fontId="128" fillId="0" borderId="125" xfId="20966" applyFont="1" applyBorder="1" applyAlignment="1">
      <alignment horizontal="center" vertical="center" wrapText="1"/>
    </xf>
    <xf numFmtId="0" fontId="126" fillId="3" borderId="125" xfId="20966" applyFont="1" applyFill="1" applyBorder="1" applyAlignment="1">
      <alignment horizontal="left" vertical="center" wrapText="1"/>
    </xf>
    <xf numFmtId="0" fontId="129" fillId="0" borderId="0" xfId="0" applyFont="1" applyAlignment="1">
      <alignment horizontal="justify"/>
    </xf>
    <xf numFmtId="0" fontId="126"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6" fillId="0" borderId="130" xfId="0" applyFont="1" applyBorder="1" applyAlignment="1">
      <alignment horizontal="justify" vertical="center" wrapText="1"/>
    </xf>
    <xf numFmtId="0" fontId="126" fillId="0" borderId="122" xfId="0" applyFont="1" applyBorder="1" applyAlignment="1">
      <alignment horizontal="justify" vertical="center" wrapText="1"/>
    </xf>
    <xf numFmtId="0" fontId="124" fillId="0" borderId="122" xfId="0" applyFont="1" applyBorder="1" applyAlignment="1">
      <alignment horizontal="justify" vertical="center" wrapText="1"/>
    </xf>
    <xf numFmtId="0" fontId="126" fillId="3" borderId="122" xfId="0" applyFont="1" applyFill="1" applyBorder="1" applyAlignment="1">
      <alignment horizontal="justify" vertical="center" wrapText="1"/>
    </xf>
    <xf numFmtId="0" fontId="126" fillId="0" borderId="123" xfId="0" applyFont="1" applyBorder="1" applyAlignment="1">
      <alignment horizontal="justify" vertical="center" wrapText="1"/>
    </xf>
    <xf numFmtId="0" fontId="126" fillId="0" borderId="124" xfId="0" applyFont="1" applyBorder="1" applyAlignment="1">
      <alignment horizontal="justify" vertical="center" wrapText="1"/>
    </xf>
    <xf numFmtId="0" fontId="124" fillId="0" borderId="122" xfId="0" applyFont="1" applyBorder="1" applyAlignment="1">
      <alignment vertical="center" wrapText="1"/>
    </xf>
    <xf numFmtId="0" fontId="125" fillId="0" borderId="122" xfId="0" applyFont="1" applyBorder="1" applyAlignment="1">
      <alignment horizontal="left" vertical="center" wrapText="1"/>
    </xf>
    <xf numFmtId="0" fontId="126" fillId="0" borderId="131" xfId="0" applyFont="1" applyBorder="1" applyAlignment="1">
      <alignment vertical="center" wrapText="1"/>
    </xf>
    <xf numFmtId="0" fontId="126" fillId="3" borderId="122" xfId="0" applyFont="1" applyFill="1" applyBorder="1" applyAlignment="1">
      <alignment vertical="center" wrapText="1"/>
    </xf>
    <xf numFmtId="0" fontId="104" fillId="0" borderId="128" xfId="0" applyFont="1" applyBorder="1" applyAlignment="1">
      <alignment vertical="center" wrapText="1"/>
    </xf>
    <xf numFmtId="197" fontId="94" fillId="0" borderId="125" xfId="0" applyNumberFormat="1" applyFont="1" applyBorder="1" applyAlignment="1">
      <alignment horizontal="right"/>
    </xf>
    <xf numFmtId="197" fontId="94"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1" fillId="0" borderId="125" xfId="0" applyFont="1" applyBorder="1" applyAlignment="1">
      <alignment vertical="center"/>
    </xf>
    <xf numFmtId="0" fontId="95" fillId="0" borderId="125" xfId="0" applyFont="1" applyBorder="1" applyAlignment="1">
      <alignment vertical="center" wrapText="1"/>
    </xf>
    <xf numFmtId="0" fontId="96"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4" fillId="0" borderId="0" xfId="0" applyNumberFormat="1" applyFont="1" applyAlignment="1">
      <alignment horizontal="right"/>
    </xf>
    <xf numFmtId="0" fontId="125" fillId="3" borderId="123" xfId="0" applyFont="1" applyFill="1" applyBorder="1" applyAlignment="1">
      <alignment horizontal="left" vertical="center" wrapText="1" indent="1"/>
    </xf>
    <xf numFmtId="0" fontId="125" fillId="3" borderId="125" xfId="0" applyFont="1" applyFill="1" applyBorder="1" applyAlignment="1">
      <alignment horizontal="left" vertical="center" wrapText="1" indent="1"/>
    </xf>
    <xf numFmtId="0" fontId="125" fillId="0" borderId="125" xfId="0" applyFont="1" applyBorder="1" applyAlignment="1">
      <alignment horizontal="left" vertical="center" wrapText="1" indent="1"/>
    </xf>
    <xf numFmtId="0" fontId="126" fillId="3" borderId="125" xfId="0" applyFont="1" applyFill="1" applyBorder="1" applyAlignment="1">
      <alignment horizontal="left" vertical="center" wrapText="1"/>
    </xf>
    <xf numFmtId="0" fontId="127" fillId="3" borderId="125" xfId="0" applyFont="1" applyFill="1" applyBorder="1" applyAlignment="1">
      <alignment horizontal="left" vertical="center" wrapText="1" indent="1"/>
    </xf>
    <xf numFmtId="0" fontId="129" fillId="0" borderId="125" xfId="0" applyFont="1" applyBorder="1" applyAlignment="1">
      <alignment horizontal="justify"/>
    </xf>
    <xf numFmtId="171" fontId="86" fillId="0" borderId="55" xfId="0" applyNumberFormat="1" applyFont="1" applyBorder="1" applyAlignment="1">
      <alignment horizontal="center"/>
    </xf>
    <xf numFmtId="171" fontId="87" fillId="0" borderId="57" xfId="0" applyNumberFormat="1" applyFont="1" applyBorder="1" applyAlignment="1">
      <alignment horizontal="center"/>
    </xf>
    <xf numFmtId="171" fontId="46" fillId="0" borderId="57" xfId="0" applyNumberFormat="1" applyFont="1" applyBorder="1" applyAlignment="1">
      <alignment horizontal="center"/>
    </xf>
    <xf numFmtId="0" fontId="116" fillId="0" borderId="125" xfId="0" applyFont="1" applyBorder="1"/>
    <xf numFmtId="49" fontId="118" fillId="0" borderId="125" xfId="5" applyNumberFormat="1" applyFont="1" applyBorder="1" applyAlignment="1" applyProtection="1">
      <alignment horizontal="right" vertical="center"/>
      <protection locked="0"/>
    </xf>
    <xf numFmtId="0" fontId="117" fillId="3" borderId="125" xfId="13" applyFont="1" applyFill="1" applyBorder="1" applyAlignment="1" applyProtection="1">
      <alignment horizontal="left" vertical="center" wrapText="1"/>
      <protection locked="0"/>
    </xf>
    <xf numFmtId="49" fontId="117" fillId="3" borderId="125" xfId="5" applyNumberFormat="1" applyFont="1" applyFill="1" applyBorder="1" applyAlignment="1" applyProtection="1">
      <alignment horizontal="right" vertical="center"/>
      <protection locked="0"/>
    </xf>
    <xf numFmtId="0" fontId="117" fillId="0" borderId="125" xfId="13" applyFont="1" applyBorder="1" applyAlignment="1" applyProtection="1">
      <alignment horizontal="left" vertical="center" wrapText="1"/>
      <protection locked="0"/>
    </xf>
    <xf numFmtId="49" fontId="117" fillId="0" borderId="125" xfId="5" applyNumberFormat="1" applyFont="1" applyBorder="1" applyAlignment="1" applyProtection="1">
      <alignment horizontal="right" vertical="center"/>
      <protection locked="0"/>
    </xf>
    <xf numFmtId="0" fontId="119" fillId="0" borderId="125" xfId="13" applyFont="1" applyBorder="1" applyAlignment="1" applyProtection="1">
      <alignment horizontal="left" vertical="center" wrapText="1"/>
      <protection locked="0"/>
    </xf>
    <xf numFmtId="0" fontId="116" fillId="0" borderId="125" xfId="0" applyFont="1" applyBorder="1" applyAlignment="1">
      <alignment horizontal="center" vertical="center" wrapText="1"/>
    </xf>
    <xf numFmtId="14" fontId="113" fillId="0" borderId="0" xfId="0" applyNumberFormat="1" applyFont="1"/>
    <xf numFmtId="168" fontId="96" fillId="0" borderId="0" xfId="7" applyFont="1"/>
    <xf numFmtId="0" fontId="113" fillId="0" borderId="0" xfId="0" applyFont="1" applyAlignment="1">
      <alignment wrapText="1"/>
    </xf>
    <xf numFmtId="43" fontId="112" fillId="36" borderId="125" xfId="20965" applyFont="1" applyFill="1" applyBorder="1"/>
    <xf numFmtId="0" fontId="112" fillId="0" borderId="125" xfId="0" applyFont="1" applyBorder="1"/>
    <xf numFmtId="0" fontId="112" fillId="0" borderId="125" xfId="0" applyFont="1" applyBorder="1" applyAlignment="1">
      <alignment horizontal="left" indent="8"/>
    </xf>
    <xf numFmtId="0" fontId="112" fillId="0" borderId="125" xfId="0" applyFont="1" applyBorder="1" applyAlignment="1">
      <alignment wrapText="1"/>
    </xf>
    <xf numFmtId="0" fontId="116" fillId="0" borderId="0" xfId="0" applyFont="1"/>
    <xf numFmtId="0" fontId="115" fillId="0" borderId="125" xfId="0" applyFont="1" applyBorder="1"/>
    <xf numFmtId="49" fontId="118" fillId="0" borderId="125" xfId="5" applyNumberFormat="1" applyFont="1" applyBorder="1" applyAlignment="1" applyProtection="1">
      <alignment horizontal="right" vertical="center" wrapText="1"/>
      <protection locked="0"/>
    </xf>
    <xf numFmtId="49" fontId="117" fillId="3" borderId="125" xfId="5" applyNumberFormat="1" applyFont="1" applyFill="1" applyBorder="1" applyAlignment="1" applyProtection="1">
      <alignment horizontal="right" vertical="center" wrapText="1"/>
      <protection locked="0"/>
    </xf>
    <xf numFmtId="49" fontId="117" fillId="0" borderId="125" xfId="5" applyNumberFormat="1" applyFont="1" applyBorder="1" applyAlignment="1" applyProtection="1">
      <alignment horizontal="right" vertical="center" wrapText="1"/>
      <protection locked="0"/>
    </xf>
    <xf numFmtId="0" fontId="112" fillId="0" borderId="12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25"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5" xfId="0" applyFont="1" applyBorder="1" applyAlignment="1">
      <alignment horizontal="left" vertical="center" wrapText="1"/>
    </xf>
    <xf numFmtId="0" fontId="115" fillId="0" borderId="125" xfId="0" applyFont="1" applyBorder="1" applyAlignment="1">
      <alignment horizontal="left" wrapText="1" indent="1"/>
    </xf>
    <xf numFmtId="0" fontId="115" fillId="0" borderId="125" xfId="0" applyFont="1" applyBorder="1" applyAlignment="1">
      <alignment horizontal="left" vertical="center" indent="1"/>
    </xf>
    <xf numFmtId="0" fontId="113" fillId="0" borderId="125" xfId="0" applyFont="1" applyBorder="1"/>
    <xf numFmtId="0" fontId="112" fillId="0" borderId="125" xfId="0" applyFont="1" applyBorder="1" applyAlignment="1">
      <alignment horizontal="left" wrapText="1" indent="1"/>
    </xf>
    <xf numFmtId="0" fontId="112" fillId="0" borderId="125" xfId="0" applyFont="1" applyBorder="1" applyAlignment="1">
      <alignment horizontal="left" indent="1"/>
    </xf>
    <xf numFmtId="0" fontId="112" fillId="0" borderId="125" xfId="0" applyFont="1" applyBorder="1" applyAlignment="1">
      <alignment horizontal="left" wrapText="1" indent="4"/>
    </xf>
    <xf numFmtId="0" fontId="112" fillId="0" borderId="125" xfId="0" applyFont="1" applyBorder="1" applyAlignment="1">
      <alignment horizontal="left" indent="3"/>
    </xf>
    <xf numFmtId="0" fontId="115" fillId="0" borderId="125" xfId="0" applyFont="1" applyBorder="1" applyAlignment="1">
      <alignment horizontal="left" indent="1"/>
    </xf>
    <xf numFmtId="0" fontId="113" fillId="78" borderId="125" xfId="0" applyFont="1" applyFill="1" applyBorder="1"/>
    <xf numFmtId="0" fontId="116" fillId="0" borderId="7" xfId="0" applyFont="1" applyBorder="1"/>
    <xf numFmtId="0" fontId="113" fillId="0" borderId="125" xfId="0" applyFont="1" applyBorder="1" applyAlignment="1">
      <alignment horizontal="left" wrapText="1" indent="2"/>
    </xf>
    <xf numFmtId="0" fontId="113" fillId="0" borderId="125" xfId="0" applyFont="1" applyBorder="1" applyAlignment="1">
      <alignment horizontal="left" wrapText="1"/>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4" xfId="0" applyFont="1" applyBorder="1" applyAlignment="1">
      <alignment horizontal="center" vertical="center" wrapText="1"/>
    </xf>
    <xf numFmtId="0" fontId="112" fillId="0" borderId="128" xfId="0" applyFont="1" applyBorder="1" applyAlignment="1">
      <alignment horizontal="center" vertical="center" wrapText="1"/>
    </xf>
    <xf numFmtId="0" fontId="112" fillId="0" borderId="105" xfId="0" applyFont="1" applyBorder="1" applyAlignment="1">
      <alignment horizontal="center" vertical="center" wrapText="1"/>
    </xf>
    <xf numFmtId="49" fontId="112" fillId="0" borderId="23" xfId="0" applyNumberFormat="1" applyFont="1" applyBorder="1" applyAlignment="1">
      <alignment horizontal="left" wrapText="1" indent="1"/>
    </xf>
    <xf numFmtId="0" fontId="112" fillId="0" borderId="21" xfId="0" applyFont="1" applyBorder="1" applyAlignment="1">
      <alignment horizontal="left" wrapText="1" indent="1"/>
    </xf>
    <xf numFmtId="49" fontId="112" fillId="0" borderId="79" xfId="0" applyNumberFormat="1" applyFont="1" applyBorder="1" applyAlignment="1">
      <alignment horizontal="left" wrapText="1" indent="1"/>
    </xf>
    <xf numFmtId="0" fontId="112" fillId="0" borderId="18" xfId="0" applyFont="1" applyBorder="1" applyAlignment="1">
      <alignment horizontal="left" wrapText="1" indent="1"/>
    </xf>
    <xf numFmtId="49" fontId="112" fillId="0" borderId="18" xfId="0" applyNumberFormat="1" applyFont="1" applyBorder="1" applyAlignment="1">
      <alignment horizontal="left" wrapText="1" indent="3"/>
    </xf>
    <xf numFmtId="49" fontId="112" fillId="0" borderId="79" xfId="0" applyNumberFormat="1" applyFont="1" applyBorder="1" applyAlignment="1">
      <alignment horizontal="left" wrapText="1" indent="3"/>
    </xf>
    <xf numFmtId="49" fontId="112" fillId="0" borderId="18" xfId="0" applyNumberFormat="1" applyFont="1" applyBorder="1" applyAlignment="1">
      <alignment horizontal="left" wrapText="1" indent="2"/>
    </xf>
    <xf numFmtId="49" fontId="112" fillId="0" borderId="79" xfId="0" applyNumberFormat="1" applyFont="1" applyBorder="1" applyAlignment="1">
      <alignment horizontal="left" wrapText="1" indent="2"/>
    </xf>
    <xf numFmtId="49" fontId="112" fillId="0" borderId="79" xfId="0" applyNumberFormat="1" applyFont="1" applyBorder="1" applyAlignment="1">
      <alignment horizontal="left" vertical="top" wrapText="1" indent="2"/>
    </xf>
    <xf numFmtId="49" fontId="112" fillId="0" borderId="79" xfId="0" applyNumberFormat="1" applyFont="1" applyBorder="1" applyAlignment="1">
      <alignment horizontal="left" indent="1"/>
    </xf>
    <xf numFmtId="0" fontId="112" fillId="0" borderId="18" xfId="0" applyFont="1" applyBorder="1" applyAlignment="1">
      <alignment horizontal="left" indent="1"/>
    </xf>
    <xf numFmtId="49" fontId="112" fillId="0" borderId="18" xfId="0" applyNumberFormat="1" applyFont="1" applyBorder="1" applyAlignment="1">
      <alignment horizontal="left" indent="1"/>
    </xf>
    <xf numFmtId="49" fontId="112" fillId="0" borderId="18" xfId="0" applyNumberFormat="1" applyFont="1" applyBorder="1" applyAlignment="1">
      <alignment horizontal="left" indent="3"/>
    </xf>
    <xf numFmtId="49" fontId="112" fillId="0" borderId="79" xfId="0" applyNumberFormat="1" applyFont="1" applyBorder="1" applyAlignment="1">
      <alignment horizontal="left" indent="3"/>
    </xf>
    <xf numFmtId="0" fontId="112" fillId="0" borderId="18" xfId="0" applyFont="1" applyBorder="1" applyAlignment="1">
      <alignment horizontal="left" indent="2"/>
    </xf>
    <xf numFmtId="0" fontId="112" fillId="0" borderId="79" xfId="0" applyFont="1" applyBorder="1" applyAlignment="1">
      <alignment horizontal="left" indent="2"/>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Border="1" applyAlignment="1">
      <alignment horizontal="center" vertical="center" wrapText="1"/>
    </xf>
    <xf numFmtId="0" fontId="112" fillId="0" borderId="0" xfId="0" applyFont="1" applyAlignment="1">
      <alignment horizontal="left"/>
    </xf>
    <xf numFmtId="0" fontId="115" fillId="0" borderId="125"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5"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0" xfId="0" applyFont="1" applyBorder="1" applyAlignment="1">
      <alignment horizontal="left" vertical="center" wrapText="1" indent="1" readingOrder="1"/>
    </xf>
    <xf numFmtId="0" fontId="133" fillId="0" borderId="125" xfId="0" applyFont="1" applyBorder="1" applyAlignment="1">
      <alignment horizontal="left" indent="3"/>
    </xf>
    <xf numFmtId="0" fontId="115" fillId="0" borderId="125" xfId="0" applyFont="1" applyBorder="1" applyAlignment="1">
      <alignment vertical="center" wrapText="1" readingOrder="1"/>
    </xf>
    <xf numFmtId="0" fontId="133" fillId="0" borderId="125" xfId="0" applyFont="1" applyBorder="1" applyAlignment="1">
      <alignment horizontal="left" indent="2"/>
    </xf>
    <xf numFmtId="0" fontId="112" fillId="0" borderId="121" xfId="0" applyFont="1" applyBorder="1" applyAlignment="1">
      <alignment vertical="center" wrapText="1" readingOrder="1"/>
    </xf>
    <xf numFmtId="0" fontId="133" fillId="0" borderId="129" xfId="0" applyFont="1" applyBorder="1" applyAlignment="1">
      <alignment horizontal="left" indent="2"/>
    </xf>
    <xf numFmtId="0" fontId="112" fillId="0" borderId="120" xfId="0" applyFont="1" applyBorder="1" applyAlignment="1">
      <alignment vertical="center" wrapText="1" readingOrder="1"/>
    </xf>
    <xf numFmtId="0" fontId="112" fillId="0" borderId="119" xfId="0" applyFont="1" applyBorder="1" applyAlignment="1">
      <alignment vertical="center" wrapText="1" readingOrder="1"/>
    </xf>
    <xf numFmtId="0" fontId="133" fillId="0" borderId="7" xfId="0" applyFont="1" applyBorder="1"/>
    <xf numFmtId="0" fontId="2" fillId="0" borderId="15" xfId="0" applyFont="1" applyBorder="1" applyAlignment="1">
      <alignment horizontal="left" vertical="center" wrapText="1" indent="1"/>
    </xf>
    <xf numFmtId="171" fontId="135" fillId="80" borderId="56" xfId="0" applyNumberFormat="1" applyFont="1" applyFill="1" applyBorder="1" applyAlignment="1">
      <alignment horizontal="center"/>
    </xf>
    <xf numFmtId="9" fontId="84" fillId="0" borderId="20" xfId="20962" applyFont="1" applyBorder="1"/>
    <xf numFmtId="0" fontId="2" fillId="0" borderId="85" xfId="0" applyFont="1" applyBorder="1" applyAlignment="1">
      <alignment vertical="center"/>
    </xf>
    <xf numFmtId="169" fontId="0" fillId="0" borderId="112" xfId="7" applyNumberFormat="1" applyFont="1" applyBorder="1"/>
    <xf numFmtId="169" fontId="0" fillId="0" borderId="112" xfId="7" applyNumberFormat="1" applyFont="1" applyBorder="1" applyAlignment="1">
      <alignment vertical="center"/>
    </xf>
    <xf numFmtId="169" fontId="0" fillId="36" borderId="112" xfId="7" applyNumberFormat="1" applyFont="1" applyFill="1" applyBorder="1"/>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94" fillId="0" borderId="125" xfId="7" applyNumberFormat="1" applyFont="1" applyBorder="1" applyAlignment="1">
      <alignment horizontal="right"/>
    </xf>
    <xf numFmtId="169" fontId="94" fillId="36" borderId="125" xfId="7" applyNumberFormat="1" applyFont="1" applyFill="1" applyBorder="1" applyAlignment="1">
      <alignment horizontal="right"/>
    </xf>
    <xf numFmtId="169" fontId="103" fillId="0" borderId="97" xfId="7" applyNumberFormat="1" applyFont="1" applyBorder="1" applyAlignment="1">
      <alignment vertical="center" wrapText="1"/>
    </xf>
    <xf numFmtId="169" fontId="103" fillId="0" borderId="98" xfId="7" applyNumberFormat="1" applyFont="1" applyBorder="1" applyAlignment="1">
      <alignment vertical="center" wrapText="1"/>
    </xf>
    <xf numFmtId="169" fontId="103" fillId="0" borderId="82" xfId="7" applyNumberFormat="1" applyFont="1" applyBorder="1" applyAlignment="1">
      <alignment vertical="center" wrapText="1"/>
    </xf>
    <xf numFmtId="169" fontId="84" fillId="0" borderId="78" xfId="7" applyNumberFormat="1" applyFont="1" applyFill="1" applyBorder="1" applyAlignment="1">
      <alignment horizontal="center" vertical="center"/>
    </xf>
    <xf numFmtId="169" fontId="84" fillId="0" borderId="125" xfId="7" applyNumberFormat="1" applyFont="1" applyFill="1" applyBorder="1" applyAlignment="1">
      <alignment horizontal="center" vertical="center"/>
    </xf>
    <xf numFmtId="169" fontId="86" fillId="36" borderId="22" xfId="7" applyNumberFormat="1" applyFont="1" applyFill="1" applyBorder="1" applyAlignment="1">
      <alignment horizontal="center" vertical="center"/>
    </xf>
    <xf numFmtId="197" fontId="133" fillId="0" borderId="79" xfId="0" applyNumberFormat="1" applyFont="1" applyBorder="1"/>
    <xf numFmtId="197" fontId="133" fillId="0" borderId="79" xfId="0" applyNumberFormat="1" applyFont="1" applyBorder="1" applyAlignment="1">
      <alignment wrapText="1"/>
    </xf>
    <xf numFmtId="197" fontId="136" fillId="0" borderId="79" xfId="0" applyNumberFormat="1" applyFont="1" applyBorder="1" applyAlignment="1">
      <alignment wrapText="1"/>
    </xf>
    <xf numFmtId="198" fontId="3" fillId="0" borderId="79" xfId="7" applyNumberFormat="1" applyFont="1" applyBorder="1" applyAlignment="1">
      <alignment horizontal="right" vertical="center" wrapText="1"/>
    </xf>
    <xf numFmtId="198" fontId="4" fillId="36" borderId="79" xfId="7" applyNumberFormat="1" applyFont="1" applyFill="1" applyBorder="1" applyAlignment="1">
      <alignment horizontal="left" vertical="center" wrapText="1"/>
    </xf>
    <xf numFmtId="169" fontId="3" fillId="0" borderId="79" xfId="7" applyNumberFormat="1" applyFont="1" applyBorder="1" applyAlignment="1">
      <alignment horizontal="right" vertical="center" wrapText="1"/>
    </xf>
    <xf numFmtId="169" fontId="3" fillId="0" borderId="23" xfId="7" applyNumberFormat="1" applyFont="1" applyBorder="1" applyAlignment="1">
      <alignment horizontal="right" vertical="center" wrapText="1"/>
    </xf>
    <xf numFmtId="171" fontId="137" fillId="80" borderId="57" xfId="0" applyNumberFormat="1" applyFont="1" applyFill="1" applyBorder="1" applyAlignment="1">
      <alignment horizontal="center"/>
    </xf>
    <xf numFmtId="169" fontId="84" fillId="0" borderId="11" xfId="7" applyNumberFormat="1" applyFont="1" applyBorder="1" applyAlignment="1">
      <alignment horizontal="center" vertical="center"/>
    </xf>
    <xf numFmtId="169" fontId="87" fillId="0" borderId="11" xfId="7" applyNumberFormat="1" applyFont="1" applyBorder="1" applyAlignment="1">
      <alignment horizontal="center" vertic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7" fillId="0" borderId="12" xfId="7" applyNumberFormat="1" applyFont="1" applyBorder="1" applyAlignment="1">
      <alignment vertical="center"/>
    </xf>
    <xf numFmtId="169" fontId="84" fillId="0" borderId="125" xfId="7" applyNumberFormat="1" applyFont="1" applyBorder="1" applyAlignment="1">
      <alignment horizontal="center" vertical="center"/>
    </xf>
    <xf numFmtId="169" fontId="86" fillId="0" borderId="125" xfId="7" applyNumberFormat="1" applyFont="1" applyBorder="1" applyAlignment="1">
      <alignment horizontal="center" vertical="center"/>
    </xf>
    <xf numFmtId="169" fontId="84" fillId="0" borderId="125" xfId="7" applyNumberFormat="1" applyFont="1" applyBorder="1" applyAlignment="1">
      <alignment horizontal="center"/>
    </xf>
    <xf numFmtId="169" fontId="84" fillId="0" borderId="125" xfId="7" applyNumberFormat="1" applyFont="1" applyBorder="1"/>
    <xf numFmtId="0" fontId="0" fillId="0" borderId="15" xfId="0" applyBorder="1" applyAlignment="1">
      <alignment horizontal="center"/>
    </xf>
    <xf numFmtId="0" fontId="124" fillId="3" borderId="16" xfId="20966" applyFont="1" applyFill="1" applyBorder="1" applyAlignment="1">
      <alignment horizontal="left" vertical="center" wrapText="1"/>
    </xf>
    <xf numFmtId="171" fontId="84" fillId="0" borderId="136" xfId="0" applyNumberFormat="1" applyFont="1" applyBorder="1" applyAlignment="1">
      <alignment horizontal="center"/>
    </xf>
    <xf numFmtId="0" fontId="0" fillId="0" borderId="18" xfId="0" applyBorder="1" applyAlignment="1">
      <alignment horizontal="center"/>
    </xf>
    <xf numFmtId="0" fontId="127" fillId="0" borderId="125" xfId="20966" applyFont="1" applyBorder="1" applyAlignment="1">
      <alignment horizontal="left" vertical="center" wrapText="1" indent="1"/>
    </xf>
    <xf numFmtId="171" fontId="84" fillId="0" borderId="79" xfId="0" applyNumberFormat="1" applyFont="1" applyBorder="1" applyAlignment="1">
      <alignment horizontal="center"/>
    </xf>
    <xf numFmtId="171" fontId="86" fillId="0" borderId="79" xfId="0" applyNumberFormat="1" applyFont="1" applyBorder="1" applyAlignment="1">
      <alignment horizontal="center"/>
    </xf>
    <xf numFmtId="0" fontId="84" fillId="0" borderId="79" xfId="0" applyFont="1" applyBorder="1"/>
    <xf numFmtId="0" fontId="0" fillId="0" borderId="21" xfId="0" applyBorder="1" applyAlignment="1">
      <alignment horizontal="center"/>
    </xf>
    <xf numFmtId="0" fontId="126" fillId="0" borderId="22" xfId="0" applyFont="1" applyBorder="1" applyAlignment="1">
      <alignment horizontal="left" vertical="center" wrapText="1"/>
    </xf>
    <xf numFmtId="0" fontId="84" fillId="0" borderId="23" xfId="0" applyFont="1" applyBorder="1"/>
    <xf numFmtId="169" fontId="86" fillId="0" borderId="125" xfId="7" applyNumberFormat="1" applyFont="1" applyBorder="1" applyAlignment="1">
      <alignment horizontal="center"/>
    </xf>
    <xf numFmtId="169" fontId="86" fillId="0" borderId="22" xfId="7" applyNumberFormat="1" applyFont="1" applyBorder="1" applyAlignment="1">
      <alignment horizontal="center"/>
    </xf>
    <xf numFmtId="169" fontId="86" fillId="0" borderId="135" xfId="7" applyNumberFormat="1" applyFont="1" applyBorder="1" applyAlignment="1">
      <alignment horizontal="center" vertical="center"/>
    </xf>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69" fontId="3" fillId="0" borderId="26" xfId="7" applyNumberFormat="1" applyFont="1" applyBorder="1" applyAlignment="1">
      <alignment vertical="center"/>
    </xf>
    <xf numFmtId="169" fontId="3" fillId="0" borderId="17" xfId="7" applyNumberFormat="1" applyFont="1" applyBorder="1" applyAlignment="1">
      <alignment vertical="center"/>
    </xf>
    <xf numFmtId="169" fontId="3" fillId="0" borderId="88" xfId="7" applyNumberFormat="1" applyFont="1" applyBorder="1" applyAlignment="1">
      <alignment vertical="center"/>
    </xf>
    <xf numFmtId="169" fontId="3" fillId="0" borderId="89" xfId="7" applyNumberFormat="1" applyFont="1" applyBorder="1" applyAlignment="1">
      <alignment vertical="center"/>
    </xf>
    <xf numFmtId="9" fontId="3" fillId="0" borderId="92" xfId="20962" applyFont="1" applyBorder="1" applyAlignment="1">
      <alignment vertical="center"/>
    </xf>
    <xf numFmtId="9" fontId="3" fillId="0" borderId="93" xfId="20962" applyFont="1" applyBorder="1" applyAlignment="1">
      <alignment vertical="center"/>
    </xf>
    <xf numFmtId="169" fontId="113" fillId="0" borderId="125" xfId="7" applyNumberFormat="1" applyFont="1" applyBorder="1"/>
    <xf numFmtId="169" fontId="116" fillId="0" borderId="125" xfId="7" applyNumberFormat="1" applyFont="1" applyBorder="1"/>
    <xf numFmtId="169" fontId="112" fillId="0" borderId="125" xfId="7" applyNumberFormat="1" applyFont="1" applyBorder="1"/>
    <xf numFmtId="169" fontId="115" fillId="0" borderId="125" xfId="7" applyNumberFormat="1" applyFont="1" applyBorder="1"/>
    <xf numFmtId="169" fontId="112" fillId="36" borderId="125" xfId="7" applyNumberFormat="1" applyFont="1" applyFill="1" applyBorder="1"/>
    <xf numFmtId="169" fontId="115" fillId="36" borderId="125" xfId="7" applyNumberFormat="1" applyFont="1" applyFill="1" applyBorder="1"/>
    <xf numFmtId="169" fontId="112" fillId="0" borderId="125" xfId="7" applyNumberFormat="1" applyFont="1" applyBorder="1" applyAlignment="1">
      <alignment horizontal="left" indent="1"/>
    </xf>
    <xf numFmtId="169" fontId="115" fillId="76" borderId="125" xfId="7" applyNumberFormat="1" applyFont="1" applyFill="1" applyBorder="1"/>
    <xf numFmtId="0" fontId="115" fillId="0" borderId="125" xfId="0" applyFont="1" applyBorder="1" applyAlignment="1">
      <alignment horizontal="center"/>
    </xf>
    <xf numFmtId="0" fontId="115" fillId="0" borderId="0" xfId="0" applyFont="1"/>
    <xf numFmtId="169" fontId="112" fillId="76" borderId="125" xfId="7" applyNumberFormat="1" applyFont="1" applyFill="1" applyBorder="1"/>
    <xf numFmtId="169" fontId="112" fillId="0" borderId="79" xfId="7" applyNumberFormat="1" applyFont="1" applyBorder="1"/>
    <xf numFmtId="169" fontId="112" fillId="0" borderId="128" xfId="7" applyNumberFormat="1" applyFont="1" applyBorder="1"/>
    <xf numFmtId="169" fontId="112" fillId="0" borderId="18" xfId="7" applyNumberFormat="1" applyFont="1" applyBorder="1" applyAlignment="1">
      <alignment horizontal="left" indent="1"/>
    </xf>
    <xf numFmtId="169" fontId="112" fillId="0" borderId="18" xfId="7" applyNumberFormat="1" applyFont="1" applyBorder="1" applyAlignment="1">
      <alignment horizontal="left" indent="2"/>
    </xf>
    <xf numFmtId="169" fontId="112" fillId="0" borderId="18" xfId="7" applyNumberFormat="1" applyFont="1" applyBorder="1" applyAlignment="1">
      <alignment horizontal="left" indent="3"/>
    </xf>
    <xf numFmtId="169" fontId="112" fillId="79" borderId="18" xfId="7" applyNumberFormat="1" applyFont="1" applyFill="1" applyBorder="1"/>
    <xf numFmtId="169" fontId="112" fillId="79" borderId="125" xfId="7" applyNumberFormat="1" applyFont="1" applyFill="1" applyBorder="1"/>
    <xf numFmtId="169" fontId="112" fillId="79" borderId="79" xfId="7" applyNumberFormat="1" applyFont="1" applyFill="1" applyBorder="1"/>
    <xf numFmtId="169" fontId="112" fillId="79" borderId="128" xfId="7" applyNumberFormat="1" applyFont="1" applyFill="1" applyBorder="1"/>
    <xf numFmtId="169" fontId="112" fillId="0" borderId="18" xfId="7" applyNumberFormat="1" applyFont="1" applyBorder="1" applyAlignment="1">
      <alignment horizontal="left" vertical="top" wrapText="1" indent="2"/>
    </xf>
    <xf numFmtId="169" fontId="112" fillId="0" borderId="18" xfId="7" applyNumberFormat="1" applyFont="1" applyBorder="1" applyAlignment="1">
      <alignment horizontal="left" wrapText="1" indent="3"/>
    </xf>
    <xf numFmtId="169" fontId="112" fillId="0" borderId="18" xfId="7" applyNumberFormat="1" applyFont="1" applyBorder="1" applyAlignment="1">
      <alignment horizontal="left" wrapText="1" indent="2"/>
    </xf>
    <xf numFmtId="169" fontId="112" fillId="0" borderId="18" xfId="7" applyNumberFormat="1" applyFont="1" applyBorder="1" applyAlignment="1">
      <alignment horizontal="left" wrapText="1" indent="1"/>
    </xf>
    <xf numFmtId="169" fontId="112" fillId="0" borderId="21" xfId="7" applyNumberFormat="1" applyFont="1" applyBorder="1" applyAlignment="1">
      <alignment horizontal="left" wrapText="1" indent="1"/>
    </xf>
    <xf numFmtId="169" fontId="112" fillId="0" borderId="22" xfId="7" applyNumberFormat="1" applyFont="1" applyBorder="1"/>
    <xf numFmtId="169" fontId="112" fillId="0" borderId="23" xfId="7" applyNumberFormat="1" applyFont="1" applyBorder="1"/>
    <xf numFmtId="169" fontId="112" fillId="0" borderId="25" xfId="7" applyNumberFormat="1" applyFont="1" applyBorder="1"/>
    <xf numFmtId="169" fontId="112" fillId="0" borderId="125" xfId="7" applyNumberFormat="1" applyFont="1" applyBorder="1" applyAlignment="1">
      <alignment horizontal="left" vertical="center" wrapText="1"/>
    </xf>
    <xf numFmtId="169" fontId="112" fillId="0" borderId="125" xfId="7" applyNumberFormat="1" applyFont="1" applyBorder="1" applyAlignment="1">
      <alignment horizontal="center" vertical="center" wrapText="1"/>
    </xf>
    <xf numFmtId="169" fontId="112" fillId="0" borderId="125" xfId="7" applyNumberFormat="1" applyFont="1" applyBorder="1" applyAlignment="1">
      <alignment horizontal="center" vertical="center"/>
    </xf>
    <xf numFmtId="169" fontId="115" fillId="0" borderId="125" xfId="7" applyNumberFormat="1" applyFont="1" applyBorder="1" applyAlignment="1">
      <alignment horizontal="left" vertical="center" wrapText="1"/>
    </xf>
    <xf numFmtId="169" fontId="115" fillId="0" borderId="125" xfId="7" applyNumberFormat="1" applyFont="1" applyBorder="1" applyAlignment="1">
      <alignment horizontal="center" vertical="center"/>
    </xf>
    <xf numFmtId="169" fontId="117" fillId="0" borderId="125" xfId="7" applyNumberFormat="1" applyFont="1" applyBorder="1"/>
    <xf numFmtId="169" fontId="117" fillId="0" borderId="129" xfId="7" applyNumberFormat="1" applyFont="1" applyBorder="1"/>
    <xf numFmtId="0" fontId="138" fillId="0" borderId="125" xfId="0" applyFont="1" applyBorder="1" applyAlignment="1">
      <alignment horizontal="left" indent="2"/>
    </xf>
    <xf numFmtId="169" fontId="118" fillId="0" borderId="125" xfId="7" applyNumberFormat="1" applyFont="1" applyBorder="1"/>
    <xf numFmtId="0" fontId="138" fillId="0" borderId="0" xfId="0" applyFont="1"/>
    <xf numFmtId="0" fontId="2" fillId="0" borderId="26" xfId="0" applyFont="1" applyBorder="1" applyAlignment="1">
      <alignment horizontal="left" vertical="center" wrapText="1" indent="1"/>
    </xf>
    <xf numFmtId="173" fontId="9" fillId="37" borderId="0" xfId="20"/>
    <xf numFmtId="173" fontId="9" fillId="37" borderId="61" xfId="20" applyBorder="1"/>
    <xf numFmtId="173" fontId="9" fillId="37" borderId="94" xfId="20" applyBorder="1"/>
    <xf numFmtId="197" fontId="96" fillId="0" borderId="126" xfId="0" applyNumberFormat="1" applyFont="1" applyBorder="1" applyAlignment="1" applyProtection="1">
      <alignment vertical="center" wrapText="1"/>
      <protection locked="0"/>
    </xf>
    <xf numFmtId="197" fontId="3" fillId="0" borderId="18" xfId="0" applyNumberFormat="1" applyFont="1" applyBorder="1" applyAlignment="1" applyProtection="1">
      <alignment vertical="center" wrapText="1"/>
      <protection locked="0"/>
    </xf>
    <xf numFmtId="197" fontId="3" fillId="0" borderId="125" xfId="0" applyNumberFormat="1" applyFont="1" applyBorder="1" applyAlignment="1" applyProtection="1">
      <alignment vertical="center" wrapText="1"/>
      <protection locked="0"/>
    </xf>
    <xf numFmtId="197" fontId="3" fillId="0" borderId="126" xfId="0" applyNumberFormat="1" applyFont="1" applyBorder="1" applyAlignment="1" applyProtection="1">
      <alignment vertical="center" wrapText="1"/>
      <protection locked="0"/>
    </xf>
    <xf numFmtId="197" fontId="3" fillId="0" borderId="79" xfId="0" applyNumberFormat="1" applyFont="1" applyBorder="1" applyAlignment="1" applyProtection="1">
      <alignment vertical="center" wrapText="1"/>
      <protection locked="0"/>
    </xf>
    <xf numFmtId="173" fontId="9" fillId="37" borderId="137" xfId="20" applyBorder="1"/>
    <xf numFmtId="197" fontId="96" fillId="0" borderId="126" xfId="0" applyNumberFormat="1" applyFont="1" applyBorder="1" applyAlignment="1" applyProtection="1">
      <alignment horizontal="right" vertical="center" wrapText="1"/>
      <protection locked="0"/>
    </xf>
    <xf numFmtId="10" fontId="3" fillId="0" borderId="126" xfId="20962" applyNumberFormat="1" applyFont="1" applyFill="1" applyBorder="1" applyAlignment="1" applyProtection="1">
      <alignment horizontal="right" vertical="center" wrapText="1"/>
      <protection locked="0"/>
    </xf>
    <xf numFmtId="10" fontId="3" fillId="0" borderId="18" xfId="20962" applyNumberFormat="1" applyFont="1" applyBorder="1" applyAlignment="1" applyProtection="1">
      <alignment vertical="center" wrapText="1"/>
      <protection locked="0"/>
    </xf>
    <xf numFmtId="10" fontId="3" fillId="0" borderId="125" xfId="20962" applyNumberFormat="1" applyFont="1" applyBorder="1" applyAlignment="1" applyProtection="1">
      <alignment vertical="center" wrapText="1"/>
      <protection locked="0"/>
    </xf>
    <xf numFmtId="10" fontId="3" fillId="0" borderId="126" xfId="20962" applyNumberFormat="1" applyFont="1" applyBorder="1" applyAlignment="1" applyProtection="1">
      <alignment vertical="center" wrapText="1"/>
      <protection locked="0"/>
    </xf>
    <xf numFmtId="10" fontId="3" fillId="0" borderId="79" xfId="20962" applyNumberFormat="1" applyFont="1" applyBorder="1" applyAlignment="1" applyProtection="1">
      <alignment vertical="center" wrapText="1"/>
      <protection locked="0"/>
    </xf>
    <xf numFmtId="10" fontId="139" fillId="0" borderId="126" xfId="20962" applyNumberFormat="1" applyFont="1" applyFill="1" applyBorder="1" applyAlignment="1" applyProtection="1">
      <alignment vertical="center"/>
    </xf>
    <xf numFmtId="9" fontId="139" fillId="2" borderId="18" xfId="20962" applyFont="1" applyFill="1" applyBorder="1" applyAlignment="1" applyProtection="1">
      <alignment vertical="center"/>
      <protection locked="0"/>
    </xf>
    <xf numFmtId="9" fontId="139" fillId="2" borderId="125" xfId="20962" applyFont="1" applyFill="1" applyBorder="1" applyAlignment="1" applyProtection="1">
      <alignment vertical="center"/>
      <protection locked="0"/>
    </xf>
    <xf numFmtId="9" fontId="139" fillId="2" borderId="126" xfId="20962" applyFont="1" applyFill="1" applyBorder="1" applyAlignment="1" applyProtection="1">
      <alignment vertical="center"/>
      <protection locked="0"/>
    </xf>
    <xf numFmtId="9" fontId="139" fillId="2" borderId="79" xfId="20962" applyFont="1" applyFill="1" applyBorder="1" applyAlignment="1" applyProtection="1">
      <alignment vertical="center"/>
      <protection locked="0"/>
    </xf>
    <xf numFmtId="10" fontId="139" fillId="2" borderId="18" xfId="20962" applyNumberFormat="1" applyFont="1" applyFill="1" applyBorder="1" applyAlignment="1" applyProtection="1">
      <alignment vertical="center"/>
      <protection locked="0"/>
    </xf>
    <xf numFmtId="10" fontId="139" fillId="2" borderId="125" xfId="20962" applyNumberFormat="1" applyFont="1" applyFill="1" applyBorder="1" applyAlignment="1" applyProtection="1">
      <alignment vertical="center"/>
      <protection locked="0"/>
    </xf>
    <xf numFmtId="10" fontId="139" fillId="2" borderId="126" xfId="20962" applyNumberFormat="1" applyFont="1" applyFill="1" applyBorder="1" applyAlignment="1" applyProtection="1">
      <alignment vertical="center"/>
      <protection locked="0"/>
    </xf>
    <xf numFmtId="10" fontId="139" fillId="2" borderId="79" xfId="20962" applyNumberFormat="1" applyFont="1" applyFill="1" applyBorder="1" applyAlignment="1" applyProtection="1">
      <alignment vertical="center"/>
      <protection locked="0"/>
    </xf>
    <xf numFmtId="9" fontId="9" fillId="37" borderId="0" xfId="20962" applyFont="1" applyFill="1" applyBorder="1"/>
    <xf numFmtId="9" fontId="9" fillId="37" borderId="61" xfId="20962" applyFont="1" applyFill="1" applyBorder="1"/>
    <xf numFmtId="9" fontId="9" fillId="37" borderId="137" xfId="20962" applyFont="1" applyFill="1" applyBorder="1"/>
    <xf numFmtId="9" fontId="9" fillId="37" borderId="94" xfId="20962" applyFont="1" applyFill="1" applyBorder="1"/>
    <xf numFmtId="173" fontId="9" fillId="0" borderId="0" xfId="20" applyFill="1"/>
    <xf numFmtId="10" fontId="94" fillId="0" borderId="126" xfId="20962" applyNumberFormat="1" applyFont="1" applyFill="1" applyBorder="1" applyAlignment="1" applyProtection="1">
      <alignment vertical="center"/>
      <protection locked="0"/>
    </xf>
    <xf numFmtId="9" fontId="94" fillId="2" borderId="18" xfId="20962" applyFont="1" applyFill="1" applyBorder="1" applyAlignment="1" applyProtection="1">
      <alignment vertical="center"/>
      <protection locked="0"/>
    </xf>
    <xf numFmtId="9" fontId="94" fillId="2" borderId="125" xfId="20962" applyFont="1" applyFill="1" applyBorder="1" applyAlignment="1" applyProtection="1">
      <alignment vertical="center"/>
      <protection locked="0"/>
    </xf>
    <xf numFmtId="9" fontId="94" fillId="2" borderId="126" xfId="20962" applyFont="1" applyFill="1" applyBorder="1" applyAlignment="1" applyProtection="1">
      <alignment vertical="center"/>
      <protection locked="0"/>
    </xf>
    <xf numFmtId="9" fontId="94" fillId="2" borderId="79" xfId="20962" applyFont="1" applyFill="1" applyBorder="1" applyAlignment="1" applyProtection="1">
      <alignment vertical="center"/>
      <protection locked="0"/>
    </xf>
    <xf numFmtId="197" fontId="94" fillId="0" borderId="126" xfId="0" applyNumberFormat="1" applyFont="1" applyBorder="1" applyAlignment="1" applyProtection="1">
      <alignment vertical="center"/>
      <protection locked="0"/>
    </xf>
    <xf numFmtId="197" fontId="94" fillId="2" borderId="18" xfId="0" applyNumberFormat="1" applyFont="1" applyFill="1" applyBorder="1" applyAlignment="1" applyProtection="1">
      <alignment vertical="center"/>
      <protection locked="0"/>
    </xf>
    <xf numFmtId="197" fontId="94" fillId="2" borderId="125" xfId="0" applyNumberFormat="1" applyFont="1" applyFill="1" applyBorder="1" applyAlignment="1" applyProtection="1">
      <alignment vertical="center"/>
      <protection locked="0"/>
    </xf>
    <xf numFmtId="197" fontId="94" fillId="2" borderId="126" xfId="0" applyNumberFormat="1" applyFont="1" applyFill="1" applyBorder="1" applyAlignment="1" applyProtection="1">
      <alignment vertical="center"/>
      <protection locked="0"/>
    </xf>
    <xf numFmtId="197" fontId="94" fillId="2" borderId="79" xfId="0" applyNumberFormat="1" applyFont="1" applyFill="1" applyBorder="1" applyAlignment="1" applyProtection="1">
      <alignment vertical="center"/>
      <protection locked="0"/>
    </xf>
    <xf numFmtId="197" fontId="139" fillId="2" borderId="18" xfId="0" applyNumberFormat="1" applyFont="1" applyFill="1" applyBorder="1" applyAlignment="1" applyProtection="1">
      <alignment vertical="center"/>
      <protection locked="0"/>
    </xf>
    <xf numFmtId="197" fontId="139" fillId="2" borderId="125" xfId="0" applyNumberFormat="1" applyFont="1" applyFill="1" applyBorder="1" applyAlignment="1" applyProtection="1">
      <alignment vertical="center"/>
      <protection locked="0"/>
    </xf>
    <xf numFmtId="197" fontId="139" fillId="2" borderId="126" xfId="0" applyNumberFormat="1" applyFont="1" applyFill="1" applyBorder="1" applyAlignment="1" applyProtection="1">
      <alignment vertical="center"/>
      <protection locked="0"/>
    </xf>
    <xf numFmtId="197" fontId="139" fillId="2" borderId="79" xfId="0" applyNumberFormat="1" applyFont="1" applyFill="1" applyBorder="1" applyAlignment="1" applyProtection="1">
      <alignment vertical="center"/>
      <protection locked="0"/>
    </xf>
    <xf numFmtId="170" fontId="94" fillId="0" borderId="126" xfId="20962" applyNumberFormat="1" applyFont="1" applyFill="1" applyBorder="1" applyAlignment="1" applyProtection="1">
      <alignment vertical="center"/>
      <protection locked="0"/>
    </xf>
    <xf numFmtId="168" fontId="0" fillId="0" borderId="0" xfId="7" applyFont="1"/>
    <xf numFmtId="197" fontId="94" fillId="0" borderId="104" xfId="0" applyNumberFormat="1" applyFont="1" applyBorder="1" applyAlignment="1" applyProtection="1">
      <alignment vertical="center"/>
      <protection locked="0"/>
    </xf>
    <xf numFmtId="197" fontId="139" fillId="2" borderId="85" xfId="0" applyNumberFormat="1" applyFont="1" applyFill="1" applyBorder="1" applyAlignment="1" applyProtection="1">
      <alignment vertical="center"/>
      <protection locked="0"/>
    </xf>
    <xf numFmtId="197" fontId="139" fillId="2" borderId="129" xfId="0" applyNumberFormat="1" applyFont="1" applyFill="1" applyBorder="1" applyAlignment="1" applyProtection="1">
      <alignment vertical="center"/>
      <protection locked="0"/>
    </xf>
    <xf numFmtId="197" fontId="139" fillId="2" borderId="104" xfId="0" applyNumberFormat="1" applyFont="1" applyFill="1" applyBorder="1" applyAlignment="1" applyProtection="1">
      <alignment vertical="center"/>
      <protection locked="0"/>
    </xf>
    <xf numFmtId="197" fontId="139" fillId="2" borderId="89" xfId="0" applyNumberFormat="1" applyFont="1" applyFill="1" applyBorder="1" applyAlignment="1" applyProtection="1">
      <alignment vertical="center"/>
      <protection locked="0"/>
    </xf>
    <xf numFmtId="9" fontId="94" fillId="0" borderId="24" xfId="20962" applyFont="1" applyFill="1" applyBorder="1" applyAlignment="1" applyProtection="1">
      <alignment vertical="center"/>
      <protection locked="0"/>
    </xf>
    <xf numFmtId="9" fontId="139" fillId="2" borderId="21" xfId="20962" applyFont="1" applyFill="1" applyBorder="1" applyAlignment="1" applyProtection="1">
      <alignment vertical="center"/>
      <protection locked="0"/>
    </xf>
    <xf numFmtId="9" fontId="139" fillId="2" borderId="22" xfId="20962" applyFont="1" applyFill="1" applyBorder="1" applyAlignment="1" applyProtection="1">
      <alignment vertical="center"/>
      <protection locked="0"/>
    </xf>
    <xf numFmtId="9" fontId="139" fillId="2" borderId="24" xfId="20962" applyFont="1" applyFill="1" applyBorder="1" applyAlignment="1" applyProtection="1">
      <alignment vertical="center"/>
      <protection locked="0"/>
    </xf>
    <xf numFmtId="9" fontId="139" fillId="2" borderId="23" xfId="20962" applyFont="1" applyFill="1" applyBorder="1" applyAlignment="1" applyProtection="1">
      <alignment vertical="center"/>
      <protection locked="0"/>
    </xf>
    <xf numFmtId="0" fontId="0" fillId="0" borderId="114" xfId="0" applyBorder="1"/>
    <xf numFmtId="0" fontId="0" fillId="0" borderId="115" xfId="0" applyBorder="1"/>
    <xf numFmtId="0" fontId="0" fillId="0" borderId="116" xfId="0" applyBorder="1"/>
    <xf numFmtId="0" fontId="0" fillId="0" borderId="126" xfId="0" applyBorder="1"/>
    <xf numFmtId="0" fontId="0" fillId="0" borderId="127" xfId="0" applyBorder="1"/>
    <xf numFmtId="0" fontId="0" fillId="0" borderId="128" xfId="0" applyBorder="1"/>
    <xf numFmtId="0" fontId="140" fillId="0" borderId="126" xfId="0" applyFont="1" applyBorder="1" applyAlignment="1">
      <alignment wrapText="1"/>
    </xf>
    <xf numFmtId="10" fontId="3" fillId="0" borderId="79" xfId="20962" applyNumberFormat="1" applyFont="1" applyFill="1" applyBorder="1"/>
    <xf numFmtId="0" fontId="140" fillId="0" borderId="104" xfId="0" applyFont="1" applyBorder="1" applyAlignment="1">
      <alignment wrapText="1"/>
    </xf>
    <xf numFmtId="10" fontId="3" fillId="0" borderId="89" xfId="20962" applyNumberFormat="1" applyFont="1" applyFill="1" applyBorder="1"/>
    <xf numFmtId="0" fontId="140" fillId="0" borderId="24" xfId="0" applyFont="1" applyBorder="1" applyAlignment="1">
      <alignment wrapText="1"/>
    </xf>
    <xf numFmtId="0" fontId="3" fillId="0" borderId="23" xfId="0" applyFont="1" applyBorder="1"/>
    <xf numFmtId="170" fontId="117" fillId="0" borderId="125" xfId="20962" applyNumberFormat="1" applyFont="1" applyBorder="1"/>
    <xf numFmtId="170" fontId="117" fillId="0" borderId="129" xfId="20962" applyNumberFormat="1" applyFont="1" applyBorder="1"/>
    <xf numFmtId="170" fontId="118" fillId="0" borderId="125" xfId="20962" applyNumberFormat="1" applyFont="1" applyBorder="1"/>
    <xf numFmtId="9" fontId="117" fillId="0" borderId="125" xfId="20962" applyFont="1" applyBorder="1"/>
    <xf numFmtId="9" fontId="117" fillId="0" borderId="129" xfId="20962" applyFont="1" applyBorder="1"/>
    <xf numFmtId="9" fontId="118" fillId="0" borderId="125" xfId="20962" applyFont="1" applyBorder="1"/>
    <xf numFmtId="169" fontId="115" fillId="0" borderId="18" xfId="7" applyNumberFormat="1" applyFont="1" applyBorder="1"/>
    <xf numFmtId="169" fontId="115" fillId="0" borderId="79" xfId="7" applyNumberFormat="1" applyFont="1" applyBorder="1"/>
    <xf numFmtId="169" fontId="115" fillId="0" borderId="128" xfId="7" applyNumberFormat="1" applyFont="1" applyBorder="1"/>
    <xf numFmtId="197" fontId="94" fillId="36" borderId="125" xfId="5" applyNumberFormat="1" applyFont="1" applyFill="1" applyBorder="1" applyProtection="1">
      <protection locked="0"/>
    </xf>
    <xf numFmtId="0" fontId="94" fillId="3" borderId="125" xfId="5" applyFont="1" applyFill="1" applyBorder="1" applyProtection="1">
      <protection locked="0"/>
    </xf>
    <xf numFmtId="197" fontId="94" fillId="36" borderId="125" xfId="1" applyNumberFormat="1" applyFont="1" applyFill="1" applyBorder="1" applyProtection="1">
      <protection locked="0"/>
    </xf>
    <xf numFmtId="3" fontId="94" fillId="36" borderId="79" xfId="5" applyNumberFormat="1" applyFont="1" applyFill="1" applyBorder="1" applyProtection="1">
      <protection locked="0"/>
    </xf>
    <xf numFmtId="197" fontId="94" fillId="3" borderId="125" xfId="5" applyNumberFormat="1" applyFont="1" applyFill="1" applyBorder="1" applyProtection="1">
      <protection locked="0"/>
    </xf>
    <xf numFmtId="170" fontId="94" fillId="3" borderId="125" xfId="8" applyNumberFormat="1" applyFont="1" applyFill="1" applyBorder="1" applyAlignment="1" applyProtection="1">
      <alignment horizontal="right" wrapText="1"/>
      <protection locked="0"/>
    </xf>
    <xf numFmtId="170" fontId="94" fillId="4" borderId="125" xfId="8" applyNumberFormat="1" applyFont="1" applyFill="1" applyBorder="1" applyAlignment="1" applyProtection="1">
      <alignment horizontal="right" wrapText="1"/>
      <protection locked="0"/>
    </xf>
    <xf numFmtId="197" fontId="94" fillId="0" borderId="125" xfId="1" applyNumberFormat="1" applyFont="1" applyFill="1" applyBorder="1" applyProtection="1">
      <protection locked="0"/>
    </xf>
    <xf numFmtId="197" fontId="122" fillId="36" borderId="22" xfId="16" applyNumberFormat="1" applyFont="1" applyFill="1" applyBorder="1" applyProtection="1">
      <protection locked="0"/>
    </xf>
    <xf numFmtId="3" fontId="122" fillId="36" borderId="22" xfId="16" applyNumberFormat="1" applyFont="1" applyFill="1" applyBorder="1" applyProtection="1">
      <protection locked="0"/>
    </xf>
    <xf numFmtId="197" fontId="122" fillId="36" borderId="22" xfId="1" applyNumberFormat="1" applyFont="1" applyFill="1" applyBorder="1" applyAlignment="1" applyProtection="1">
      <protection locked="0"/>
    </xf>
    <xf numFmtId="169" fontId="122" fillId="36" borderId="23" xfId="1" applyNumberFormat="1" applyFont="1" applyFill="1" applyBorder="1" applyAlignment="1" applyProtection="1">
      <protection locked="0"/>
    </xf>
    <xf numFmtId="10" fontId="105" fillId="0" borderId="97" xfId="20962" applyNumberFormat="1" applyFont="1" applyFill="1" applyBorder="1" applyAlignment="1" applyProtection="1">
      <alignment horizontal="right" vertical="center"/>
      <protection locked="0"/>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3" xfId="0" applyFont="1" applyBorder="1" applyAlignment="1">
      <alignment horizontal="center" vertical="center"/>
    </xf>
    <xf numFmtId="0" fontId="93" fillId="0" borderId="30" xfId="0" applyFont="1" applyBorder="1" applyAlignment="1">
      <alignment horizontal="center" vertical="center"/>
    </xf>
    <xf numFmtId="0" fontId="93" fillId="0" borderId="134" xfId="0" applyFont="1" applyBorder="1" applyAlignment="1">
      <alignment horizontal="center" vertical="center"/>
    </xf>
    <xf numFmtId="0" fontId="134" fillId="0" borderId="133" xfId="0" applyFont="1" applyBorder="1" applyAlignment="1">
      <alignment horizontal="center"/>
    </xf>
    <xf numFmtId="0" fontId="134" fillId="0" borderId="30" xfId="0" applyFont="1" applyBorder="1" applyAlignment="1">
      <alignment horizontal="center"/>
    </xf>
    <xf numFmtId="0" fontId="0" fillId="0" borderId="112" xfId="0" applyBorder="1" applyAlignment="1">
      <alignment horizontal="center" vertical="center"/>
    </xf>
    <xf numFmtId="0" fontId="121" fillId="0" borderId="113" xfId="0" applyFont="1" applyBorder="1" applyAlignment="1">
      <alignment horizontal="center" vertical="center"/>
    </xf>
    <xf numFmtId="0" fontId="121" fillId="0" borderId="7" xfId="0" applyFont="1" applyBorder="1" applyAlignment="1">
      <alignment horizontal="center" vertical="center"/>
    </xf>
    <xf numFmtId="0" fontId="122" fillId="0" borderId="16" xfId="0" applyFont="1" applyBorder="1" applyAlignment="1">
      <alignment horizontal="center" vertical="center"/>
    </xf>
    <xf numFmtId="0" fontId="122"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2" xfId="0" applyFont="1" applyBorder="1" applyAlignment="1">
      <alignment horizontal="left" vertical="center" wrapText="1"/>
    </xf>
    <xf numFmtId="0" fontId="115" fillId="0" borderId="103" xfId="0" applyFont="1" applyBorder="1" applyAlignment="1">
      <alignment horizontal="left" vertical="center" wrapText="1"/>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11" xfId="0" applyFont="1" applyBorder="1" applyAlignment="1">
      <alignment horizontal="left" vertical="center" wrapText="1"/>
    </xf>
    <xf numFmtId="0" fontId="116" fillId="0" borderId="104" xfId="0" applyFont="1" applyBorder="1" applyAlignment="1">
      <alignment horizontal="center"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83"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73"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5" xfId="0" applyFont="1" applyBorder="1" applyAlignment="1">
      <alignment horizontal="center" vertical="center" wrapText="1"/>
    </xf>
    <xf numFmtId="0" fontId="120" fillId="0" borderId="125" xfId="0" applyFont="1" applyBorder="1" applyAlignment="1">
      <alignment horizontal="center" vertical="center"/>
    </xf>
    <xf numFmtId="0" fontId="120" fillId="0" borderId="104" xfId="0" applyFont="1" applyBorder="1" applyAlignment="1">
      <alignment horizontal="center" vertical="center"/>
    </xf>
    <xf numFmtId="0" fontId="120" fillId="0" borderId="106" xfId="0" applyFont="1" applyBorder="1" applyAlignment="1">
      <alignment horizontal="center" vertical="center"/>
    </xf>
    <xf numFmtId="0" fontId="120" fillId="0" borderId="83" xfId="0" applyFont="1" applyBorder="1" applyAlignment="1">
      <alignment horizontal="center" vertical="center"/>
    </xf>
    <xf numFmtId="0" fontId="120" fillId="0" borderId="73" xfId="0" applyFont="1" applyBorder="1" applyAlignment="1">
      <alignment horizontal="center" vertical="center"/>
    </xf>
    <xf numFmtId="0" fontId="116" fillId="0" borderId="125"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104"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68" xfId="0" applyFont="1" applyBorder="1" applyAlignment="1">
      <alignment horizontal="center" vertical="center" wrapText="1"/>
    </xf>
    <xf numFmtId="0" fontId="115" fillId="0" borderId="6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73"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127" xfId="0" applyFont="1" applyBorder="1" applyAlignment="1">
      <alignment horizontal="center" vertical="center" wrapText="1"/>
    </xf>
    <xf numFmtId="0" fontId="115" fillId="0" borderId="74"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4" xfId="0" applyFont="1" applyBorder="1" applyAlignment="1">
      <alignment horizontal="center" vertical="center" wrapText="1"/>
    </xf>
    <xf numFmtId="0" fontId="112" fillId="0" borderId="73"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5" xfId="0" applyFont="1" applyBorder="1" applyAlignment="1">
      <alignment horizontal="left" vertical="top" wrapText="1"/>
    </xf>
    <xf numFmtId="0" fontId="115" fillId="0" borderId="61" xfId="0" applyFont="1" applyBorder="1" applyAlignment="1">
      <alignment horizontal="left" vertical="top" wrapText="1"/>
    </xf>
    <xf numFmtId="0" fontId="115" fillId="0" borderId="94" xfId="0" applyFont="1" applyBorder="1" applyAlignment="1">
      <alignment horizontal="left" vertical="top" wrapText="1"/>
    </xf>
    <xf numFmtId="0" fontId="115" fillId="0" borderId="101" xfId="0" applyFont="1" applyBorder="1" applyAlignment="1">
      <alignment horizontal="left" vertical="top" wrapText="1"/>
    </xf>
    <xf numFmtId="0" fontId="115" fillId="0" borderId="132" xfId="0" applyFont="1" applyBorder="1" applyAlignment="1">
      <alignment horizontal="left" vertical="top" wrapText="1"/>
    </xf>
    <xf numFmtId="0" fontId="115" fillId="0" borderId="85" xfId="0" applyFont="1" applyBorder="1" applyAlignment="1">
      <alignment horizontal="center" vertical="center" wrapText="1"/>
    </xf>
    <xf numFmtId="0" fontId="115" fillId="0" borderId="65" xfId="0" applyFont="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28" xfId="0" applyFont="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27" xfId="0" applyFont="1" applyBorder="1" applyAlignment="1">
      <alignment horizontal="center" vertical="top" wrapText="1"/>
    </xf>
    <xf numFmtId="0" fontId="112" fillId="0" borderId="128" xfId="0" applyFont="1" applyBorder="1" applyAlignment="1">
      <alignment horizontal="center" vertical="top" wrapText="1"/>
    </xf>
    <xf numFmtId="0" fontId="132" fillId="0" borderId="117" xfId="0" applyFont="1" applyBorder="1" applyAlignment="1">
      <alignment horizontal="left" vertical="top" wrapText="1"/>
    </xf>
    <xf numFmtId="0" fontId="132" fillId="0" borderId="118" xfId="0" applyFont="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5" xfId="0" applyFont="1" applyBorder="1" applyAlignment="1">
      <alignment horizontal="center" vertical="center" wrapText="1"/>
    </xf>
    <xf numFmtId="0" fontId="117"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G17" sqref="G1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4"/>
      <c r="B1" s="128" t="s">
        <v>222</v>
      </c>
      <c r="C1" s="104"/>
    </row>
    <row r="2" spans="1:3">
      <c r="A2" s="129">
        <v>1</v>
      </c>
      <c r="B2" s="240" t="s">
        <v>223</v>
      </c>
      <c r="C2" s="41" t="s">
        <v>711</v>
      </c>
    </row>
    <row r="3" spans="1:3">
      <c r="A3" s="129">
        <v>2</v>
      </c>
      <c r="B3" s="241" t="s">
        <v>219</v>
      </c>
      <c r="C3" s="41" t="s">
        <v>712</v>
      </c>
    </row>
    <row r="4" spans="1:3">
      <c r="A4" s="129">
        <v>3</v>
      </c>
      <c r="B4" s="242" t="s">
        <v>224</v>
      </c>
      <c r="C4" s="41" t="s">
        <v>713</v>
      </c>
    </row>
    <row r="5" spans="1:3">
      <c r="A5" s="130">
        <v>4</v>
      </c>
      <c r="B5" s="243" t="s">
        <v>220</v>
      </c>
      <c r="C5" s="41" t="s">
        <v>714</v>
      </c>
    </row>
    <row r="6" spans="1:3" s="131" customFormat="1" ht="45.75" customHeight="1">
      <c r="A6" s="698" t="s">
        <v>296</v>
      </c>
      <c r="B6" s="699"/>
      <c r="C6" s="699"/>
    </row>
    <row r="7" spans="1:3" ht="15">
      <c r="A7" s="132" t="s">
        <v>29</v>
      </c>
      <c r="B7" s="128" t="s">
        <v>221</v>
      </c>
    </row>
    <row r="8" spans="1:3">
      <c r="A8" s="104">
        <v>1</v>
      </c>
      <c r="B8" s="161" t="s">
        <v>20</v>
      </c>
    </row>
    <row r="9" spans="1:3">
      <c r="A9" s="104">
        <v>2</v>
      </c>
      <c r="B9" s="162" t="s">
        <v>21</v>
      </c>
    </row>
    <row r="10" spans="1:3">
      <c r="A10" s="104">
        <v>3</v>
      </c>
      <c r="B10" s="162" t="s">
        <v>22</v>
      </c>
    </row>
    <row r="11" spans="1:3">
      <c r="A11" s="104">
        <v>4</v>
      </c>
      <c r="B11" s="162" t="s">
        <v>23</v>
      </c>
    </row>
    <row r="12" spans="1:3">
      <c r="A12" s="104">
        <v>5</v>
      </c>
      <c r="B12" s="162" t="s">
        <v>24</v>
      </c>
    </row>
    <row r="13" spans="1:3">
      <c r="A13" s="104">
        <v>6</v>
      </c>
      <c r="B13" s="163" t="s">
        <v>231</v>
      </c>
    </row>
    <row r="14" spans="1:3">
      <c r="A14" s="104">
        <v>7</v>
      </c>
      <c r="B14" s="162" t="s">
        <v>225</v>
      </c>
    </row>
    <row r="15" spans="1:3">
      <c r="A15" s="104">
        <v>8</v>
      </c>
      <c r="B15" s="162" t="s">
        <v>226</v>
      </c>
    </row>
    <row r="16" spans="1:3">
      <c r="A16" s="104">
        <v>9</v>
      </c>
      <c r="B16" s="162" t="s">
        <v>25</v>
      </c>
    </row>
    <row r="17" spans="1:2">
      <c r="A17" s="239" t="s">
        <v>295</v>
      </c>
      <c r="B17" s="238" t="s">
        <v>282</v>
      </c>
    </row>
    <row r="18" spans="1:2">
      <c r="A18" s="104">
        <v>10</v>
      </c>
      <c r="B18" s="162" t="s">
        <v>26</v>
      </c>
    </row>
    <row r="19" spans="1:2">
      <c r="A19" s="104">
        <v>11</v>
      </c>
      <c r="B19" s="163" t="s">
        <v>227</v>
      </c>
    </row>
    <row r="20" spans="1:2">
      <c r="A20" s="104">
        <v>12</v>
      </c>
      <c r="B20" s="163" t="s">
        <v>27</v>
      </c>
    </row>
    <row r="21" spans="1:2">
      <c r="A21" s="291">
        <v>13</v>
      </c>
      <c r="B21" s="292" t="s">
        <v>228</v>
      </c>
    </row>
    <row r="22" spans="1:2">
      <c r="A22" s="291">
        <v>14</v>
      </c>
      <c r="B22" s="293" t="s">
        <v>253</v>
      </c>
    </row>
    <row r="23" spans="1:2">
      <c r="A23" s="291">
        <v>15</v>
      </c>
      <c r="B23" s="294" t="s">
        <v>28</v>
      </c>
    </row>
    <row r="24" spans="1:2">
      <c r="A24" s="291">
        <v>15.1</v>
      </c>
      <c r="B24" s="295" t="s">
        <v>309</v>
      </c>
    </row>
    <row r="25" spans="1:2">
      <c r="A25" s="291">
        <v>16</v>
      </c>
      <c r="B25" s="295" t="s">
        <v>373</v>
      </c>
    </row>
    <row r="26" spans="1:2">
      <c r="A26" s="291">
        <v>17</v>
      </c>
      <c r="B26" s="295" t="s">
        <v>414</v>
      </c>
    </row>
    <row r="27" spans="1:2">
      <c r="A27" s="291">
        <v>18</v>
      </c>
      <c r="B27" s="295" t="s">
        <v>702</v>
      </c>
    </row>
    <row r="28" spans="1:2">
      <c r="A28" s="291">
        <v>19</v>
      </c>
      <c r="B28" s="295" t="s">
        <v>703</v>
      </c>
    </row>
    <row r="29" spans="1:2">
      <c r="A29" s="291">
        <v>20</v>
      </c>
      <c r="B29" s="352" t="s">
        <v>704</v>
      </c>
    </row>
    <row r="30" spans="1:2">
      <c r="A30" s="291">
        <v>21</v>
      </c>
      <c r="B30" s="295" t="s">
        <v>530</v>
      </c>
    </row>
    <row r="31" spans="1:2">
      <c r="A31" s="291">
        <v>22</v>
      </c>
      <c r="B31" s="295" t="s">
        <v>705</v>
      </c>
    </row>
    <row r="32" spans="1:2">
      <c r="A32" s="291">
        <v>23</v>
      </c>
      <c r="B32" s="295" t="s">
        <v>706</v>
      </c>
    </row>
    <row r="33" spans="1:2">
      <c r="A33" s="291">
        <v>24</v>
      </c>
      <c r="B33" s="295" t="s">
        <v>707</v>
      </c>
    </row>
    <row r="34" spans="1:2">
      <c r="A34" s="291">
        <v>25</v>
      </c>
      <c r="B34" s="295" t="s">
        <v>415</v>
      </c>
    </row>
    <row r="35" spans="1:2">
      <c r="A35" s="291">
        <v>26</v>
      </c>
      <c r="B35" s="295"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40" activePane="bottomRight" state="frozen"/>
      <selection activeCell="U10" sqref="U10"/>
      <selection pane="topRight" activeCell="U10" sqref="U10"/>
      <selection pane="bottomLeft" activeCell="U10" sqref="U10"/>
      <selection pane="bottomRight" activeCell="C6" sqref="C6:C53"/>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ProCredit Bank</v>
      </c>
    </row>
    <row r="2" spans="1:3" s="2" customFormat="1" ht="15.75" customHeight="1">
      <c r="A2" s="2" t="s">
        <v>31</v>
      </c>
      <c r="B2" s="308">
        <f>'1. key ratios '!B2</f>
        <v>45199</v>
      </c>
    </row>
    <row r="3" spans="1:3" s="2" customFormat="1" ht="15.75" customHeight="1"/>
    <row r="4" spans="1:3" ht="13.5" thickBot="1">
      <c r="A4" s="4" t="s">
        <v>143</v>
      </c>
      <c r="B4" s="86" t="s">
        <v>142</v>
      </c>
    </row>
    <row r="5" spans="1:3">
      <c r="A5" s="46" t="s">
        <v>6</v>
      </c>
      <c r="B5" s="47"/>
      <c r="C5" s="48" t="s">
        <v>35</v>
      </c>
    </row>
    <row r="6" spans="1:3">
      <c r="A6" s="49">
        <v>1</v>
      </c>
      <c r="B6" s="50" t="s">
        <v>141</v>
      </c>
      <c r="C6" s="51">
        <v>292937204.20999998</v>
      </c>
    </row>
    <row r="7" spans="1:3">
      <c r="A7" s="49">
        <v>2</v>
      </c>
      <c r="B7" s="52" t="s">
        <v>140</v>
      </c>
      <c r="C7" s="53">
        <v>112482805</v>
      </c>
    </row>
    <row r="8" spans="1:3">
      <c r="A8" s="49">
        <v>3</v>
      </c>
      <c r="B8" s="54" t="s">
        <v>139</v>
      </c>
      <c r="C8" s="53">
        <v>72117569.829999998</v>
      </c>
    </row>
    <row r="9" spans="1:3">
      <c r="A9" s="49">
        <v>4</v>
      </c>
      <c r="B9" s="54" t="s">
        <v>138</v>
      </c>
      <c r="C9" s="53">
        <v>0</v>
      </c>
    </row>
    <row r="10" spans="1:3">
      <c r="A10" s="49">
        <v>5</v>
      </c>
      <c r="B10" s="54" t="s">
        <v>137</v>
      </c>
      <c r="C10" s="53">
        <v>0</v>
      </c>
    </row>
    <row r="11" spans="1:3">
      <c r="A11" s="49">
        <v>6</v>
      </c>
      <c r="B11" s="55" t="s">
        <v>136</v>
      </c>
      <c r="C11" s="53">
        <v>108336829.38000001</v>
      </c>
    </row>
    <row r="12" spans="1:3" s="23" customFormat="1">
      <c r="A12" s="49">
        <v>7</v>
      </c>
      <c r="B12" s="50" t="s">
        <v>135</v>
      </c>
      <c r="C12" s="56">
        <v>9882238.9761941005</v>
      </c>
    </row>
    <row r="13" spans="1:3" s="23" customFormat="1">
      <c r="A13" s="49">
        <v>8</v>
      </c>
      <c r="B13" s="57" t="s">
        <v>134</v>
      </c>
      <c r="C13" s="58">
        <v>0</v>
      </c>
    </row>
    <row r="14" spans="1:3" s="23" customFormat="1" ht="25.5">
      <c r="A14" s="49">
        <v>9</v>
      </c>
      <c r="B14" s="59" t="s">
        <v>133</v>
      </c>
      <c r="C14" s="58">
        <v>0</v>
      </c>
    </row>
    <row r="15" spans="1:3" s="23" customFormat="1">
      <c r="A15" s="49">
        <v>10</v>
      </c>
      <c r="B15" s="60" t="s">
        <v>132</v>
      </c>
      <c r="C15" s="58">
        <v>1930721.0000000002</v>
      </c>
    </row>
    <row r="16" spans="1:3" s="23" customFormat="1">
      <c r="A16" s="49">
        <v>11</v>
      </c>
      <c r="B16" s="61" t="s">
        <v>131</v>
      </c>
      <c r="C16" s="58">
        <v>0</v>
      </c>
    </row>
    <row r="17" spans="1:3" s="23" customFormat="1">
      <c r="A17" s="49">
        <v>12</v>
      </c>
      <c r="B17" s="60" t="s">
        <v>130</v>
      </c>
      <c r="C17" s="58">
        <v>0</v>
      </c>
    </row>
    <row r="18" spans="1:3" s="23" customFormat="1">
      <c r="A18" s="49">
        <v>13</v>
      </c>
      <c r="B18" s="60" t="s">
        <v>129</v>
      </c>
      <c r="C18" s="58">
        <v>0</v>
      </c>
    </row>
    <row r="19" spans="1:3" s="23" customFormat="1">
      <c r="A19" s="49">
        <v>14</v>
      </c>
      <c r="B19" s="60" t="s">
        <v>128</v>
      </c>
      <c r="C19" s="58">
        <v>0</v>
      </c>
    </row>
    <row r="20" spans="1:3" s="23" customFormat="1">
      <c r="A20" s="49">
        <v>15</v>
      </c>
      <c r="B20" s="60" t="s">
        <v>127</v>
      </c>
      <c r="C20" s="58">
        <v>0</v>
      </c>
    </row>
    <row r="21" spans="1:3" s="23" customFormat="1" ht="25.5">
      <c r="A21" s="49">
        <v>16</v>
      </c>
      <c r="B21" s="59" t="s">
        <v>126</v>
      </c>
      <c r="C21" s="58">
        <v>0</v>
      </c>
    </row>
    <row r="22" spans="1:3" s="23" customFormat="1">
      <c r="A22" s="49">
        <v>17</v>
      </c>
      <c r="B22" s="62" t="s">
        <v>125</v>
      </c>
      <c r="C22" s="58">
        <v>7951517.9761941005</v>
      </c>
    </row>
    <row r="23" spans="1:3" s="23" customFormat="1">
      <c r="A23" s="49">
        <v>18</v>
      </c>
      <c r="B23" s="62" t="s">
        <v>553</v>
      </c>
      <c r="C23" s="354">
        <v>0</v>
      </c>
    </row>
    <row r="24" spans="1:3" s="23" customFormat="1">
      <c r="A24" s="49">
        <v>19</v>
      </c>
      <c r="B24" s="59" t="s">
        <v>124</v>
      </c>
      <c r="C24" s="58">
        <v>0</v>
      </c>
    </row>
    <row r="25" spans="1:3" s="23" customFormat="1" ht="25.5">
      <c r="A25" s="49">
        <v>20</v>
      </c>
      <c r="B25" s="59" t="s">
        <v>101</v>
      </c>
      <c r="C25" s="58">
        <v>0</v>
      </c>
    </row>
    <row r="26" spans="1:3" s="23" customFormat="1">
      <c r="A26" s="49">
        <v>21</v>
      </c>
      <c r="B26" s="61" t="s">
        <v>123</v>
      </c>
      <c r="C26" s="58">
        <v>0</v>
      </c>
    </row>
    <row r="27" spans="1:3" s="23" customFormat="1">
      <c r="A27" s="49">
        <v>22</v>
      </c>
      <c r="B27" s="61" t="s">
        <v>122</v>
      </c>
      <c r="C27" s="58">
        <v>0</v>
      </c>
    </row>
    <row r="28" spans="1:3" s="23" customFormat="1">
      <c r="A28" s="49">
        <v>23</v>
      </c>
      <c r="B28" s="61" t="s">
        <v>121</v>
      </c>
      <c r="C28" s="58">
        <v>0</v>
      </c>
    </row>
    <row r="29" spans="1:3" s="23" customFormat="1">
      <c r="A29" s="49">
        <v>24</v>
      </c>
      <c r="B29" s="63" t="s">
        <v>120</v>
      </c>
      <c r="C29" s="56">
        <v>283054965.23380589</v>
      </c>
    </row>
    <row r="30" spans="1:3" s="23" customFormat="1">
      <c r="A30" s="64"/>
      <c r="B30" s="65"/>
      <c r="C30" s="58"/>
    </row>
    <row r="31" spans="1:3" s="23" customFormat="1">
      <c r="A31" s="64">
        <v>25</v>
      </c>
      <c r="B31" s="63" t="s">
        <v>119</v>
      </c>
      <c r="C31" s="56">
        <v>0</v>
      </c>
    </row>
    <row r="32" spans="1:3" s="23" customFormat="1">
      <c r="A32" s="64">
        <v>26</v>
      </c>
      <c r="B32" s="54" t="s">
        <v>118</v>
      </c>
      <c r="C32" s="66">
        <v>0</v>
      </c>
    </row>
    <row r="33" spans="1:3" s="23" customFormat="1">
      <c r="A33" s="64">
        <v>27</v>
      </c>
      <c r="B33" s="67" t="s">
        <v>192</v>
      </c>
      <c r="C33" s="58">
        <v>0</v>
      </c>
    </row>
    <row r="34" spans="1:3" s="23" customFormat="1">
      <c r="A34" s="64">
        <v>28</v>
      </c>
      <c r="B34" s="67" t="s">
        <v>117</v>
      </c>
      <c r="C34" s="58">
        <v>0</v>
      </c>
    </row>
    <row r="35" spans="1:3" s="23" customFormat="1">
      <c r="A35" s="64">
        <v>29</v>
      </c>
      <c r="B35" s="54" t="s">
        <v>116</v>
      </c>
      <c r="C35" s="58">
        <v>0</v>
      </c>
    </row>
    <row r="36" spans="1:3" s="23" customFormat="1">
      <c r="A36" s="64">
        <v>30</v>
      </c>
      <c r="B36" s="63" t="s">
        <v>115</v>
      </c>
      <c r="C36" s="56">
        <v>0</v>
      </c>
    </row>
    <row r="37" spans="1:3" s="23" customFormat="1">
      <c r="A37" s="64">
        <v>31</v>
      </c>
      <c r="B37" s="59" t="s">
        <v>114</v>
      </c>
      <c r="C37" s="58">
        <v>0</v>
      </c>
    </row>
    <row r="38" spans="1:3" s="23" customFormat="1">
      <c r="A38" s="64">
        <v>32</v>
      </c>
      <c r="B38" s="60" t="s">
        <v>113</v>
      </c>
      <c r="C38" s="58">
        <v>0</v>
      </c>
    </row>
    <row r="39" spans="1:3" s="23" customFormat="1" ht="25.5">
      <c r="A39" s="64">
        <v>33</v>
      </c>
      <c r="B39" s="59" t="s">
        <v>112</v>
      </c>
      <c r="C39" s="58">
        <v>0</v>
      </c>
    </row>
    <row r="40" spans="1:3" s="23" customFormat="1" ht="25.5">
      <c r="A40" s="64">
        <v>34</v>
      </c>
      <c r="B40" s="59" t="s">
        <v>101</v>
      </c>
      <c r="C40" s="58">
        <v>0</v>
      </c>
    </row>
    <row r="41" spans="1:3" s="23" customFormat="1">
      <c r="A41" s="64">
        <v>35</v>
      </c>
      <c r="B41" s="61" t="s">
        <v>111</v>
      </c>
      <c r="C41" s="58">
        <v>0</v>
      </c>
    </row>
    <row r="42" spans="1:3" s="23" customFormat="1">
      <c r="A42" s="64">
        <v>36</v>
      </c>
      <c r="B42" s="63" t="s">
        <v>110</v>
      </c>
      <c r="C42" s="56">
        <v>0</v>
      </c>
    </row>
    <row r="43" spans="1:3" s="23" customFormat="1">
      <c r="A43" s="64"/>
      <c r="B43" s="65"/>
      <c r="C43" s="58"/>
    </row>
    <row r="44" spans="1:3" s="23" customFormat="1">
      <c r="A44" s="64">
        <v>37</v>
      </c>
      <c r="B44" s="68" t="s">
        <v>109</v>
      </c>
      <c r="C44" s="56">
        <v>11322400</v>
      </c>
    </row>
    <row r="45" spans="1:3" s="23" customFormat="1">
      <c r="A45" s="64">
        <v>38</v>
      </c>
      <c r="B45" s="54" t="s">
        <v>108</v>
      </c>
      <c r="C45" s="58">
        <v>11322400</v>
      </c>
    </row>
    <row r="46" spans="1:3" s="23" customFormat="1">
      <c r="A46" s="64">
        <v>39</v>
      </c>
      <c r="B46" s="54" t="s">
        <v>107</v>
      </c>
      <c r="C46" s="58">
        <v>0</v>
      </c>
    </row>
    <row r="47" spans="1:3" s="23" customFormat="1">
      <c r="A47" s="64">
        <v>40</v>
      </c>
      <c r="B47" s="54" t="s">
        <v>106</v>
      </c>
      <c r="C47" s="58">
        <v>0</v>
      </c>
    </row>
    <row r="48" spans="1:3" s="23" customFormat="1">
      <c r="A48" s="64">
        <v>41</v>
      </c>
      <c r="B48" s="68" t="s">
        <v>105</v>
      </c>
      <c r="C48" s="56">
        <v>0</v>
      </c>
    </row>
    <row r="49" spans="1:3" s="23" customFormat="1">
      <c r="A49" s="64">
        <v>42</v>
      </c>
      <c r="B49" s="59" t="s">
        <v>104</v>
      </c>
      <c r="C49" s="58">
        <v>0</v>
      </c>
    </row>
    <row r="50" spans="1:3" s="23" customFormat="1">
      <c r="A50" s="64">
        <v>43</v>
      </c>
      <c r="B50" s="60" t="s">
        <v>103</v>
      </c>
      <c r="C50" s="58">
        <v>0</v>
      </c>
    </row>
    <row r="51" spans="1:3" s="23" customFormat="1">
      <c r="A51" s="64">
        <v>44</v>
      </c>
      <c r="B51" s="59" t="s">
        <v>102</v>
      </c>
      <c r="C51" s="58">
        <v>0</v>
      </c>
    </row>
    <row r="52" spans="1:3" s="23" customFormat="1" ht="25.5">
      <c r="A52" s="64">
        <v>45</v>
      </c>
      <c r="B52" s="59" t="s">
        <v>101</v>
      </c>
      <c r="C52" s="58">
        <v>0</v>
      </c>
    </row>
    <row r="53" spans="1:3" s="23" customFormat="1" ht="13.5" thickBot="1">
      <c r="A53" s="64">
        <v>46</v>
      </c>
      <c r="B53" s="69" t="s">
        <v>100</v>
      </c>
      <c r="C53" s="70">
        <v>11322400</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D19" sqref="D19"/>
    </sheetView>
  </sheetViews>
  <sheetFormatPr defaultColWidth="9.140625" defaultRowHeight="12.75"/>
  <cols>
    <col min="1" max="1" width="9.42578125" style="153" bestFit="1" customWidth="1"/>
    <col min="2" max="2" width="59" style="153" customWidth="1"/>
    <col min="3" max="3" width="16.7109375" style="153" bestFit="1" customWidth="1"/>
    <col min="4" max="4" width="14.28515625" style="153" bestFit="1" customWidth="1"/>
    <col min="5" max="16384" width="9.140625" style="153"/>
  </cols>
  <sheetData>
    <row r="1" spans="1:4" ht="15">
      <c r="A1" s="151" t="s">
        <v>30</v>
      </c>
      <c r="B1" s="3" t="str">
        <f>'Info '!C2</f>
        <v>JSC ProCredit Bank</v>
      </c>
    </row>
    <row r="2" spans="1:4" s="151" customFormat="1" ht="15.75" customHeight="1">
      <c r="A2" s="151" t="s">
        <v>31</v>
      </c>
      <c r="B2" s="308">
        <f>'1. key ratios '!B2</f>
        <v>45199</v>
      </c>
    </row>
    <row r="3" spans="1:4" s="151" customFormat="1" ht="15.75" customHeight="1"/>
    <row r="4" spans="1:4" ht="13.5" thickBot="1">
      <c r="A4" s="153" t="s">
        <v>281</v>
      </c>
      <c r="B4" s="228" t="s">
        <v>282</v>
      </c>
    </row>
    <row r="5" spans="1:4" s="158" customFormat="1" ht="12.75" customHeight="1">
      <c r="A5" s="289"/>
      <c r="B5" s="290" t="s">
        <v>285</v>
      </c>
      <c r="C5" s="221" t="s">
        <v>283</v>
      </c>
      <c r="D5" s="222" t="s">
        <v>284</v>
      </c>
    </row>
    <row r="6" spans="1:4" s="229" customFormat="1">
      <c r="A6" s="223">
        <v>1</v>
      </c>
      <c r="B6" s="284" t="s">
        <v>286</v>
      </c>
      <c r="C6" s="284"/>
      <c r="D6" s="224"/>
    </row>
    <row r="7" spans="1:4" s="229" customFormat="1">
      <c r="A7" s="225" t="s">
        <v>272</v>
      </c>
      <c r="B7" s="285" t="s">
        <v>287</v>
      </c>
      <c r="C7" s="277">
        <v>4.4999999999999998E-2</v>
      </c>
      <c r="D7" s="524">
        <v>55952835.950410314</v>
      </c>
    </row>
    <row r="8" spans="1:4" s="229" customFormat="1">
      <c r="A8" s="225" t="s">
        <v>273</v>
      </c>
      <c r="B8" s="285" t="s">
        <v>288</v>
      </c>
      <c r="C8" s="278">
        <v>0.06</v>
      </c>
      <c r="D8" s="524">
        <v>74603781.267213747</v>
      </c>
    </row>
    <row r="9" spans="1:4" s="229" customFormat="1">
      <c r="A9" s="225" t="s">
        <v>274</v>
      </c>
      <c r="B9" s="285" t="s">
        <v>289</v>
      </c>
      <c r="C9" s="278">
        <v>0.08</v>
      </c>
      <c r="D9" s="524">
        <v>99471708.356285006</v>
      </c>
    </row>
    <row r="10" spans="1:4" s="229" customFormat="1">
      <c r="A10" s="223" t="s">
        <v>275</v>
      </c>
      <c r="B10" s="284" t="s">
        <v>290</v>
      </c>
      <c r="C10" s="279"/>
      <c r="D10" s="525"/>
    </row>
    <row r="11" spans="1:4" s="230" customFormat="1">
      <c r="A11" s="226" t="s">
        <v>276</v>
      </c>
      <c r="B11" s="276" t="s">
        <v>356</v>
      </c>
      <c r="C11" s="280">
        <v>2.5000000000000001E-2</v>
      </c>
      <c r="D11" s="524">
        <v>31084908.861339062</v>
      </c>
    </row>
    <row r="12" spans="1:4" s="230" customFormat="1">
      <c r="A12" s="226" t="s">
        <v>277</v>
      </c>
      <c r="B12" s="276" t="s">
        <v>291</v>
      </c>
      <c r="C12" s="280">
        <v>0</v>
      </c>
      <c r="D12" s="524">
        <v>0</v>
      </c>
    </row>
    <row r="13" spans="1:4" s="230" customFormat="1">
      <c r="A13" s="226" t="s">
        <v>278</v>
      </c>
      <c r="B13" s="276" t="s">
        <v>292</v>
      </c>
      <c r="C13" s="280">
        <v>0</v>
      </c>
      <c r="D13" s="524">
        <v>0</v>
      </c>
    </row>
    <row r="14" spans="1:4" s="230" customFormat="1">
      <c r="A14" s="223" t="s">
        <v>279</v>
      </c>
      <c r="B14" s="284" t="s">
        <v>353</v>
      </c>
      <c r="C14" s="281"/>
      <c r="D14" s="525"/>
    </row>
    <row r="15" spans="1:4" s="230" customFormat="1">
      <c r="A15" s="226">
        <v>3.1</v>
      </c>
      <c r="B15" s="276" t="s">
        <v>297</v>
      </c>
      <c r="C15" s="280">
        <v>4.3457122727368756E-2</v>
      </c>
      <c r="D15" s="524">
        <v>54034427.974251367</v>
      </c>
    </row>
    <row r="16" spans="1:4" s="230" customFormat="1">
      <c r="A16" s="226">
        <v>3.2</v>
      </c>
      <c r="B16" s="276" t="s">
        <v>298</v>
      </c>
      <c r="C16" s="280">
        <v>5.3339960805726838E-2</v>
      </c>
      <c r="D16" s="524">
        <v>66322712.812536657</v>
      </c>
    </row>
    <row r="17" spans="1:4" s="229" customFormat="1">
      <c r="A17" s="226">
        <v>3.3</v>
      </c>
      <c r="B17" s="276" t="s">
        <v>299</v>
      </c>
      <c r="C17" s="280">
        <v>6.6343695119355894E-2</v>
      </c>
      <c r="D17" s="524">
        <v>82491508.652385727</v>
      </c>
    </row>
    <row r="18" spans="1:4" s="158" customFormat="1" ht="12.75" customHeight="1">
      <c r="A18" s="287"/>
      <c r="B18" s="288" t="s">
        <v>352</v>
      </c>
      <c r="C18" s="282" t="s">
        <v>283</v>
      </c>
      <c r="D18" s="286" t="str">
        <f>D5</f>
        <v>Amounts (GEL)</v>
      </c>
    </row>
    <row r="19" spans="1:4" s="229" customFormat="1">
      <c r="A19" s="227">
        <v>4</v>
      </c>
      <c r="B19" s="276" t="s">
        <v>293</v>
      </c>
      <c r="C19" s="280">
        <f>C7+C11+C12+C13+C15</f>
        <v>0.11345712272736877</v>
      </c>
      <c r="D19" s="526">
        <v>141072172.78600076</v>
      </c>
    </row>
    <row r="20" spans="1:4" s="229" customFormat="1">
      <c r="A20" s="227">
        <v>5</v>
      </c>
      <c r="B20" s="276" t="s">
        <v>90</v>
      </c>
      <c r="C20" s="280">
        <f>C8+C11+C12+C13+C16</f>
        <v>0.13833996080572683</v>
      </c>
      <c r="D20" s="526">
        <v>172011402.94108945</v>
      </c>
    </row>
    <row r="21" spans="1:4" s="229" customFormat="1" ht="13.5" thickBot="1">
      <c r="A21" s="231" t="s">
        <v>280</v>
      </c>
      <c r="B21" s="232" t="s">
        <v>294</v>
      </c>
      <c r="C21" s="283">
        <f>C9+C11+C12+C13+C17</f>
        <v>0.1713436951193559</v>
      </c>
      <c r="D21" s="527">
        <v>213048125.87000981</v>
      </c>
    </row>
    <row r="23" spans="1:4" ht="51">
      <c r="B23" s="192"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85" zoomScaleNormal="85" workbookViewId="0">
      <pane xSplit="1" ySplit="5" topLeftCell="B59" activePane="bottomRight" state="frozen"/>
      <selection activeCell="U10" sqref="U10"/>
      <selection pane="topRight" activeCell="U10" sqref="U10"/>
      <selection pane="bottomLeft" activeCell="U10" sqref="U10"/>
      <selection pane="bottomRight" activeCell="C6" sqref="C6:C70"/>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08">
        <f>'1. key ratios '!B2</f>
        <v>45199</v>
      </c>
    </row>
    <row r="3" spans="1:6" s="2" customFormat="1" ht="15.75" customHeight="1">
      <c r="A3" s="71"/>
    </row>
    <row r="4" spans="1:6" s="2" customFormat="1" ht="15.75" customHeight="1" thickBot="1">
      <c r="A4" s="2" t="s">
        <v>47</v>
      </c>
      <c r="B4" s="145" t="s">
        <v>178</v>
      </c>
      <c r="D4" s="14" t="s">
        <v>35</v>
      </c>
    </row>
    <row r="5" spans="1:6" ht="26.25" thickBot="1">
      <c r="A5" s="72" t="s">
        <v>6</v>
      </c>
      <c r="B5" s="165" t="s">
        <v>218</v>
      </c>
      <c r="C5" s="73" t="s">
        <v>660</v>
      </c>
      <c r="D5" s="74" t="s">
        <v>49</v>
      </c>
    </row>
    <row r="6" spans="1:6" ht="15">
      <c r="A6" s="539">
        <v>1</v>
      </c>
      <c r="B6" s="540" t="s">
        <v>561</v>
      </c>
      <c r="C6" s="552">
        <v>432454336.36759996</v>
      </c>
      <c r="D6" s="541"/>
      <c r="E6" s="75"/>
    </row>
    <row r="7" spans="1:6" ht="15">
      <c r="A7" s="542">
        <v>1.1000000000000001</v>
      </c>
      <c r="B7" s="375" t="s">
        <v>562</v>
      </c>
      <c r="C7" s="529">
        <v>49633766.352600001</v>
      </c>
      <c r="D7" s="76"/>
      <c r="E7" s="75"/>
    </row>
    <row r="8" spans="1:6" ht="15">
      <c r="A8" s="542">
        <v>1.2</v>
      </c>
      <c r="B8" s="375" t="s">
        <v>563</v>
      </c>
      <c r="C8" s="529">
        <v>285139309.0837</v>
      </c>
      <c r="D8" s="76"/>
      <c r="E8" s="75"/>
    </row>
    <row r="9" spans="1:6" ht="15">
      <c r="A9" s="542">
        <v>1.3</v>
      </c>
      <c r="B9" s="375" t="s">
        <v>564</v>
      </c>
      <c r="C9" s="529">
        <v>97681260.931299999</v>
      </c>
      <c r="D9" s="76"/>
      <c r="E9" s="75"/>
    </row>
    <row r="10" spans="1:6" ht="15">
      <c r="A10" s="542">
        <v>2</v>
      </c>
      <c r="B10" s="360" t="s">
        <v>565</v>
      </c>
      <c r="C10" s="529">
        <v>0</v>
      </c>
      <c r="D10" s="76"/>
      <c r="E10" s="75"/>
    </row>
    <row r="11" spans="1:6" ht="15">
      <c r="A11" s="542">
        <v>2.1</v>
      </c>
      <c r="B11" s="373" t="s">
        <v>566</v>
      </c>
      <c r="C11" s="530">
        <v>0</v>
      </c>
      <c r="D11" s="417"/>
      <c r="E11" s="77"/>
    </row>
    <row r="12" spans="1:6" ht="15">
      <c r="A12" s="542">
        <v>3</v>
      </c>
      <c r="B12" s="362" t="s">
        <v>567</v>
      </c>
      <c r="C12" s="530">
        <v>139527.80619999993</v>
      </c>
      <c r="D12" s="417"/>
      <c r="E12" s="77"/>
    </row>
    <row r="13" spans="1:6" ht="15">
      <c r="A13" s="542">
        <v>4</v>
      </c>
      <c r="B13" s="363" t="s">
        <v>568</v>
      </c>
      <c r="C13" s="530">
        <v>6.1941007152199745E-3</v>
      </c>
      <c r="D13" s="417"/>
      <c r="E13" s="77"/>
    </row>
    <row r="14" spans="1:6" ht="15.75">
      <c r="A14" s="542"/>
      <c r="B14" s="363"/>
      <c r="C14" s="530">
        <v>0</v>
      </c>
      <c r="D14" s="528" t="s">
        <v>729</v>
      </c>
      <c r="E14" s="77"/>
    </row>
    <row r="15" spans="1:6" ht="15">
      <c r="A15" s="542">
        <v>5</v>
      </c>
      <c r="B15" s="364" t="s">
        <v>569</v>
      </c>
      <c r="C15" s="530">
        <v>0</v>
      </c>
      <c r="D15" s="417"/>
      <c r="E15" s="77"/>
    </row>
    <row r="16" spans="1:6" ht="15">
      <c r="A16" s="542">
        <v>5.0999999999999996</v>
      </c>
      <c r="B16" s="365" t="s">
        <v>570</v>
      </c>
      <c r="C16" s="529">
        <v>0</v>
      </c>
      <c r="D16" s="417"/>
      <c r="E16" s="75"/>
    </row>
    <row r="17" spans="1:5" ht="15">
      <c r="A17" s="542">
        <v>5.2</v>
      </c>
      <c r="B17" s="365" t="s">
        <v>571</v>
      </c>
      <c r="C17" s="529">
        <v>0</v>
      </c>
      <c r="D17" s="76"/>
      <c r="E17" s="75"/>
    </row>
    <row r="18" spans="1:5" ht="15">
      <c r="A18" s="542">
        <v>5.3</v>
      </c>
      <c r="B18" s="366" t="s">
        <v>572</v>
      </c>
      <c r="C18" s="529">
        <v>0</v>
      </c>
      <c r="D18" s="76"/>
      <c r="E18" s="75"/>
    </row>
    <row r="19" spans="1:5" ht="15">
      <c r="A19" s="542">
        <v>6</v>
      </c>
      <c r="B19" s="362" t="s">
        <v>573</v>
      </c>
      <c r="C19" s="529">
        <v>1246065056.4848633</v>
      </c>
      <c r="D19" s="76"/>
      <c r="E19" s="75"/>
    </row>
    <row r="20" spans="1:5" ht="15">
      <c r="A20" s="542">
        <v>6.1</v>
      </c>
      <c r="B20" s="365" t="s">
        <v>571</v>
      </c>
      <c r="C20" s="530">
        <v>116766079.13</v>
      </c>
      <c r="D20" s="76"/>
      <c r="E20" s="75"/>
    </row>
    <row r="21" spans="1:5" ht="15">
      <c r="A21" s="542">
        <v>6.2</v>
      </c>
      <c r="B21" s="366" t="s">
        <v>572</v>
      </c>
      <c r="C21" s="530">
        <v>1129298977.3548632</v>
      </c>
      <c r="D21" s="76"/>
      <c r="E21" s="75"/>
    </row>
    <row r="22" spans="1:5" ht="15">
      <c r="A22" s="542">
        <v>7</v>
      </c>
      <c r="B22" s="360" t="s">
        <v>574</v>
      </c>
      <c r="C22" s="530">
        <v>7951517.9699999997</v>
      </c>
      <c r="D22" s="76"/>
      <c r="E22" s="75"/>
    </row>
    <row r="23" spans="1:5" ht="15.75">
      <c r="A23" s="542"/>
      <c r="B23" s="367"/>
      <c r="C23" s="530">
        <v>7951517.9699999997</v>
      </c>
      <c r="D23" s="528" t="s">
        <v>729</v>
      </c>
      <c r="E23" s="75"/>
    </row>
    <row r="24" spans="1:5" ht="15">
      <c r="A24" s="542">
        <v>8</v>
      </c>
      <c r="B24" s="367" t="s">
        <v>575</v>
      </c>
      <c r="C24" s="529">
        <v>0</v>
      </c>
      <c r="D24" s="76"/>
      <c r="E24" s="75"/>
    </row>
    <row r="25" spans="1:5" ht="15">
      <c r="A25" s="542">
        <v>9</v>
      </c>
      <c r="B25" s="363" t="s">
        <v>576</v>
      </c>
      <c r="C25" s="529">
        <v>44383428.270000011</v>
      </c>
      <c r="D25" s="418"/>
      <c r="E25" s="75"/>
    </row>
    <row r="26" spans="1:5" ht="15">
      <c r="A26" s="542">
        <v>9.1</v>
      </c>
      <c r="B26" s="365" t="s">
        <v>577</v>
      </c>
      <c r="C26" s="531">
        <v>40074314.640000008</v>
      </c>
      <c r="D26" s="78"/>
      <c r="E26" s="75"/>
    </row>
    <row r="27" spans="1:5" ht="15">
      <c r="A27" s="542">
        <v>9.1999999999999993</v>
      </c>
      <c r="B27" s="365" t="s">
        <v>578</v>
      </c>
      <c r="C27" s="532">
        <v>4309113.63</v>
      </c>
      <c r="D27" s="416"/>
      <c r="E27" s="79"/>
    </row>
    <row r="28" spans="1:5" ht="15.75">
      <c r="A28" s="542">
        <v>10</v>
      </c>
      <c r="B28" s="363" t="s">
        <v>579</v>
      </c>
      <c r="C28" s="533">
        <v>1930721.0000000002</v>
      </c>
      <c r="D28" s="504" t="s">
        <v>730</v>
      </c>
      <c r="E28" s="75"/>
    </row>
    <row r="29" spans="1:5" ht="15">
      <c r="A29" s="542">
        <v>10.1</v>
      </c>
      <c r="B29" s="365" t="s">
        <v>580</v>
      </c>
      <c r="C29" s="529">
        <v>0</v>
      </c>
      <c r="D29" s="76"/>
      <c r="E29" s="75"/>
    </row>
    <row r="30" spans="1:5" ht="15">
      <c r="A30" s="542">
        <v>10.199999999999999</v>
      </c>
      <c r="B30" s="365" t="s">
        <v>581</v>
      </c>
      <c r="C30" s="529">
        <v>1930721.0000000002</v>
      </c>
      <c r="D30" s="76"/>
      <c r="E30" s="75"/>
    </row>
    <row r="31" spans="1:5" ht="15">
      <c r="A31" s="542">
        <v>11</v>
      </c>
      <c r="B31" s="363" t="s">
        <v>582</v>
      </c>
      <c r="C31" s="529">
        <v>0</v>
      </c>
      <c r="D31" s="76"/>
      <c r="E31" s="75"/>
    </row>
    <row r="32" spans="1:5" ht="15">
      <c r="A32" s="542">
        <v>11.1</v>
      </c>
      <c r="B32" s="365" t="s">
        <v>583</v>
      </c>
      <c r="C32" s="529">
        <v>0</v>
      </c>
      <c r="D32" s="76"/>
      <c r="E32" s="75"/>
    </row>
    <row r="33" spans="1:5" ht="15">
      <c r="A33" s="542">
        <v>11.2</v>
      </c>
      <c r="B33" s="365" t="s">
        <v>584</v>
      </c>
      <c r="C33" s="529">
        <v>0</v>
      </c>
      <c r="D33" s="76"/>
      <c r="E33" s="75"/>
    </row>
    <row r="34" spans="1:5" ht="15">
      <c r="A34" s="542">
        <v>13</v>
      </c>
      <c r="B34" s="363" t="s">
        <v>585</v>
      </c>
      <c r="C34" s="529">
        <v>4592329.268937001</v>
      </c>
      <c r="D34" s="76"/>
      <c r="E34" s="75"/>
    </row>
    <row r="35" spans="1:5" ht="15">
      <c r="A35" s="542">
        <v>13.1</v>
      </c>
      <c r="B35" s="543" t="s">
        <v>586</v>
      </c>
      <c r="C35" s="529">
        <v>80429.440000000002</v>
      </c>
      <c r="D35" s="76"/>
      <c r="E35" s="75"/>
    </row>
    <row r="36" spans="1:5" ht="15">
      <c r="A36" s="542">
        <v>13.2</v>
      </c>
      <c r="B36" s="543" t="s">
        <v>587</v>
      </c>
      <c r="C36" s="531">
        <v>0</v>
      </c>
      <c r="D36" s="78"/>
      <c r="E36" s="75"/>
    </row>
    <row r="37" spans="1:5" ht="15">
      <c r="A37" s="542">
        <v>14</v>
      </c>
      <c r="B37" s="383" t="s">
        <v>588</v>
      </c>
      <c r="C37" s="531">
        <v>1737516917.1676004</v>
      </c>
      <c r="D37" s="78"/>
      <c r="E37" s="75"/>
    </row>
    <row r="38" spans="1:5" ht="15">
      <c r="A38" s="542"/>
      <c r="B38" s="380" t="s">
        <v>589</v>
      </c>
      <c r="C38" s="534"/>
      <c r="D38" s="80"/>
      <c r="E38" s="75"/>
    </row>
    <row r="39" spans="1:5" ht="15">
      <c r="A39" s="542">
        <v>15</v>
      </c>
      <c r="B39" s="371" t="s">
        <v>590</v>
      </c>
      <c r="C39" s="532">
        <v>0</v>
      </c>
      <c r="D39" s="416"/>
      <c r="E39" s="79"/>
    </row>
    <row r="40" spans="1:5" ht="15">
      <c r="A40" s="542">
        <v>15.1</v>
      </c>
      <c r="B40" s="373" t="s">
        <v>566</v>
      </c>
      <c r="C40" s="529">
        <v>0</v>
      </c>
      <c r="D40" s="76"/>
      <c r="E40" s="75"/>
    </row>
    <row r="41" spans="1:5" ht="15">
      <c r="A41" s="542">
        <v>16</v>
      </c>
      <c r="B41" s="360" t="s">
        <v>591</v>
      </c>
      <c r="C41" s="529">
        <v>0</v>
      </c>
      <c r="D41" s="76"/>
      <c r="E41" s="75"/>
    </row>
    <row r="42" spans="1:5" ht="15">
      <c r="A42" s="542">
        <v>17</v>
      </c>
      <c r="B42" s="360" t="s">
        <v>592</v>
      </c>
      <c r="C42" s="529">
        <v>1422164711.3618081</v>
      </c>
      <c r="D42" s="76"/>
      <c r="E42" s="75"/>
    </row>
    <row r="43" spans="1:5" ht="15">
      <c r="A43" s="542">
        <v>17.100000000000001</v>
      </c>
      <c r="B43" s="374" t="s">
        <v>593</v>
      </c>
      <c r="C43" s="529">
        <v>1006648056.0174971</v>
      </c>
      <c r="D43" s="76"/>
      <c r="E43" s="75"/>
    </row>
    <row r="44" spans="1:5" ht="15">
      <c r="A44" s="542">
        <v>17.2</v>
      </c>
      <c r="B44" s="375" t="s">
        <v>594</v>
      </c>
      <c r="C44" s="529">
        <v>399587003.6322</v>
      </c>
      <c r="D44" s="76"/>
      <c r="E44" s="75"/>
    </row>
    <row r="45" spans="1:5" ht="15">
      <c r="A45" s="542">
        <v>17.3</v>
      </c>
      <c r="B45" s="410" t="s">
        <v>595</v>
      </c>
      <c r="C45" s="531">
        <v>0</v>
      </c>
      <c r="D45" s="78"/>
      <c r="E45" s="75"/>
    </row>
    <row r="46" spans="1:5" ht="15">
      <c r="A46" s="542">
        <v>17.399999999999999</v>
      </c>
      <c r="B46" s="411" t="s">
        <v>596</v>
      </c>
      <c r="C46" s="535">
        <v>15929651.712111</v>
      </c>
      <c r="D46" s="544"/>
      <c r="E46" s="75"/>
    </row>
    <row r="47" spans="1:5" ht="15">
      <c r="A47" s="542">
        <v>18</v>
      </c>
      <c r="B47" s="383" t="s">
        <v>597</v>
      </c>
      <c r="C47" s="536">
        <v>1000863.1298</v>
      </c>
      <c r="D47" s="545"/>
      <c r="E47" s="79"/>
    </row>
    <row r="48" spans="1:5" ht="15">
      <c r="A48" s="542">
        <v>19</v>
      </c>
      <c r="B48" s="383" t="s">
        <v>598</v>
      </c>
      <c r="C48" s="537">
        <v>4964017.37</v>
      </c>
      <c r="D48" s="546"/>
    </row>
    <row r="49" spans="1:4" ht="15">
      <c r="A49" s="542">
        <v>19.100000000000001</v>
      </c>
      <c r="B49" s="412" t="s">
        <v>599</v>
      </c>
      <c r="C49" s="537">
        <v>3619064.92</v>
      </c>
      <c r="D49" s="546"/>
    </row>
    <row r="50" spans="1:4" ht="15">
      <c r="A50" s="542">
        <v>19.2</v>
      </c>
      <c r="B50" s="412" t="s">
        <v>600</v>
      </c>
      <c r="C50" s="537">
        <v>1344952.45</v>
      </c>
      <c r="D50" s="546"/>
    </row>
    <row r="51" spans="1:4" ht="15">
      <c r="A51" s="542">
        <v>20</v>
      </c>
      <c r="B51" s="378" t="s">
        <v>601</v>
      </c>
      <c r="C51" s="537">
        <v>14369995.1547</v>
      </c>
      <c r="D51" s="546"/>
    </row>
    <row r="52" spans="1:4" ht="15">
      <c r="A52" s="542">
        <v>21</v>
      </c>
      <c r="B52" s="413" t="s">
        <v>602</v>
      </c>
      <c r="C52" s="537">
        <v>2080126.0490919999</v>
      </c>
      <c r="D52" s="546"/>
    </row>
    <row r="53" spans="1:4" ht="15">
      <c r="A53" s="542">
        <v>21.1</v>
      </c>
      <c r="B53" s="375" t="s">
        <v>603</v>
      </c>
      <c r="C53" s="537">
        <v>0</v>
      </c>
      <c r="D53" s="546"/>
    </row>
    <row r="54" spans="1:4" ht="15">
      <c r="A54" s="542">
        <v>22</v>
      </c>
      <c r="B54" s="379" t="s">
        <v>604</v>
      </c>
      <c r="C54" s="537">
        <v>1444579713.0654001</v>
      </c>
      <c r="D54" s="546"/>
    </row>
    <row r="55" spans="1:4" ht="15">
      <c r="A55" s="542"/>
      <c r="B55" s="380" t="s">
        <v>605</v>
      </c>
      <c r="C55" s="538"/>
      <c r="D55" s="546"/>
    </row>
    <row r="56" spans="1:4" ht="15">
      <c r="A56" s="542">
        <v>23</v>
      </c>
      <c r="B56" s="378" t="s">
        <v>606</v>
      </c>
      <c r="C56" s="537">
        <v>112482804.98999999</v>
      </c>
      <c r="D56" s="546"/>
    </row>
    <row r="57" spans="1:4" ht="15">
      <c r="A57" s="542">
        <v>24</v>
      </c>
      <c r="B57" s="378" t="s">
        <v>607</v>
      </c>
      <c r="C57" s="537">
        <v>0</v>
      </c>
      <c r="D57" s="546"/>
    </row>
    <row r="58" spans="1:4" ht="15">
      <c r="A58" s="542">
        <v>25</v>
      </c>
      <c r="B58" s="383" t="s">
        <v>608</v>
      </c>
      <c r="C58" s="537">
        <v>72117569.840000004</v>
      </c>
      <c r="D58" s="546"/>
    </row>
    <row r="59" spans="1:4" ht="15">
      <c r="A59" s="542">
        <v>26</v>
      </c>
      <c r="B59" s="383" t="s">
        <v>609</v>
      </c>
      <c r="C59" s="537">
        <v>0</v>
      </c>
      <c r="D59" s="546"/>
    </row>
    <row r="60" spans="1:4" ht="15">
      <c r="A60" s="542">
        <v>27</v>
      </c>
      <c r="B60" s="383" t="s">
        <v>610</v>
      </c>
      <c r="C60" s="537">
        <v>0</v>
      </c>
      <c r="D60" s="546"/>
    </row>
    <row r="61" spans="1:4" ht="15">
      <c r="A61" s="542">
        <v>27.1</v>
      </c>
      <c r="B61" s="411" t="s">
        <v>611</v>
      </c>
      <c r="C61" s="537">
        <v>0</v>
      </c>
      <c r="D61" s="546"/>
    </row>
    <row r="62" spans="1:4" ht="15">
      <c r="A62" s="542">
        <v>27.2</v>
      </c>
      <c r="B62" s="411" t="s">
        <v>612</v>
      </c>
      <c r="C62" s="537">
        <v>0</v>
      </c>
      <c r="D62" s="546"/>
    </row>
    <row r="63" spans="1:4" ht="15">
      <c r="A63" s="542">
        <v>28</v>
      </c>
      <c r="B63" s="381" t="s">
        <v>613</v>
      </c>
      <c r="C63" s="537">
        <v>0</v>
      </c>
      <c r="D63" s="546"/>
    </row>
    <row r="64" spans="1:4" ht="15">
      <c r="A64" s="542">
        <v>29</v>
      </c>
      <c r="B64" s="383" t="s">
        <v>614</v>
      </c>
      <c r="C64" s="537">
        <v>0</v>
      </c>
      <c r="D64" s="546"/>
    </row>
    <row r="65" spans="1:4" ht="15">
      <c r="A65" s="542">
        <v>29.1</v>
      </c>
      <c r="B65" s="414" t="s">
        <v>615</v>
      </c>
      <c r="C65" s="537">
        <v>0</v>
      </c>
      <c r="D65" s="546"/>
    </row>
    <row r="66" spans="1:4" ht="15">
      <c r="A66" s="542">
        <v>29.2</v>
      </c>
      <c r="B66" s="412" t="s">
        <v>616</v>
      </c>
      <c r="C66" s="537">
        <v>0</v>
      </c>
      <c r="D66" s="546"/>
    </row>
    <row r="67" spans="1:4" ht="15">
      <c r="A67" s="542">
        <v>29.3</v>
      </c>
      <c r="B67" s="412" t="s">
        <v>617</v>
      </c>
      <c r="C67" s="537">
        <v>0</v>
      </c>
      <c r="D67" s="546"/>
    </row>
    <row r="68" spans="1:4" ht="15">
      <c r="A68" s="542">
        <v>30</v>
      </c>
      <c r="B68" s="383" t="s">
        <v>618</v>
      </c>
      <c r="C68" s="550">
        <v>108336829.38020001</v>
      </c>
      <c r="D68" s="546"/>
    </row>
    <row r="69" spans="1:4" ht="15">
      <c r="A69" s="542">
        <v>31</v>
      </c>
      <c r="B69" s="415" t="s">
        <v>619</v>
      </c>
      <c r="C69" s="550">
        <v>292937204.21020001</v>
      </c>
      <c r="D69" s="546"/>
    </row>
    <row r="70" spans="1:4" ht="15.75" thickBot="1">
      <c r="A70" s="547">
        <v>32</v>
      </c>
      <c r="B70" s="548" t="s">
        <v>620</v>
      </c>
      <c r="C70" s="551">
        <v>1737516917.2756002</v>
      </c>
      <c r="D70" s="549"/>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U10" sqref="U10"/>
      <selection pane="topRight" activeCell="U10" sqref="U10"/>
      <selection pane="bottomLeft" activeCell="U10" sqref="U10"/>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3" bestFit="1" customWidth="1"/>
    <col min="17" max="17" width="14.7109375" style="13" customWidth="1"/>
    <col min="18" max="18" width="13" style="13" bestFit="1" customWidth="1"/>
    <col min="19" max="19" width="34.85546875" style="13" customWidth="1"/>
    <col min="20" max="16384" width="9.140625" style="13"/>
  </cols>
  <sheetData>
    <row r="1" spans="1:19">
      <c r="A1" s="2" t="s">
        <v>30</v>
      </c>
      <c r="B1" s="3" t="str">
        <f>'Info '!C2</f>
        <v>JSC ProCredit Bank</v>
      </c>
    </row>
    <row r="2" spans="1:19">
      <c r="A2" s="2" t="s">
        <v>31</v>
      </c>
      <c r="B2" s="308">
        <f>'1. key ratios '!B2</f>
        <v>45199</v>
      </c>
    </row>
    <row r="4" spans="1:19" ht="26.25" thickBot="1">
      <c r="A4" s="4" t="s">
        <v>146</v>
      </c>
      <c r="B4" s="184" t="s">
        <v>251</v>
      </c>
    </row>
    <row r="5" spans="1:19" s="172" customFormat="1">
      <c r="A5" s="167"/>
      <c r="B5" s="168"/>
      <c r="C5" s="169" t="s">
        <v>0</v>
      </c>
      <c r="D5" s="169" t="s">
        <v>1</v>
      </c>
      <c r="E5" s="169" t="s">
        <v>2</v>
      </c>
      <c r="F5" s="169" t="s">
        <v>3</v>
      </c>
      <c r="G5" s="169" t="s">
        <v>4</v>
      </c>
      <c r="H5" s="169" t="s">
        <v>5</v>
      </c>
      <c r="I5" s="169" t="s">
        <v>8</v>
      </c>
      <c r="J5" s="169" t="s">
        <v>9</v>
      </c>
      <c r="K5" s="169" t="s">
        <v>10</v>
      </c>
      <c r="L5" s="169" t="s">
        <v>11</v>
      </c>
      <c r="M5" s="169" t="s">
        <v>12</v>
      </c>
      <c r="N5" s="169" t="s">
        <v>13</v>
      </c>
      <c r="O5" s="169" t="s">
        <v>235</v>
      </c>
      <c r="P5" s="169" t="s">
        <v>236</v>
      </c>
      <c r="Q5" s="169" t="s">
        <v>237</v>
      </c>
      <c r="R5" s="170" t="s">
        <v>238</v>
      </c>
      <c r="S5" s="171" t="s">
        <v>239</v>
      </c>
    </row>
    <row r="6" spans="1:19" s="172" customFormat="1" ht="99" customHeight="1">
      <c r="A6" s="173"/>
      <c r="B6" s="731" t="s">
        <v>240</v>
      </c>
      <c r="C6" s="727">
        <v>0</v>
      </c>
      <c r="D6" s="728"/>
      <c r="E6" s="727">
        <v>0.2</v>
      </c>
      <c r="F6" s="728"/>
      <c r="G6" s="727">
        <v>0.35</v>
      </c>
      <c r="H6" s="728"/>
      <c r="I6" s="727">
        <v>0.5</v>
      </c>
      <c r="J6" s="728"/>
      <c r="K6" s="727">
        <v>0.75</v>
      </c>
      <c r="L6" s="728"/>
      <c r="M6" s="727">
        <v>1</v>
      </c>
      <c r="N6" s="728"/>
      <c r="O6" s="727">
        <v>1.5</v>
      </c>
      <c r="P6" s="728"/>
      <c r="Q6" s="727">
        <v>2.5</v>
      </c>
      <c r="R6" s="728"/>
      <c r="S6" s="729" t="s">
        <v>145</v>
      </c>
    </row>
    <row r="7" spans="1:19" s="172" customFormat="1" ht="30.75" customHeight="1">
      <c r="A7" s="173"/>
      <c r="B7" s="732"/>
      <c r="C7" s="164" t="s">
        <v>148</v>
      </c>
      <c r="D7" s="164" t="s">
        <v>147</v>
      </c>
      <c r="E7" s="164" t="s">
        <v>148</v>
      </c>
      <c r="F7" s="164" t="s">
        <v>147</v>
      </c>
      <c r="G7" s="164" t="s">
        <v>148</v>
      </c>
      <c r="H7" s="164" t="s">
        <v>147</v>
      </c>
      <c r="I7" s="164" t="s">
        <v>148</v>
      </c>
      <c r="J7" s="164" t="s">
        <v>147</v>
      </c>
      <c r="K7" s="164" t="s">
        <v>148</v>
      </c>
      <c r="L7" s="164" t="s">
        <v>147</v>
      </c>
      <c r="M7" s="164" t="s">
        <v>148</v>
      </c>
      <c r="N7" s="164" t="s">
        <v>147</v>
      </c>
      <c r="O7" s="164" t="s">
        <v>148</v>
      </c>
      <c r="P7" s="164" t="s">
        <v>147</v>
      </c>
      <c r="Q7" s="164" t="s">
        <v>148</v>
      </c>
      <c r="R7" s="164" t="s">
        <v>147</v>
      </c>
      <c r="S7" s="730"/>
    </row>
    <row r="8" spans="1:19">
      <c r="A8" s="81">
        <v>1</v>
      </c>
      <c r="B8" s="1" t="s">
        <v>51</v>
      </c>
      <c r="C8" s="82">
        <v>202194097.84999999</v>
      </c>
      <c r="D8" s="82"/>
      <c r="E8" s="82">
        <v>0</v>
      </c>
      <c r="F8" s="82"/>
      <c r="G8" s="82">
        <v>0</v>
      </c>
      <c r="H8" s="82"/>
      <c r="I8" s="82">
        <v>0</v>
      </c>
      <c r="J8" s="82"/>
      <c r="K8" s="82">
        <v>0</v>
      </c>
      <c r="L8" s="82"/>
      <c r="M8" s="82">
        <v>199203290.3326</v>
      </c>
      <c r="N8" s="82"/>
      <c r="O8" s="82">
        <v>0</v>
      </c>
      <c r="P8" s="82"/>
      <c r="Q8" s="82">
        <v>0</v>
      </c>
      <c r="R8" s="82"/>
      <c r="S8" s="185">
        <v>199203290.3326</v>
      </c>
    </row>
    <row r="9" spans="1:19">
      <c r="A9" s="81">
        <v>2</v>
      </c>
      <c r="B9" s="1" t="s">
        <v>52</v>
      </c>
      <c r="C9" s="82">
        <v>0</v>
      </c>
      <c r="D9" s="82"/>
      <c r="E9" s="82">
        <v>0</v>
      </c>
      <c r="F9" s="82"/>
      <c r="G9" s="82">
        <v>0</v>
      </c>
      <c r="H9" s="82"/>
      <c r="I9" s="82">
        <v>0</v>
      </c>
      <c r="J9" s="82"/>
      <c r="K9" s="82">
        <v>0</v>
      </c>
      <c r="L9" s="82"/>
      <c r="M9" s="82">
        <v>0</v>
      </c>
      <c r="N9" s="82"/>
      <c r="O9" s="82">
        <v>0</v>
      </c>
      <c r="P9" s="82"/>
      <c r="Q9" s="82">
        <v>0</v>
      </c>
      <c r="R9" s="82"/>
      <c r="S9" s="185">
        <v>0</v>
      </c>
    </row>
    <row r="10" spans="1:19">
      <c r="A10" s="81">
        <v>3</v>
      </c>
      <c r="B10" s="1" t="s">
        <v>164</v>
      </c>
      <c r="C10" s="82">
        <v>0</v>
      </c>
      <c r="D10" s="82"/>
      <c r="E10" s="82">
        <v>0</v>
      </c>
      <c r="F10" s="82"/>
      <c r="G10" s="82">
        <v>0</v>
      </c>
      <c r="H10" s="82"/>
      <c r="I10" s="82">
        <v>0</v>
      </c>
      <c r="J10" s="82"/>
      <c r="K10" s="82">
        <v>0</v>
      </c>
      <c r="L10" s="82"/>
      <c r="M10" s="82">
        <v>0</v>
      </c>
      <c r="N10" s="82"/>
      <c r="O10" s="82">
        <v>0</v>
      </c>
      <c r="P10" s="82"/>
      <c r="Q10" s="82">
        <v>0</v>
      </c>
      <c r="R10" s="82"/>
      <c r="S10" s="185">
        <v>0</v>
      </c>
    </row>
    <row r="11" spans="1:19">
      <c r="A11" s="81">
        <v>4</v>
      </c>
      <c r="B11" s="1" t="s">
        <v>53</v>
      </c>
      <c r="C11" s="82">
        <v>0</v>
      </c>
      <c r="D11" s="82"/>
      <c r="E11" s="82">
        <v>0</v>
      </c>
      <c r="F11" s="82"/>
      <c r="G11" s="82">
        <v>0</v>
      </c>
      <c r="H11" s="82"/>
      <c r="I11" s="82">
        <v>0</v>
      </c>
      <c r="J11" s="82"/>
      <c r="K11" s="82">
        <v>0</v>
      </c>
      <c r="L11" s="82"/>
      <c r="M11" s="82">
        <v>0</v>
      </c>
      <c r="N11" s="82"/>
      <c r="O11" s="82">
        <v>0</v>
      </c>
      <c r="P11" s="82"/>
      <c r="Q11" s="82">
        <v>0</v>
      </c>
      <c r="R11" s="82"/>
      <c r="S11" s="185">
        <v>0</v>
      </c>
    </row>
    <row r="12" spans="1:19">
      <c r="A12" s="81">
        <v>5</v>
      </c>
      <c r="B12" s="1" t="s">
        <v>54</v>
      </c>
      <c r="C12" s="82">
        <v>0</v>
      </c>
      <c r="D12" s="82"/>
      <c r="E12" s="82">
        <v>0</v>
      </c>
      <c r="F12" s="82"/>
      <c r="G12" s="82">
        <v>0</v>
      </c>
      <c r="H12" s="82"/>
      <c r="I12" s="82">
        <v>0</v>
      </c>
      <c r="J12" s="82"/>
      <c r="K12" s="82">
        <v>0</v>
      </c>
      <c r="L12" s="82"/>
      <c r="M12" s="82">
        <v>0</v>
      </c>
      <c r="N12" s="82"/>
      <c r="O12" s="82">
        <v>0</v>
      </c>
      <c r="P12" s="82"/>
      <c r="Q12" s="82">
        <v>0</v>
      </c>
      <c r="R12" s="82"/>
      <c r="S12" s="185">
        <v>0</v>
      </c>
    </row>
    <row r="13" spans="1:19">
      <c r="A13" s="81">
        <v>6</v>
      </c>
      <c r="B13" s="1" t="s">
        <v>55</v>
      </c>
      <c r="C13" s="82">
        <v>0</v>
      </c>
      <c r="D13" s="82"/>
      <c r="E13" s="82">
        <v>93160252.329071999</v>
      </c>
      <c r="F13" s="82"/>
      <c r="G13" s="82">
        <v>0</v>
      </c>
      <c r="H13" s="82"/>
      <c r="I13" s="82">
        <v>5269527.5727709997</v>
      </c>
      <c r="J13" s="82"/>
      <c r="K13" s="82">
        <v>0</v>
      </c>
      <c r="L13" s="82"/>
      <c r="M13" s="82">
        <v>121006.20254999999</v>
      </c>
      <c r="N13" s="82"/>
      <c r="O13" s="82">
        <v>7.4000000313390046E-4</v>
      </c>
      <c r="P13" s="82"/>
      <c r="Q13" s="82">
        <v>0</v>
      </c>
      <c r="R13" s="82"/>
      <c r="S13" s="185">
        <v>21387820.4558599</v>
      </c>
    </row>
    <row r="14" spans="1:19">
      <c r="A14" s="81">
        <v>7</v>
      </c>
      <c r="B14" s="1" t="s">
        <v>56</v>
      </c>
      <c r="C14" s="82">
        <v>0</v>
      </c>
      <c r="D14" s="82"/>
      <c r="E14" s="82">
        <v>0</v>
      </c>
      <c r="F14" s="82"/>
      <c r="G14" s="82">
        <v>0</v>
      </c>
      <c r="H14" s="82"/>
      <c r="I14" s="82">
        <v>0</v>
      </c>
      <c r="J14" s="82"/>
      <c r="K14" s="82">
        <v>0</v>
      </c>
      <c r="L14" s="82"/>
      <c r="M14" s="82">
        <v>746326686.1214</v>
      </c>
      <c r="N14" s="82">
        <v>70025461.413160503</v>
      </c>
      <c r="O14" s="82">
        <v>0</v>
      </c>
      <c r="P14" s="82"/>
      <c r="Q14" s="82">
        <v>0</v>
      </c>
      <c r="R14" s="82"/>
      <c r="S14" s="185">
        <v>816352147.53456044</v>
      </c>
    </row>
    <row r="15" spans="1:19">
      <c r="A15" s="81">
        <v>8</v>
      </c>
      <c r="B15" s="1" t="s">
        <v>57</v>
      </c>
      <c r="C15" s="82">
        <v>0</v>
      </c>
      <c r="D15" s="82"/>
      <c r="E15" s="82">
        <v>0</v>
      </c>
      <c r="F15" s="82"/>
      <c r="G15" s="82">
        <v>0</v>
      </c>
      <c r="H15" s="82"/>
      <c r="I15" s="82">
        <v>0</v>
      </c>
      <c r="J15" s="82"/>
      <c r="K15" s="82">
        <v>286049249.5381</v>
      </c>
      <c r="L15" s="82"/>
      <c r="M15" s="82">
        <v>0</v>
      </c>
      <c r="N15" s="82"/>
      <c r="O15" s="82">
        <v>0</v>
      </c>
      <c r="P15" s="82"/>
      <c r="Q15" s="82">
        <v>0</v>
      </c>
      <c r="R15" s="82"/>
      <c r="S15" s="185">
        <v>214536937.153575</v>
      </c>
    </row>
    <row r="16" spans="1:19">
      <c r="A16" s="81">
        <v>9</v>
      </c>
      <c r="B16" s="1" t="s">
        <v>58</v>
      </c>
      <c r="C16" s="82">
        <v>0</v>
      </c>
      <c r="D16" s="82"/>
      <c r="E16" s="82">
        <v>0</v>
      </c>
      <c r="F16" s="82"/>
      <c r="G16" s="82">
        <v>90221255.5484</v>
      </c>
      <c r="H16" s="82"/>
      <c r="I16" s="82">
        <v>0</v>
      </c>
      <c r="J16" s="82"/>
      <c r="K16" s="82">
        <v>0</v>
      </c>
      <c r="L16" s="82"/>
      <c r="M16" s="82">
        <v>0</v>
      </c>
      <c r="N16" s="82"/>
      <c r="O16" s="82">
        <v>0</v>
      </c>
      <c r="P16" s="82"/>
      <c r="Q16" s="82">
        <v>0</v>
      </c>
      <c r="R16" s="82"/>
      <c r="S16" s="185">
        <v>31577439.441939998</v>
      </c>
    </row>
    <row r="17" spans="1:19">
      <c r="A17" s="81">
        <v>10</v>
      </c>
      <c r="B17" s="1" t="s">
        <v>59</v>
      </c>
      <c r="C17" s="82">
        <v>0</v>
      </c>
      <c r="D17" s="82"/>
      <c r="E17" s="82">
        <v>0</v>
      </c>
      <c r="F17" s="82"/>
      <c r="G17" s="82">
        <v>0</v>
      </c>
      <c r="H17" s="82"/>
      <c r="I17" s="82">
        <v>288842.7671</v>
      </c>
      <c r="J17" s="82"/>
      <c r="K17" s="82">
        <v>0</v>
      </c>
      <c r="L17" s="82"/>
      <c r="M17" s="82">
        <v>2579441.4479999999</v>
      </c>
      <c r="N17" s="82"/>
      <c r="O17" s="82">
        <v>0</v>
      </c>
      <c r="P17" s="82"/>
      <c r="Q17" s="82">
        <v>0</v>
      </c>
      <c r="R17" s="82"/>
      <c r="S17" s="185">
        <v>2723862.8315499998</v>
      </c>
    </row>
    <row r="18" spans="1:19">
      <c r="A18" s="81">
        <v>11</v>
      </c>
      <c r="B18" s="1" t="s">
        <v>60</v>
      </c>
      <c r="C18" s="82">
        <v>0</v>
      </c>
      <c r="D18" s="82"/>
      <c r="E18" s="82">
        <v>0</v>
      </c>
      <c r="F18" s="82"/>
      <c r="G18" s="82">
        <v>0</v>
      </c>
      <c r="H18" s="82"/>
      <c r="I18" s="82">
        <v>0</v>
      </c>
      <c r="J18" s="82"/>
      <c r="K18" s="82">
        <v>0</v>
      </c>
      <c r="L18" s="82"/>
      <c r="M18" s="82">
        <v>0</v>
      </c>
      <c r="N18" s="82"/>
      <c r="O18" s="82">
        <v>0</v>
      </c>
      <c r="P18" s="82"/>
      <c r="Q18" s="82">
        <v>4309113.63</v>
      </c>
      <c r="R18" s="82"/>
      <c r="S18" s="185">
        <v>10772784.074999999</v>
      </c>
    </row>
    <row r="19" spans="1:19">
      <c r="A19" s="81">
        <v>12</v>
      </c>
      <c r="B19" s="1" t="s">
        <v>61</v>
      </c>
      <c r="C19" s="82">
        <v>0</v>
      </c>
      <c r="D19" s="82"/>
      <c r="E19" s="82">
        <v>0</v>
      </c>
      <c r="F19" s="82"/>
      <c r="G19" s="82">
        <v>0</v>
      </c>
      <c r="H19" s="82"/>
      <c r="I19" s="82">
        <v>0</v>
      </c>
      <c r="J19" s="82"/>
      <c r="K19" s="82">
        <v>0</v>
      </c>
      <c r="L19" s="82"/>
      <c r="M19" s="82">
        <v>0</v>
      </c>
      <c r="N19" s="82"/>
      <c r="O19" s="82">
        <v>0</v>
      </c>
      <c r="P19" s="82"/>
      <c r="Q19" s="82">
        <v>0</v>
      </c>
      <c r="R19" s="82"/>
      <c r="S19" s="185">
        <v>0</v>
      </c>
    </row>
    <row r="20" spans="1:19">
      <c r="A20" s="81">
        <v>13</v>
      </c>
      <c r="B20" s="1" t="s">
        <v>144</v>
      </c>
      <c r="C20" s="82">
        <v>0</v>
      </c>
      <c r="D20" s="82"/>
      <c r="E20" s="82">
        <v>0</v>
      </c>
      <c r="F20" s="82"/>
      <c r="G20" s="82">
        <v>0</v>
      </c>
      <c r="H20" s="82"/>
      <c r="I20" s="82">
        <v>0</v>
      </c>
      <c r="J20" s="82"/>
      <c r="K20" s="82">
        <v>0</v>
      </c>
      <c r="L20" s="82"/>
      <c r="M20" s="82">
        <v>0</v>
      </c>
      <c r="N20" s="82"/>
      <c r="O20" s="82">
        <v>0</v>
      </c>
      <c r="P20" s="82"/>
      <c r="Q20" s="82">
        <v>0</v>
      </c>
      <c r="R20" s="82"/>
      <c r="S20" s="185">
        <v>0</v>
      </c>
    </row>
    <row r="21" spans="1:19">
      <c r="A21" s="81">
        <v>14</v>
      </c>
      <c r="B21" s="1" t="s">
        <v>63</v>
      </c>
      <c r="C21" s="82">
        <v>50141766.350000001</v>
      </c>
      <c r="D21" s="82"/>
      <c r="E21" s="82">
        <v>0</v>
      </c>
      <c r="F21" s="82"/>
      <c r="G21" s="82">
        <v>0</v>
      </c>
      <c r="H21" s="82"/>
      <c r="I21" s="82">
        <v>0</v>
      </c>
      <c r="J21" s="82"/>
      <c r="K21" s="82">
        <v>0</v>
      </c>
      <c r="L21" s="82"/>
      <c r="M21" s="82">
        <v>47770148.691255897</v>
      </c>
      <c r="N21" s="82"/>
      <c r="O21" s="82">
        <v>0</v>
      </c>
      <c r="P21" s="82"/>
      <c r="Q21" s="82">
        <v>0</v>
      </c>
      <c r="R21" s="82"/>
      <c r="S21" s="185">
        <v>47770148.691255897</v>
      </c>
    </row>
    <row r="22" spans="1:19" ht="13.5" thickBot="1">
      <c r="A22" s="83"/>
      <c r="B22" s="84" t="s">
        <v>64</v>
      </c>
      <c r="C22" s="85">
        <v>252335864.19999999</v>
      </c>
      <c r="D22" s="85">
        <v>0</v>
      </c>
      <c r="E22" s="85">
        <v>93160252.329071999</v>
      </c>
      <c r="F22" s="85">
        <v>0</v>
      </c>
      <c r="G22" s="85">
        <v>90221255.5484</v>
      </c>
      <c r="H22" s="85">
        <v>0</v>
      </c>
      <c r="I22" s="85">
        <v>5558370.3398709996</v>
      </c>
      <c r="J22" s="85">
        <v>0</v>
      </c>
      <c r="K22" s="85">
        <v>286049249.5381</v>
      </c>
      <c r="L22" s="85">
        <v>0</v>
      </c>
      <c r="M22" s="85">
        <v>996000572.79580581</v>
      </c>
      <c r="N22" s="85">
        <v>70025461.413160503</v>
      </c>
      <c r="O22" s="85">
        <v>7.4000000313390046E-4</v>
      </c>
      <c r="P22" s="85">
        <v>0</v>
      </c>
      <c r="Q22" s="85">
        <v>4309113.63</v>
      </c>
      <c r="R22" s="85">
        <v>0</v>
      </c>
      <c r="S22" s="186">
        <v>1344324430.5163412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U10" sqref="U10"/>
      <selection pane="topRight" activeCell="U10" sqref="U10"/>
      <selection pane="bottomLeft" activeCell="U10" sqref="U10"/>
      <selection pane="bottomRight" activeCell="C7" sqref="C7:V21"/>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3"/>
  </cols>
  <sheetData>
    <row r="1" spans="1:22">
      <c r="A1" s="2" t="s">
        <v>30</v>
      </c>
      <c r="B1" s="3" t="str">
        <f>'Info '!C2</f>
        <v>JSC ProCredit Bank</v>
      </c>
    </row>
    <row r="2" spans="1:22">
      <c r="A2" s="2" t="s">
        <v>31</v>
      </c>
      <c r="B2" s="308">
        <f>'1. key ratios '!B2</f>
        <v>45199</v>
      </c>
    </row>
    <row r="4" spans="1:22" ht="13.5" thickBot="1">
      <c r="A4" s="4" t="s">
        <v>243</v>
      </c>
      <c r="B4" s="86" t="s">
        <v>50</v>
      </c>
      <c r="V4" s="14" t="s">
        <v>35</v>
      </c>
    </row>
    <row r="5" spans="1:22" ht="12.75" customHeight="1">
      <c r="A5" s="87"/>
      <c r="B5" s="88"/>
      <c r="C5" s="733" t="s">
        <v>169</v>
      </c>
      <c r="D5" s="734"/>
      <c r="E5" s="734"/>
      <c r="F5" s="734"/>
      <c r="G5" s="734"/>
      <c r="H5" s="734"/>
      <c r="I5" s="734"/>
      <c r="J5" s="734"/>
      <c r="K5" s="734"/>
      <c r="L5" s="735"/>
      <c r="M5" s="736" t="s">
        <v>170</v>
      </c>
      <c r="N5" s="737"/>
      <c r="O5" s="737"/>
      <c r="P5" s="737"/>
      <c r="Q5" s="737"/>
      <c r="R5" s="737"/>
      <c r="S5" s="738"/>
      <c r="T5" s="741" t="s">
        <v>241</v>
      </c>
      <c r="U5" s="741" t="s">
        <v>242</v>
      </c>
      <c r="V5" s="739" t="s">
        <v>76</v>
      </c>
    </row>
    <row r="6" spans="1:22" s="45" customFormat="1" ht="102">
      <c r="A6" s="43"/>
      <c r="B6" s="89"/>
      <c r="C6" s="90" t="s">
        <v>65</v>
      </c>
      <c r="D6" s="148" t="s">
        <v>66</v>
      </c>
      <c r="E6" s="115" t="s">
        <v>172</v>
      </c>
      <c r="F6" s="115" t="s">
        <v>173</v>
      </c>
      <c r="G6" s="148" t="s">
        <v>176</v>
      </c>
      <c r="H6" s="148" t="s">
        <v>171</v>
      </c>
      <c r="I6" s="148" t="s">
        <v>67</v>
      </c>
      <c r="J6" s="148" t="s">
        <v>68</v>
      </c>
      <c r="K6" s="91" t="s">
        <v>69</v>
      </c>
      <c r="L6" s="92" t="s">
        <v>70</v>
      </c>
      <c r="M6" s="90" t="s">
        <v>174</v>
      </c>
      <c r="N6" s="91" t="s">
        <v>71</v>
      </c>
      <c r="O6" s="91" t="s">
        <v>72</v>
      </c>
      <c r="P6" s="91" t="s">
        <v>73</v>
      </c>
      <c r="Q6" s="91" t="s">
        <v>74</v>
      </c>
      <c r="R6" s="91" t="s">
        <v>75</v>
      </c>
      <c r="S6" s="166" t="s">
        <v>175</v>
      </c>
      <c r="T6" s="742"/>
      <c r="U6" s="742"/>
      <c r="V6" s="740"/>
    </row>
    <row r="7" spans="1:22">
      <c r="A7" s="93">
        <v>1</v>
      </c>
      <c r="B7" s="1" t="s">
        <v>51</v>
      </c>
      <c r="C7" s="94"/>
      <c r="D7" s="82"/>
      <c r="E7" s="82"/>
      <c r="F7" s="82"/>
      <c r="G7" s="82"/>
      <c r="H7" s="82"/>
      <c r="I7" s="82"/>
      <c r="J7" s="82"/>
      <c r="K7" s="82"/>
      <c r="L7" s="95"/>
      <c r="M7" s="94"/>
      <c r="N7" s="82"/>
      <c r="O7" s="82">
        <v>199203290.3326</v>
      </c>
      <c r="P7" s="82"/>
      <c r="Q7" s="82"/>
      <c r="R7" s="82"/>
      <c r="S7" s="95"/>
      <c r="T7" s="174">
        <v>199203290.3326</v>
      </c>
      <c r="U7" s="174"/>
      <c r="V7" s="96">
        <v>199203290.3326</v>
      </c>
    </row>
    <row r="8" spans="1:22">
      <c r="A8" s="93">
        <v>2</v>
      </c>
      <c r="B8" s="1" t="s">
        <v>52</v>
      </c>
      <c r="C8" s="94"/>
      <c r="D8" s="82">
        <v>0</v>
      </c>
      <c r="E8" s="82"/>
      <c r="F8" s="82"/>
      <c r="G8" s="82"/>
      <c r="H8" s="82"/>
      <c r="I8" s="82"/>
      <c r="J8" s="82"/>
      <c r="K8" s="82"/>
      <c r="L8" s="95"/>
      <c r="M8" s="94"/>
      <c r="N8" s="82"/>
      <c r="O8" s="82">
        <v>0</v>
      </c>
      <c r="P8" s="82"/>
      <c r="Q8" s="82"/>
      <c r="R8" s="82"/>
      <c r="S8" s="95"/>
      <c r="T8" s="174">
        <v>0</v>
      </c>
      <c r="U8" s="174"/>
      <c r="V8" s="96">
        <v>0</v>
      </c>
    </row>
    <row r="9" spans="1:22">
      <c r="A9" s="93">
        <v>3</v>
      </c>
      <c r="B9" s="1" t="s">
        <v>165</v>
      </c>
      <c r="C9" s="94"/>
      <c r="D9" s="82">
        <v>0</v>
      </c>
      <c r="E9" s="82"/>
      <c r="F9" s="82"/>
      <c r="G9" s="82"/>
      <c r="H9" s="82"/>
      <c r="I9" s="82"/>
      <c r="J9" s="82"/>
      <c r="K9" s="82"/>
      <c r="L9" s="95"/>
      <c r="M9" s="94"/>
      <c r="N9" s="82"/>
      <c r="O9" s="82">
        <v>0</v>
      </c>
      <c r="P9" s="82"/>
      <c r="Q9" s="82"/>
      <c r="R9" s="82"/>
      <c r="S9" s="95"/>
      <c r="T9" s="174">
        <v>0</v>
      </c>
      <c r="U9" s="174"/>
      <c r="V9" s="96">
        <v>0</v>
      </c>
    </row>
    <row r="10" spans="1:22">
      <c r="A10" s="93">
        <v>4</v>
      </c>
      <c r="B10" s="1" t="s">
        <v>53</v>
      </c>
      <c r="C10" s="94"/>
      <c r="D10" s="82">
        <v>0</v>
      </c>
      <c r="E10" s="82"/>
      <c r="F10" s="82"/>
      <c r="G10" s="82"/>
      <c r="H10" s="82"/>
      <c r="I10" s="82"/>
      <c r="J10" s="82"/>
      <c r="K10" s="82"/>
      <c r="L10" s="95"/>
      <c r="M10" s="94"/>
      <c r="N10" s="82"/>
      <c r="O10" s="82">
        <v>0</v>
      </c>
      <c r="P10" s="82"/>
      <c r="Q10" s="82"/>
      <c r="R10" s="82"/>
      <c r="S10" s="95"/>
      <c r="T10" s="174">
        <v>0</v>
      </c>
      <c r="U10" s="174"/>
      <c r="V10" s="96">
        <v>0</v>
      </c>
    </row>
    <row r="11" spans="1:22">
      <c r="A11" s="93">
        <v>5</v>
      </c>
      <c r="B11" s="1" t="s">
        <v>54</v>
      </c>
      <c r="C11" s="94"/>
      <c r="D11" s="82">
        <v>0</v>
      </c>
      <c r="E11" s="82"/>
      <c r="F11" s="82"/>
      <c r="G11" s="82"/>
      <c r="H11" s="82"/>
      <c r="I11" s="82"/>
      <c r="J11" s="82"/>
      <c r="K11" s="82"/>
      <c r="L11" s="95"/>
      <c r="M11" s="94"/>
      <c r="N11" s="82"/>
      <c r="O11" s="82">
        <v>0</v>
      </c>
      <c r="P11" s="82"/>
      <c r="Q11" s="82"/>
      <c r="R11" s="82"/>
      <c r="S11" s="95"/>
      <c r="T11" s="174">
        <v>0</v>
      </c>
      <c r="U11" s="174"/>
      <c r="V11" s="96">
        <v>0</v>
      </c>
    </row>
    <row r="12" spans="1:22">
      <c r="A12" s="93">
        <v>6</v>
      </c>
      <c r="B12" s="1" t="s">
        <v>55</v>
      </c>
      <c r="C12" s="94"/>
      <c r="D12" s="82">
        <v>0</v>
      </c>
      <c r="E12" s="82"/>
      <c r="F12" s="82"/>
      <c r="G12" s="82"/>
      <c r="H12" s="82"/>
      <c r="I12" s="82"/>
      <c r="J12" s="82"/>
      <c r="K12" s="82"/>
      <c r="L12" s="95"/>
      <c r="M12" s="94"/>
      <c r="N12" s="82"/>
      <c r="O12" s="82">
        <v>0</v>
      </c>
      <c r="P12" s="82"/>
      <c r="Q12" s="82"/>
      <c r="R12" s="82"/>
      <c r="S12" s="95"/>
      <c r="T12" s="174">
        <v>0</v>
      </c>
      <c r="U12" s="174"/>
      <c r="V12" s="96">
        <v>0</v>
      </c>
    </row>
    <row r="13" spans="1:22">
      <c r="A13" s="93">
        <v>7</v>
      </c>
      <c r="B13" s="1" t="s">
        <v>56</v>
      </c>
      <c r="C13" s="94"/>
      <c r="D13" s="82">
        <v>2438398.12</v>
      </c>
      <c r="E13" s="82"/>
      <c r="F13" s="82"/>
      <c r="G13" s="82"/>
      <c r="H13" s="82"/>
      <c r="I13" s="82"/>
      <c r="J13" s="82"/>
      <c r="K13" s="82"/>
      <c r="L13" s="95"/>
      <c r="M13" s="94"/>
      <c r="N13" s="82"/>
      <c r="O13" s="82">
        <v>57714169.230099998</v>
      </c>
      <c r="P13" s="82"/>
      <c r="Q13" s="82"/>
      <c r="R13" s="82"/>
      <c r="S13" s="95"/>
      <c r="T13" s="174">
        <v>59526247.347999997</v>
      </c>
      <c r="U13" s="174">
        <v>626320.00209999993</v>
      </c>
      <c r="V13" s="96">
        <v>60152567.350099996</v>
      </c>
    </row>
    <row r="14" spans="1:22">
      <c r="A14" s="93">
        <v>8</v>
      </c>
      <c r="B14" s="1" t="s">
        <v>57</v>
      </c>
      <c r="C14" s="94"/>
      <c r="D14" s="82">
        <v>631047.53300000005</v>
      </c>
      <c r="E14" s="82"/>
      <c r="F14" s="82"/>
      <c r="G14" s="82"/>
      <c r="H14" s="82"/>
      <c r="I14" s="82"/>
      <c r="J14" s="82"/>
      <c r="K14" s="82"/>
      <c r="L14" s="95"/>
      <c r="M14" s="94"/>
      <c r="N14" s="82"/>
      <c r="O14" s="82">
        <v>3907433.7820000001</v>
      </c>
      <c r="P14" s="82"/>
      <c r="Q14" s="82"/>
      <c r="R14" s="82"/>
      <c r="S14" s="95"/>
      <c r="T14" s="174">
        <v>4538481.3150000004</v>
      </c>
      <c r="U14" s="174"/>
      <c r="V14" s="96">
        <v>4538481.3150000004</v>
      </c>
    </row>
    <row r="15" spans="1:22">
      <c r="A15" s="93">
        <v>9</v>
      </c>
      <c r="B15" s="1" t="s">
        <v>58</v>
      </c>
      <c r="C15" s="94"/>
      <c r="D15" s="82">
        <v>0</v>
      </c>
      <c r="E15" s="82"/>
      <c r="F15" s="82"/>
      <c r="G15" s="82"/>
      <c r="H15" s="82"/>
      <c r="I15" s="82"/>
      <c r="J15" s="82"/>
      <c r="K15" s="82"/>
      <c r="L15" s="95"/>
      <c r="M15" s="94"/>
      <c r="N15" s="82"/>
      <c r="O15" s="82">
        <v>0</v>
      </c>
      <c r="P15" s="82"/>
      <c r="Q15" s="82"/>
      <c r="R15" s="82"/>
      <c r="S15" s="95"/>
      <c r="T15" s="174">
        <v>0</v>
      </c>
      <c r="U15" s="174"/>
      <c r="V15" s="96">
        <v>0</v>
      </c>
    </row>
    <row r="16" spans="1:22">
      <c r="A16" s="93">
        <v>10</v>
      </c>
      <c r="B16" s="1" t="s">
        <v>59</v>
      </c>
      <c r="C16" s="94"/>
      <c r="D16" s="82">
        <v>0</v>
      </c>
      <c r="E16" s="82"/>
      <c r="F16" s="82"/>
      <c r="G16" s="82"/>
      <c r="H16" s="82"/>
      <c r="I16" s="82"/>
      <c r="J16" s="82"/>
      <c r="K16" s="82"/>
      <c r="L16" s="95"/>
      <c r="M16" s="94"/>
      <c r="N16" s="82"/>
      <c r="O16" s="82">
        <v>0</v>
      </c>
      <c r="P16" s="82"/>
      <c r="Q16" s="82"/>
      <c r="R16" s="82"/>
      <c r="S16" s="95"/>
      <c r="T16" s="174">
        <v>0</v>
      </c>
      <c r="U16" s="174"/>
      <c r="V16" s="96">
        <v>0</v>
      </c>
    </row>
    <row r="17" spans="1:22">
      <c r="A17" s="93">
        <v>11</v>
      </c>
      <c r="B17" s="1" t="s">
        <v>60</v>
      </c>
      <c r="C17" s="94"/>
      <c r="D17" s="82">
        <v>0</v>
      </c>
      <c r="E17" s="82"/>
      <c r="F17" s="82"/>
      <c r="G17" s="82"/>
      <c r="H17" s="82"/>
      <c r="I17" s="82"/>
      <c r="J17" s="82"/>
      <c r="K17" s="82"/>
      <c r="L17" s="95"/>
      <c r="M17" s="94"/>
      <c r="N17" s="82"/>
      <c r="O17" s="82">
        <v>0</v>
      </c>
      <c r="P17" s="82"/>
      <c r="Q17" s="82"/>
      <c r="R17" s="82"/>
      <c r="S17" s="95"/>
      <c r="T17" s="174">
        <v>0</v>
      </c>
      <c r="U17" s="174"/>
      <c r="V17" s="96">
        <v>0</v>
      </c>
    </row>
    <row r="18" spans="1:22">
      <c r="A18" s="93">
        <v>12</v>
      </c>
      <c r="B18" s="1" t="s">
        <v>61</v>
      </c>
      <c r="C18" s="94"/>
      <c r="D18" s="82">
        <v>0</v>
      </c>
      <c r="E18" s="82"/>
      <c r="F18" s="82"/>
      <c r="G18" s="82"/>
      <c r="H18" s="82"/>
      <c r="I18" s="82"/>
      <c r="J18" s="82"/>
      <c r="K18" s="82"/>
      <c r="L18" s="95"/>
      <c r="M18" s="94"/>
      <c r="N18" s="82"/>
      <c r="O18" s="82">
        <v>0</v>
      </c>
      <c r="P18" s="82"/>
      <c r="Q18" s="82"/>
      <c r="R18" s="82"/>
      <c r="S18" s="95"/>
      <c r="T18" s="174">
        <v>0</v>
      </c>
      <c r="U18" s="174"/>
      <c r="V18" s="96">
        <v>0</v>
      </c>
    </row>
    <row r="19" spans="1:22">
      <c r="A19" s="93">
        <v>13</v>
      </c>
      <c r="B19" s="1" t="s">
        <v>62</v>
      </c>
      <c r="C19" s="94"/>
      <c r="D19" s="82">
        <v>0</v>
      </c>
      <c r="E19" s="82"/>
      <c r="F19" s="82"/>
      <c r="G19" s="82"/>
      <c r="H19" s="82"/>
      <c r="I19" s="82"/>
      <c r="J19" s="82"/>
      <c r="K19" s="82"/>
      <c r="L19" s="95"/>
      <c r="M19" s="94"/>
      <c r="N19" s="82"/>
      <c r="O19" s="82">
        <v>0</v>
      </c>
      <c r="P19" s="82"/>
      <c r="Q19" s="82"/>
      <c r="R19" s="82"/>
      <c r="S19" s="95"/>
      <c r="T19" s="174">
        <v>0</v>
      </c>
      <c r="U19" s="174"/>
      <c r="V19" s="96">
        <v>0</v>
      </c>
    </row>
    <row r="20" spans="1:22">
      <c r="A20" s="93">
        <v>14</v>
      </c>
      <c r="B20" s="1" t="s">
        <v>63</v>
      </c>
      <c r="C20" s="94"/>
      <c r="D20" s="82">
        <v>0</v>
      </c>
      <c r="E20" s="82"/>
      <c r="F20" s="82"/>
      <c r="G20" s="82"/>
      <c r="H20" s="82"/>
      <c r="I20" s="82"/>
      <c r="J20" s="82"/>
      <c r="K20" s="82"/>
      <c r="L20" s="95"/>
      <c r="M20" s="94"/>
      <c r="N20" s="82"/>
      <c r="O20" s="82">
        <v>0</v>
      </c>
      <c r="P20" s="82"/>
      <c r="Q20" s="82"/>
      <c r="R20" s="82"/>
      <c r="S20" s="95"/>
      <c r="T20" s="174">
        <v>0</v>
      </c>
      <c r="U20" s="174"/>
      <c r="V20" s="96">
        <v>0</v>
      </c>
    </row>
    <row r="21" spans="1:22" ht="13.5" thickBot="1">
      <c r="A21" s="83"/>
      <c r="B21" s="97" t="s">
        <v>64</v>
      </c>
      <c r="C21" s="98">
        <v>0</v>
      </c>
      <c r="D21" s="85">
        <v>3069445.6529999999</v>
      </c>
      <c r="E21" s="85">
        <v>0</v>
      </c>
      <c r="F21" s="85">
        <v>0</v>
      </c>
      <c r="G21" s="85">
        <v>0</v>
      </c>
      <c r="H21" s="85">
        <v>0</v>
      </c>
      <c r="I21" s="85">
        <v>0</v>
      </c>
      <c r="J21" s="85">
        <v>0</v>
      </c>
      <c r="K21" s="85">
        <v>0</v>
      </c>
      <c r="L21" s="99">
        <v>0</v>
      </c>
      <c r="M21" s="98">
        <v>0</v>
      </c>
      <c r="N21" s="85">
        <v>0</v>
      </c>
      <c r="O21" s="85">
        <v>260824893.34470001</v>
      </c>
      <c r="P21" s="85">
        <v>0</v>
      </c>
      <c r="Q21" s="85">
        <v>0</v>
      </c>
      <c r="R21" s="85">
        <v>0</v>
      </c>
      <c r="S21" s="99">
        <v>0</v>
      </c>
      <c r="T21" s="99">
        <v>263268018.99559999</v>
      </c>
      <c r="U21" s="99">
        <v>626320.00209999993</v>
      </c>
      <c r="V21" s="100">
        <v>263894338.99769998</v>
      </c>
    </row>
    <row r="24" spans="1:22">
      <c r="C24" s="21"/>
      <c r="D24" s="21"/>
      <c r="E24" s="21"/>
    </row>
    <row r="25" spans="1:22">
      <c r="A25" s="42"/>
      <c r="B25" s="42"/>
      <c r="D25" s="21"/>
      <c r="E25" s="21"/>
    </row>
    <row r="26" spans="1:22">
      <c r="A26" s="42"/>
      <c r="B26" s="22"/>
      <c r="D26" s="21"/>
      <c r="E26" s="21"/>
    </row>
    <row r="27" spans="1:22">
      <c r="A27" s="42"/>
      <c r="B27" s="42"/>
      <c r="D27" s="21"/>
      <c r="E27" s="21"/>
    </row>
    <row r="28" spans="1:22">
      <c r="A28" s="42"/>
      <c r="B28" s="22"/>
      <c r="D28" s="21"/>
      <c r="E28" s="2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U10" sqref="U10"/>
      <selection pane="topRight" activeCell="U10" sqref="U10"/>
      <selection pane="bottomLeft" activeCell="U10" sqref="U10"/>
      <selection pane="bottomRight" activeCell="C8" sqref="C8:H22"/>
    </sheetView>
  </sheetViews>
  <sheetFormatPr defaultColWidth="9.140625" defaultRowHeight="12.75"/>
  <cols>
    <col min="1" max="1" width="10.5703125" style="4" bestFit="1" customWidth="1"/>
    <col min="2" max="2" width="101.85546875" style="4" customWidth="1"/>
    <col min="3" max="3" width="13.7109375" style="153" customWidth="1"/>
    <col min="4" max="4" width="14.85546875" style="153" bestFit="1" customWidth="1"/>
    <col min="5" max="5" width="17.7109375" style="153" customWidth="1"/>
    <col min="6" max="6" width="15.85546875" style="153" customWidth="1"/>
    <col min="7" max="7" width="17.42578125" style="153" customWidth="1"/>
    <col min="8" max="8" width="15.28515625" style="153" customWidth="1"/>
    <col min="9" max="16384" width="9.140625" style="13"/>
  </cols>
  <sheetData>
    <row r="1" spans="1:9">
      <c r="A1" s="2" t="s">
        <v>30</v>
      </c>
      <c r="B1" s="4" t="str">
        <f>'Info '!C2</f>
        <v>JSC ProCredit Bank</v>
      </c>
      <c r="C1" s="3"/>
    </row>
    <row r="2" spans="1:9">
      <c r="A2" s="2" t="s">
        <v>31</v>
      </c>
      <c r="B2" s="308">
        <f>'1. key ratios '!B2</f>
        <v>45199</v>
      </c>
      <c r="C2" s="308"/>
    </row>
    <row r="4" spans="1:9" ht="13.5" thickBot="1">
      <c r="A4" s="2" t="s">
        <v>150</v>
      </c>
      <c r="B4" s="86" t="s">
        <v>252</v>
      </c>
    </row>
    <row r="5" spans="1:9">
      <c r="A5" s="87"/>
      <c r="B5" s="101"/>
      <c r="C5" s="175" t="s">
        <v>0</v>
      </c>
      <c r="D5" s="175" t="s">
        <v>1</v>
      </c>
      <c r="E5" s="175" t="s">
        <v>2</v>
      </c>
      <c r="F5" s="175" t="s">
        <v>3</v>
      </c>
      <c r="G5" s="176" t="s">
        <v>4</v>
      </c>
      <c r="H5" s="177" t="s">
        <v>5</v>
      </c>
      <c r="I5" s="102"/>
    </row>
    <row r="6" spans="1:9" s="102" customFormat="1" ht="12.75" customHeight="1">
      <c r="A6" s="103"/>
      <c r="B6" s="745" t="s">
        <v>149</v>
      </c>
      <c r="C6" s="731" t="s">
        <v>245</v>
      </c>
      <c r="D6" s="747" t="s">
        <v>244</v>
      </c>
      <c r="E6" s="748"/>
      <c r="F6" s="731" t="s">
        <v>249</v>
      </c>
      <c r="G6" s="731" t="s">
        <v>250</v>
      </c>
      <c r="H6" s="743" t="s">
        <v>248</v>
      </c>
    </row>
    <row r="7" spans="1:9" ht="38.25">
      <c r="A7" s="105"/>
      <c r="B7" s="746"/>
      <c r="C7" s="732"/>
      <c r="D7" s="178" t="s">
        <v>247</v>
      </c>
      <c r="E7" s="178" t="s">
        <v>246</v>
      </c>
      <c r="F7" s="732"/>
      <c r="G7" s="732"/>
      <c r="H7" s="744"/>
      <c r="I7" s="102"/>
    </row>
    <row r="8" spans="1:9">
      <c r="A8" s="103">
        <v>1</v>
      </c>
      <c r="B8" s="1" t="s">
        <v>51</v>
      </c>
      <c r="C8" s="179">
        <v>401397388.18260002</v>
      </c>
      <c r="D8" s="179"/>
      <c r="E8" s="179"/>
      <c r="F8" s="179">
        <v>199203290.3326</v>
      </c>
      <c r="G8" s="180">
        <v>0</v>
      </c>
      <c r="H8" s="182">
        <v>0</v>
      </c>
    </row>
    <row r="9" spans="1:9" ht="15" customHeight="1">
      <c r="A9" s="103">
        <v>2</v>
      </c>
      <c r="B9" s="1" t="s">
        <v>52</v>
      </c>
      <c r="C9" s="179">
        <v>0</v>
      </c>
      <c r="D9" s="179"/>
      <c r="E9" s="179"/>
      <c r="F9" s="179">
        <v>0</v>
      </c>
      <c r="G9" s="180">
        <v>0</v>
      </c>
      <c r="H9" s="182" t="s">
        <v>731</v>
      </c>
    </row>
    <row r="10" spans="1:9">
      <c r="A10" s="103">
        <v>3</v>
      </c>
      <c r="B10" s="1" t="s">
        <v>165</v>
      </c>
      <c r="C10" s="179">
        <v>0</v>
      </c>
      <c r="D10" s="179"/>
      <c r="E10" s="179"/>
      <c r="F10" s="179">
        <v>0</v>
      </c>
      <c r="G10" s="180">
        <v>0</v>
      </c>
      <c r="H10" s="182" t="s">
        <v>731</v>
      </c>
    </row>
    <row r="11" spans="1:9">
      <c r="A11" s="103">
        <v>4</v>
      </c>
      <c r="B11" s="1" t="s">
        <v>53</v>
      </c>
      <c r="C11" s="179">
        <v>0</v>
      </c>
      <c r="D11" s="179"/>
      <c r="E11" s="179"/>
      <c r="F11" s="179">
        <v>0</v>
      </c>
      <c r="G11" s="180">
        <v>0</v>
      </c>
      <c r="H11" s="182" t="s">
        <v>731</v>
      </c>
    </row>
    <row r="12" spans="1:9">
      <c r="A12" s="103">
        <v>5</v>
      </c>
      <c r="B12" s="1" t="s">
        <v>54</v>
      </c>
      <c r="C12" s="179">
        <v>0</v>
      </c>
      <c r="D12" s="179"/>
      <c r="E12" s="179"/>
      <c r="F12" s="179">
        <v>0</v>
      </c>
      <c r="G12" s="180">
        <v>0</v>
      </c>
      <c r="H12" s="182" t="s">
        <v>731</v>
      </c>
    </row>
    <row r="13" spans="1:9">
      <c r="A13" s="103">
        <v>6</v>
      </c>
      <c r="B13" s="1" t="s">
        <v>55</v>
      </c>
      <c r="C13" s="179">
        <v>98550786.105132997</v>
      </c>
      <c r="D13" s="179"/>
      <c r="E13" s="179"/>
      <c r="F13" s="179">
        <v>21387820.4558599</v>
      </c>
      <c r="G13" s="180">
        <v>21387820.4558599</v>
      </c>
      <c r="H13" s="182">
        <v>0.21702333691223513</v>
      </c>
    </row>
    <row r="14" spans="1:9">
      <c r="A14" s="103">
        <v>7</v>
      </c>
      <c r="B14" s="1" t="s">
        <v>56</v>
      </c>
      <c r="C14" s="179">
        <v>746326686.1214</v>
      </c>
      <c r="D14" s="179">
        <v>140917235.80786097</v>
      </c>
      <c r="E14" s="179">
        <v>70025461.413160503</v>
      </c>
      <c r="F14" s="179">
        <v>816352147.53456044</v>
      </c>
      <c r="G14" s="180">
        <v>756199580.1844604</v>
      </c>
      <c r="H14" s="182">
        <v>0.9263154172721112</v>
      </c>
    </row>
    <row r="15" spans="1:9">
      <c r="A15" s="103">
        <v>8</v>
      </c>
      <c r="B15" s="1" t="s">
        <v>57</v>
      </c>
      <c r="C15" s="179">
        <v>286049249.5381</v>
      </c>
      <c r="D15" s="179"/>
      <c r="E15" s="179"/>
      <c r="F15" s="179">
        <v>214536937.153575</v>
      </c>
      <c r="G15" s="180">
        <v>209998455.83857501</v>
      </c>
      <c r="H15" s="182">
        <v>0.73413391637164394</v>
      </c>
    </row>
    <row r="16" spans="1:9">
      <c r="A16" s="103">
        <v>9</v>
      </c>
      <c r="B16" s="1" t="s">
        <v>58</v>
      </c>
      <c r="C16" s="179">
        <v>90221255.5484</v>
      </c>
      <c r="D16" s="179"/>
      <c r="E16" s="179"/>
      <c r="F16" s="179">
        <v>31577439.441939998</v>
      </c>
      <c r="G16" s="180">
        <v>31577439.441939998</v>
      </c>
      <c r="H16" s="182">
        <v>0.35</v>
      </c>
    </row>
    <row r="17" spans="1:8">
      <c r="A17" s="103">
        <v>10</v>
      </c>
      <c r="B17" s="1" t="s">
        <v>59</v>
      </c>
      <c r="C17" s="179">
        <v>2868284.2150999997</v>
      </c>
      <c r="D17" s="179"/>
      <c r="E17" s="179"/>
      <c r="F17" s="179">
        <v>2723862.8315499998</v>
      </c>
      <c r="G17" s="180">
        <v>2723862.8315499998</v>
      </c>
      <c r="H17" s="182">
        <v>0.94964885878822691</v>
      </c>
    </row>
    <row r="18" spans="1:8">
      <c r="A18" s="103">
        <v>11</v>
      </c>
      <c r="B18" s="1" t="s">
        <v>60</v>
      </c>
      <c r="C18" s="179">
        <v>4309113.63</v>
      </c>
      <c r="D18" s="179"/>
      <c r="E18" s="179"/>
      <c r="F18" s="179">
        <v>10772784.074999999</v>
      </c>
      <c r="G18" s="180">
        <v>10772784.074999999</v>
      </c>
      <c r="H18" s="182">
        <v>2.5</v>
      </c>
    </row>
    <row r="19" spans="1:8">
      <c r="A19" s="103">
        <v>12</v>
      </c>
      <c r="B19" s="1" t="s">
        <v>61</v>
      </c>
      <c r="C19" s="179">
        <v>0</v>
      </c>
      <c r="D19" s="179"/>
      <c r="E19" s="179"/>
      <c r="F19" s="179">
        <v>0</v>
      </c>
      <c r="G19" s="180">
        <v>0</v>
      </c>
      <c r="H19" s="182" t="s">
        <v>731</v>
      </c>
    </row>
    <row r="20" spans="1:8">
      <c r="A20" s="103">
        <v>13</v>
      </c>
      <c r="B20" s="1" t="s">
        <v>144</v>
      </c>
      <c r="C20" s="179">
        <v>0</v>
      </c>
      <c r="D20" s="179"/>
      <c r="E20" s="179"/>
      <c r="F20" s="179">
        <v>0</v>
      </c>
      <c r="G20" s="180">
        <v>0</v>
      </c>
      <c r="H20" s="182" t="s">
        <v>731</v>
      </c>
    </row>
    <row r="21" spans="1:8">
      <c r="A21" s="103">
        <v>14</v>
      </c>
      <c r="B21" s="1" t="s">
        <v>63</v>
      </c>
      <c r="C21" s="179">
        <v>97911915.041255891</v>
      </c>
      <c r="D21" s="179"/>
      <c r="E21" s="179"/>
      <c r="F21" s="179">
        <v>47770148.691255897</v>
      </c>
      <c r="G21" s="180">
        <v>47770148.691255897</v>
      </c>
      <c r="H21" s="182">
        <v>0.48788902424314345</v>
      </c>
    </row>
    <row r="22" spans="1:8" ht="13.5" thickBot="1">
      <c r="A22" s="106"/>
      <c r="B22" s="107" t="s">
        <v>64</v>
      </c>
      <c r="C22" s="181">
        <v>1727634678.381989</v>
      </c>
      <c r="D22" s="181">
        <v>140917235.80786097</v>
      </c>
      <c r="E22" s="181">
        <v>70025461.413160503</v>
      </c>
      <c r="F22" s="181">
        <v>1344324430.5163412</v>
      </c>
      <c r="G22" s="181">
        <v>1080430091.5186412</v>
      </c>
      <c r="H22" s="183">
        <v>0.60102021934010308</v>
      </c>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F23" sqref="F23:K25"/>
    </sheetView>
  </sheetViews>
  <sheetFormatPr defaultColWidth="9.140625" defaultRowHeight="12.75"/>
  <cols>
    <col min="1" max="1" width="10.5703125" style="153" bestFit="1" customWidth="1"/>
    <col min="2" max="2" width="104.140625" style="153" customWidth="1"/>
    <col min="3" max="3" width="12.7109375" style="153" customWidth="1"/>
    <col min="4" max="5" width="13.5703125" style="153" bestFit="1" customWidth="1"/>
    <col min="6" max="11" width="12.7109375" style="153" customWidth="1"/>
    <col min="12" max="16384" width="9.140625" style="153"/>
  </cols>
  <sheetData>
    <row r="1" spans="1:11">
      <c r="A1" s="153" t="s">
        <v>30</v>
      </c>
      <c r="B1" s="3" t="str">
        <f>'Info '!C2</f>
        <v>JSC ProCredit Bank</v>
      </c>
    </row>
    <row r="2" spans="1:11">
      <c r="A2" s="153" t="s">
        <v>31</v>
      </c>
      <c r="B2" s="308">
        <f>'1. key ratios '!B2</f>
        <v>45199</v>
      </c>
    </row>
    <row r="4" spans="1:11" ht="13.5" thickBot="1">
      <c r="A4" s="153" t="s">
        <v>146</v>
      </c>
      <c r="B4" s="218" t="s">
        <v>253</v>
      </c>
    </row>
    <row r="5" spans="1:11" ht="30" customHeight="1">
      <c r="A5" s="749"/>
      <c r="B5" s="750"/>
      <c r="C5" s="751" t="s">
        <v>305</v>
      </c>
      <c r="D5" s="751"/>
      <c r="E5" s="751"/>
      <c r="F5" s="751" t="s">
        <v>306</v>
      </c>
      <c r="G5" s="751"/>
      <c r="H5" s="751"/>
      <c r="I5" s="751" t="s">
        <v>307</v>
      </c>
      <c r="J5" s="751"/>
      <c r="K5" s="752"/>
    </row>
    <row r="6" spans="1:11">
      <c r="A6" s="193"/>
      <c r="B6" s="194"/>
      <c r="C6" s="15" t="s">
        <v>32</v>
      </c>
      <c r="D6" s="15" t="s">
        <v>33</v>
      </c>
      <c r="E6" s="15" t="s">
        <v>34</v>
      </c>
      <c r="F6" s="15" t="s">
        <v>32</v>
      </c>
      <c r="G6" s="15" t="s">
        <v>33</v>
      </c>
      <c r="H6" s="15" t="s">
        <v>34</v>
      </c>
      <c r="I6" s="15" t="s">
        <v>32</v>
      </c>
      <c r="J6" s="15" t="s">
        <v>33</v>
      </c>
      <c r="K6" s="15" t="s">
        <v>34</v>
      </c>
    </row>
    <row r="7" spans="1:11">
      <c r="A7" s="195" t="s">
        <v>256</v>
      </c>
      <c r="B7" s="196"/>
      <c r="C7" s="196"/>
      <c r="D7" s="196"/>
      <c r="E7" s="196"/>
      <c r="F7" s="196"/>
      <c r="G7" s="196"/>
      <c r="H7" s="196"/>
      <c r="I7" s="196"/>
      <c r="J7" s="196"/>
      <c r="K7" s="197"/>
    </row>
    <row r="8" spans="1:11">
      <c r="A8" s="198">
        <v>1</v>
      </c>
      <c r="B8" s="199" t="s">
        <v>254</v>
      </c>
      <c r="C8" s="553"/>
      <c r="D8" s="553"/>
      <c r="E8" s="553"/>
      <c r="F8" s="554">
        <v>211253741.13413045</v>
      </c>
      <c r="G8" s="554">
        <v>316835219.07026434</v>
      </c>
      <c r="H8" s="554">
        <v>528088960.20439482</v>
      </c>
      <c r="I8" s="554">
        <v>196544092.13010871</v>
      </c>
      <c r="J8" s="554">
        <v>223330829.14064133</v>
      </c>
      <c r="K8" s="555">
        <v>419874921.27075005</v>
      </c>
    </row>
    <row r="9" spans="1:11">
      <c r="A9" s="195" t="s">
        <v>257</v>
      </c>
      <c r="B9" s="196"/>
      <c r="C9" s="556"/>
      <c r="D9" s="556"/>
      <c r="E9" s="556"/>
      <c r="F9" s="556"/>
      <c r="G9" s="556"/>
      <c r="H9" s="556"/>
      <c r="I9" s="556"/>
      <c r="J9" s="556"/>
      <c r="K9" s="557"/>
    </row>
    <row r="10" spans="1:11">
      <c r="A10" s="200">
        <v>2</v>
      </c>
      <c r="B10" s="201" t="s">
        <v>265</v>
      </c>
      <c r="C10" s="558">
        <v>50436702.494739138</v>
      </c>
      <c r="D10" s="559">
        <v>368793001.538037</v>
      </c>
      <c r="E10" s="559">
        <v>419229704.03277612</v>
      </c>
      <c r="F10" s="559">
        <v>9525036.5523396749</v>
      </c>
      <c r="G10" s="559">
        <v>64433841.700449772</v>
      </c>
      <c r="H10" s="559">
        <v>73958878.252789453</v>
      </c>
      <c r="I10" s="559">
        <v>2296963.7386358697</v>
      </c>
      <c r="J10" s="559">
        <v>14821185.264844023</v>
      </c>
      <c r="K10" s="560">
        <v>17118149.003479891</v>
      </c>
    </row>
    <row r="11" spans="1:11">
      <c r="A11" s="200">
        <v>3</v>
      </c>
      <c r="B11" s="201" t="s">
        <v>259</v>
      </c>
      <c r="C11" s="558">
        <v>253691963.97032604</v>
      </c>
      <c r="D11" s="559">
        <v>688565862.11659336</v>
      </c>
      <c r="E11" s="559">
        <v>942257826.08691943</v>
      </c>
      <c r="F11" s="559">
        <v>71159027.661177978</v>
      </c>
      <c r="G11" s="559">
        <v>94376244.364388734</v>
      </c>
      <c r="H11" s="559">
        <v>165535272.0255667</v>
      </c>
      <c r="I11" s="559">
        <v>65990738.893728703</v>
      </c>
      <c r="J11" s="559">
        <v>90283876.518877387</v>
      </c>
      <c r="K11" s="560">
        <v>156274615.41260609</v>
      </c>
    </row>
    <row r="12" spans="1:11">
      <c r="A12" s="200">
        <v>4</v>
      </c>
      <c r="B12" s="201" t="s">
        <v>260</v>
      </c>
      <c r="C12" s="558">
        <v>0</v>
      </c>
      <c r="D12" s="559">
        <v>0</v>
      </c>
      <c r="E12" s="559">
        <v>0</v>
      </c>
      <c r="F12" s="559">
        <v>0</v>
      </c>
      <c r="G12" s="559">
        <v>0</v>
      </c>
      <c r="H12" s="559">
        <v>0</v>
      </c>
      <c r="I12" s="559">
        <v>0</v>
      </c>
      <c r="J12" s="559">
        <v>0</v>
      </c>
      <c r="K12" s="560">
        <v>0</v>
      </c>
    </row>
    <row r="13" spans="1:11">
      <c r="A13" s="200">
        <v>5</v>
      </c>
      <c r="B13" s="201" t="s">
        <v>268</v>
      </c>
      <c r="C13" s="558">
        <v>85833896.331086963</v>
      </c>
      <c r="D13" s="559">
        <v>70219473.411956504</v>
      </c>
      <c r="E13" s="559">
        <v>156053369.74304348</v>
      </c>
      <c r="F13" s="559">
        <v>17150568.712822285</v>
      </c>
      <c r="G13" s="559">
        <v>19339327.717547826</v>
      </c>
      <c r="H13" s="559">
        <v>36489896.430370107</v>
      </c>
      <c r="I13" s="559">
        <v>6174884.6417173902</v>
      </c>
      <c r="J13" s="559">
        <v>7352496.7466576071</v>
      </c>
      <c r="K13" s="560">
        <v>13527381.388374997</v>
      </c>
    </row>
    <row r="14" spans="1:11">
      <c r="A14" s="200">
        <v>6</v>
      </c>
      <c r="B14" s="201" t="s">
        <v>300</v>
      </c>
      <c r="C14" s="558"/>
      <c r="D14" s="559"/>
      <c r="E14" s="559">
        <v>0</v>
      </c>
      <c r="F14" s="559"/>
      <c r="G14" s="559"/>
      <c r="H14" s="559">
        <v>0</v>
      </c>
      <c r="I14" s="559"/>
      <c r="J14" s="559"/>
      <c r="K14" s="560">
        <v>0</v>
      </c>
    </row>
    <row r="15" spans="1:11">
      <c r="A15" s="200">
        <v>7</v>
      </c>
      <c r="B15" s="201" t="s">
        <v>301</v>
      </c>
      <c r="C15" s="558">
        <v>16599890.311304346</v>
      </c>
      <c r="D15" s="559">
        <v>15658705.073397823</v>
      </c>
      <c r="E15" s="559">
        <v>32258595.384702168</v>
      </c>
      <c r="F15" s="559">
        <v>3395900.1166304345</v>
      </c>
      <c r="G15" s="559">
        <v>9247750.0711956546</v>
      </c>
      <c r="H15" s="559">
        <v>12643650.18782609</v>
      </c>
      <c r="I15" s="559">
        <v>3395900.1166304345</v>
      </c>
      <c r="J15" s="559">
        <v>9247750.0711956546</v>
      </c>
      <c r="K15" s="560">
        <v>12643650.18782609</v>
      </c>
    </row>
    <row r="16" spans="1:11">
      <c r="A16" s="200">
        <v>8</v>
      </c>
      <c r="B16" s="202" t="s">
        <v>261</v>
      </c>
      <c r="C16" s="558">
        <v>406562453.10745645</v>
      </c>
      <c r="D16" s="559">
        <v>1143237042.1399848</v>
      </c>
      <c r="E16" s="559">
        <v>1549799495.2474413</v>
      </c>
      <c r="F16" s="559">
        <v>101230533.04297037</v>
      </c>
      <c r="G16" s="559">
        <v>187397163.85358199</v>
      </c>
      <c r="H16" s="559">
        <v>288627696.89655232</v>
      </c>
      <c r="I16" s="559">
        <v>77858487.390712395</v>
      </c>
      <c r="J16" s="559">
        <v>121705308.60157469</v>
      </c>
      <c r="K16" s="560">
        <v>199563795.99228707</v>
      </c>
    </row>
    <row r="17" spans="1:11">
      <c r="A17" s="195" t="s">
        <v>258</v>
      </c>
      <c r="B17" s="196"/>
      <c r="C17" s="556"/>
      <c r="D17" s="556"/>
      <c r="E17" s="556"/>
      <c r="F17" s="556"/>
      <c r="G17" s="556"/>
      <c r="H17" s="556"/>
      <c r="I17" s="556"/>
      <c r="J17" s="556"/>
      <c r="K17" s="557"/>
    </row>
    <row r="18" spans="1:11">
      <c r="A18" s="200">
        <v>9</v>
      </c>
      <c r="B18" s="201" t="s">
        <v>264</v>
      </c>
      <c r="C18" s="558">
        <v>0</v>
      </c>
      <c r="D18" s="559">
        <v>0</v>
      </c>
      <c r="E18" s="559">
        <v>0</v>
      </c>
      <c r="F18" s="559">
        <v>0</v>
      </c>
      <c r="G18" s="559">
        <v>0</v>
      </c>
      <c r="H18" s="559">
        <v>0</v>
      </c>
      <c r="I18" s="559">
        <v>0</v>
      </c>
      <c r="J18" s="559">
        <v>0</v>
      </c>
      <c r="K18" s="560">
        <v>0</v>
      </c>
    </row>
    <row r="19" spans="1:11">
      <c r="A19" s="200">
        <v>10</v>
      </c>
      <c r="B19" s="201" t="s">
        <v>302</v>
      </c>
      <c r="C19" s="558">
        <v>346257201.32569569</v>
      </c>
      <c r="D19" s="559">
        <v>823297770.87698054</v>
      </c>
      <c r="E19" s="559">
        <v>1169554972.2026763</v>
      </c>
      <c r="F19" s="559">
        <v>6321094.1400652174</v>
      </c>
      <c r="G19" s="559">
        <v>13710779.342304347</v>
      </c>
      <c r="H19" s="559">
        <v>20031873.482369564</v>
      </c>
      <c r="I19" s="559">
        <v>21030743.144086961</v>
      </c>
      <c r="J19" s="559">
        <v>107332310.63834038</v>
      </c>
      <c r="K19" s="560">
        <v>128363053.78242734</v>
      </c>
    </row>
    <row r="20" spans="1:11">
      <c r="A20" s="200">
        <v>11</v>
      </c>
      <c r="B20" s="201" t="s">
        <v>263</v>
      </c>
      <c r="C20" s="558">
        <v>7592574.5188478297</v>
      </c>
      <c r="D20" s="559">
        <v>28796804.347826086</v>
      </c>
      <c r="E20" s="559">
        <v>36389378.866673917</v>
      </c>
      <c r="F20" s="559">
        <v>3269745.5789510868</v>
      </c>
      <c r="G20" s="559">
        <v>0</v>
      </c>
      <c r="H20" s="559">
        <v>3269745.5789510868</v>
      </c>
      <c r="I20" s="559">
        <v>3269745.5789510868</v>
      </c>
      <c r="J20" s="559">
        <v>0</v>
      </c>
      <c r="K20" s="560">
        <v>3269745.5789510868</v>
      </c>
    </row>
    <row r="21" spans="1:11" ht="13.5" thickBot="1">
      <c r="A21" s="203">
        <v>12</v>
      </c>
      <c r="B21" s="204" t="s">
        <v>262</v>
      </c>
      <c r="C21" s="561">
        <v>353849775.84454352</v>
      </c>
      <c r="D21" s="562">
        <v>852094575.22480667</v>
      </c>
      <c r="E21" s="561">
        <v>1205944351.0693502</v>
      </c>
      <c r="F21" s="562">
        <v>9590839.7190163042</v>
      </c>
      <c r="G21" s="562">
        <v>13710779.342304347</v>
      </c>
      <c r="H21" s="562">
        <v>23301619.061320651</v>
      </c>
      <c r="I21" s="562">
        <v>24300488.723038048</v>
      </c>
      <c r="J21" s="562">
        <v>107332310.63834038</v>
      </c>
      <c r="K21" s="563">
        <v>131632799.36137843</v>
      </c>
    </row>
    <row r="22" spans="1:11" ht="38.25" customHeight="1" thickBot="1">
      <c r="A22" s="205"/>
      <c r="B22" s="206"/>
      <c r="C22" s="206"/>
      <c r="D22" s="206"/>
      <c r="E22" s="206"/>
      <c r="F22" s="753" t="s">
        <v>304</v>
      </c>
      <c r="G22" s="751"/>
      <c r="H22" s="751"/>
      <c r="I22" s="753" t="s">
        <v>269</v>
      </c>
      <c r="J22" s="751"/>
      <c r="K22" s="752"/>
    </row>
    <row r="23" spans="1:11">
      <c r="A23" s="207">
        <v>13</v>
      </c>
      <c r="B23" s="208" t="s">
        <v>254</v>
      </c>
      <c r="C23" s="209"/>
      <c r="D23" s="209"/>
      <c r="E23" s="209"/>
      <c r="F23" s="564">
        <v>211253741.13413045</v>
      </c>
      <c r="G23" s="564">
        <v>316835219.07026434</v>
      </c>
      <c r="H23" s="564">
        <v>528088960.20439476</v>
      </c>
      <c r="I23" s="564">
        <v>196544092.13010871</v>
      </c>
      <c r="J23" s="564">
        <v>223330829.14064133</v>
      </c>
      <c r="K23" s="565">
        <v>419874921.27074999</v>
      </c>
    </row>
    <row r="24" spans="1:11" ht="13.5" thickBot="1">
      <c r="A24" s="210">
        <v>14</v>
      </c>
      <c r="B24" s="211" t="s">
        <v>266</v>
      </c>
      <c r="C24" s="212"/>
      <c r="D24" s="213"/>
      <c r="E24" s="214"/>
      <c r="F24" s="566">
        <v>91639693.32395409</v>
      </c>
      <c r="G24" s="566">
        <v>173686384.51127765</v>
      </c>
      <c r="H24" s="566">
        <v>265326077.83523172</v>
      </c>
      <c r="I24" s="566">
        <v>53557998.667674348</v>
      </c>
      <c r="J24" s="566">
        <v>30426327.150393665</v>
      </c>
      <c r="K24" s="567">
        <v>67930996.630908608</v>
      </c>
    </row>
    <row r="25" spans="1:11" ht="13.5" thickBot="1">
      <c r="A25" s="215">
        <v>15</v>
      </c>
      <c r="B25" s="216" t="s">
        <v>267</v>
      </c>
      <c r="C25" s="217"/>
      <c r="D25" s="217"/>
      <c r="E25" s="217"/>
      <c r="F25" s="568">
        <v>2.3052646017411971</v>
      </c>
      <c r="G25" s="568">
        <v>1.8241799434180281</v>
      </c>
      <c r="H25" s="568">
        <v>1.9903394514139676</v>
      </c>
      <c r="I25" s="568">
        <v>3.6697430266141655</v>
      </c>
      <c r="J25" s="568">
        <v>7.3400521869348205</v>
      </c>
      <c r="K25" s="569">
        <v>6.180903300330896</v>
      </c>
    </row>
    <row r="27" spans="1:11" ht="25.5">
      <c r="B27" s="192" t="s">
        <v>303</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activeCell="U10" sqref="U10"/>
      <selection pane="topRight" activeCell="U10" sqref="U10"/>
      <selection pane="bottomLeft" activeCell="U10" sqref="U10"/>
      <selection pane="bottomRight" activeCell="C7" sqref="C7:N21"/>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3"/>
  </cols>
  <sheetData>
    <row r="1" spans="1:14">
      <c r="A1" s="4" t="s">
        <v>30</v>
      </c>
      <c r="B1" s="3" t="str">
        <f>'Info '!C2</f>
        <v>JSC ProCredit Bank</v>
      </c>
    </row>
    <row r="2" spans="1:14" ht="14.25" customHeight="1">
      <c r="A2" s="4" t="s">
        <v>31</v>
      </c>
      <c r="B2" s="308">
        <f>'1. key ratios '!B2</f>
        <v>45199</v>
      </c>
    </row>
    <row r="3" spans="1:14" ht="14.25" customHeight="1"/>
    <row r="4" spans="1:14" ht="13.5" thickBot="1">
      <c r="A4" s="4" t="s">
        <v>162</v>
      </c>
      <c r="B4" s="147"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5.5">
      <c r="A6" s="113"/>
      <c r="B6" s="114"/>
      <c r="C6" s="115" t="s">
        <v>161</v>
      </c>
      <c r="D6" s="116" t="s">
        <v>160</v>
      </c>
      <c r="E6" s="117" t="s">
        <v>159</v>
      </c>
      <c r="F6" s="118">
        <v>0</v>
      </c>
      <c r="G6" s="118">
        <v>0.2</v>
      </c>
      <c r="H6" s="118">
        <v>0.35</v>
      </c>
      <c r="I6" s="118">
        <v>0.5</v>
      </c>
      <c r="J6" s="118">
        <v>0.75</v>
      </c>
      <c r="K6" s="118">
        <v>1</v>
      </c>
      <c r="L6" s="118">
        <v>1.5</v>
      </c>
      <c r="M6" s="118">
        <v>2.5</v>
      </c>
      <c r="N6" s="146" t="s">
        <v>168</v>
      </c>
    </row>
    <row r="7" spans="1:14" ht="15.75">
      <c r="A7" s="119">
        <v>1</v>
      </c>
      <c r="B7" s="120" t="s">
        <v>158</v>
      </c>
      <c r="C7" s="685">
        <f>SUM(C8:C13)</f>
        <v>0</v>
      </c>
      <c r="D7" s="686"/>
      <c r="E7" s="687">
        <f t="shared" ref="E7:M7" si="0">SUM(E8:E13)</f>
        <v>0</v>
      </c>
      <c r="F7" s="685">
        <f>SUM(F8:F13)</f>
        <v>0</v>
      </c>
      <c r="G7" s="685">
        <f t="shared" si="0"/>
        <v>0</v>
      </c>
      <c r="H7" s="685">
        <f t="shared" si="0"/>
        <v>0</v>
      </c>
      <c r="I7" s="685">
        <f t="shared" si="0"/>
        <v>0</v>
      </c>
      <c r="J7" s="685">
        <f t="shared" si="0"/>
        <v>0</v>
      </c>
      <c r="K7" s="685">
        <f t="shared" si="0"/>
        <v>0</v>
      </c>
      <c r="L7" s="685">
        <f t="shared" si="0"/>
        <v>0</v>
      </c>
      <c r="M7" s="685">
        <f t="shared" si="0"/>
        <v>0</v>
      </c>
      <c r="N7" s="688">
        <f>SUM(N8:N13)</f>
        <v>0</v>
      </c>
    </row>
    <row r="8" spans="1:14" ht="15">
      <c r="A8" s="119">
        <v>1.1000000000000001</v>
      </c>
      <c r="B8" s="121" t="s">
        <v>156</v>
      </c>
      <c r="C8" s="689">
        <v>0</v>
      </c>
      <c r="D8" s="690">
        <v>0.02</v>
      </c>
      <c r="E8" s="687">
        <f>C8*D8</f>
        <v>0</v>
      </c>
      <c r="F8" s="689">
        <v>0</v>
      </c>
      <c r="G8" s="689">
        <v>0</v>
      </c>
      <c r="H8" s="689">
        <v>0</v>
      </c>
      <c r="I8" s="689">
        <v>0</v>
      </c>
      <c r="J8" s="689">
        <v>0</v>
      </c>
      <c r="K8" s="689">
        <v>0</v>
      </c>
      <c r="L8" s="689">
        <v>0</v>
      </c>
      <c r="M8" s="689">
        <v>0</v>
      </c>
      <c r="N8" s="688">
        <f t="shared" ref="N8:N13" si="1">SUMPRODUCT($F$6:$M$6,F8:M8)</f>
        <v>0</v>
      </c>
    </row>
    <row r="9" spans="1:14" ht="15">
      <c r="A9" s="119">
        <v>1.2</v>
      </c>
      <c r="B9" s="121" t="s">
        <v>155</v>
      </c>
      <c r="C9" s="689">
        <v>0</v>
      </c>
      <c r="D9" s="690">
        <v>0.05</v>
      </c>
      <c r="E9" s="687">
        <f>C9*D9</f>
        <v>0</v>
      </c>
      <c r="F9" s="689">
        <v>0</v>
      </c>
      <c r="G9" s="689">
        <v>0</v>
      </c>
      <c r="H9" s="689">
        <v>0</v>
      </c>
      <c r="I9" s="689">
        <v>0</v>
      </c>
      <c r="J9" s="689">
        <v>0</v>
      </c>
      <c r="K9" s="689">
        <v>0</v>
      </c>
      <c r="L9" s="689">
        <v>0</v>
      </c>
      <c r="M9" s="689">
        <v>0</v>
      </c>
      <c r="N9" s="688">
        <f t="shared" si="1"/>
        <v>0</v>
      </c>
    </row>
    <row r="10" spans="1:14" ht="15">
      <c r="A10" s="119">
        <v>1.3</v>
      </c>
      <c r="B10" s="121" t="s">
        <v>154</v>
      </c>
      <c r="C10" s="689">
        <v>0</v>
      </c>
      <c r="D10" s="690">
        <v>0.08</v>
      </c>
      <c r="E10" s="687">
        <f>C10*D10</f>
        <v>0</v>
      </c>
      <c r="F10" s="689">
        <v>0</v>
      </c>
      <c r="G10" s="689">
        <v>0</v>
      </c>
      <c r="H10" s="689">
        <v>0</v>
      </c>
      <c r="I10" s="689">
        <v>0</v>
      </c>
      <c r="J10" s="689">
        <v>0</v>
      </c>
      <c r="K10" s="689">
        <v>0</v>
      </c>
      <c r="L10" s="689">
        <v>0</v>
      </c>
      <c r="M10" s="689">
        <v>0</v>
      </c>
      <c r="N10" s="688">
        <f t="shared" si="1"/>
        <v>0</v>
      </c>
    </row>
    <row r="11" spans="1:14" ht="15">
      <c r="A11" s="119">
        <v>1.4</v>
      </c>
      <c r="B11" s="121" t="s">
        <v>153</v>
      </c>
      <c r="C11" s="689">
        <v>0</v>
      </c>
      <c r="D11" s="690">
        <v>0.11</v>
      </c>
      <c r="E11" s="687">
        <f>C11*D11</f>
        <v>0</v>
      </c>
      <c r="F11" s="689">
        <v>0</v>
      </c>
      <c r="G11" s="689">
        <v>0</v>
      </c>
      <c r="H11" s="689">
        <v>0</v>
      </c>
      <c r="I11" s="689">
        <v>0</v>
      </c>
      <c r="J11" s="689">
        <v>0</v>
      </c>
      <c r="K11" s="689">
        <v>0</v>
      </c>
      <c r="L11" s="689">
        <v>0</v>
      </c>
      <c r="M11" s="689">
        <v>0</v>
      </c>
      <c r="N11" s="688">
        <f t="shared" si="1"/>
        <v>0</v>
      </c>
    </row>
    <row r="12" spans="1:14" ht="15">
      <c r="A12" s="119">
        <v>1.5</v>
      </c>
      <c r="B12" s="121" t="s">
        <v>152</v>
      </c>
      <c r="C12" s="689">
        <v>0</v>
      </c>
      <c r="D12" s="690">
        <v>0.14000000000000001</v>
      </c>
      <c r="E12" s="687">
        <f>C12*D12</f>
        <v>0</v>
      </c>
      <c r="F12" s="689">
        <v>0</v>
      </c>
      <c r="G12" s="689">
        <v>0</v>
      </c>
      <c r="H12" s="689">
        <v>0</v>
      </c>
      <c r="I12" s="689">
        <v>0</v>
      </c>
      <c r="J12" s="689">
        <v>0</v>
      </c>
      <c r="K12" s="689">
        <v>0</v>
      </c>
      <c r="L12" s="689">
        <v>0</v>
      </c>
      <c r="M12" s="689">
        <v>0</v>
      </c>
      <c r="N12" s="688">
        <f t="shared" si="1"/>
        <v>0</v>
      </c>
    </row>
    <row r="13" spans="1:14" ht="15">
      <c r="A13" s="119">
        <v>1.6</v>
      </c>
      <c r="B13" s="122" t="s">
        <v>151</v>
      </c>
      <c r="C13" s="689">
        <v>0</v>
      </c>
      <c r="D13" s="691"/>
      <c r="E13" s="689"/>
      <c r="F13" s="689">
        <v>0</v>
      </c>
      <c r="G13" s="689">
        <v>0</v>
      </c>
      <c r="H13" s="689">
        <v>0</v>
      </c>
      <c r="I13" s="689">
        <v>0</v>
      </c>
      <c r="J13" s="689">
        <v>0</v>
      </c>
      <c r="K13" s="689">
        <v>0</v>
      </c>
      <c r="L13" s="689">
        <v>0</v>
      </c>
      <c r="M13" s="689">
        <v>0</v>
      </c>
      <c r="N13" s="688">
        <f t="shared" si="1"/>
        <v>0</v>
      </c>
    </row>
    <row r="14" spans="1:14" ht="15.75">
      <c r="A14" s="119">
        <v>2</v>
      </c>
      <c r="B14" s="123" t="s">
        <v>157</v>
      </c>
      <c r="C14" s="685">
        <v>0</v>
      </c>
      <c r="D14" s="686"/>
      <c r="E14" s="687">
        <f t="shared" ref="E14" si="2">SUM(E15:E20)</f>
        <v>0</v>
      </c>
      <c r="F14" s="685">
        <v>0</v>
      </c>
      <c r="G14" s="685">
        <v>0</v>
      </c>
      <c r="H14" s="685">
        <v>0</v>
      </c>
      <c r="I14" s="685">
        <v>0</v>
      </c>
      <c r="J14" s="685">
        <v>0</v>
      </c>
      <c r="K14" s="685">
        <v>0</v>
      </c>
      <c r="L14" s="685">
        <v>0</v>
      </c>
      <c r="M14" s="685">
        <v>0</v>
      </c>
      <c r="N14" s="688">
        <f>SUM(N15:N20)</f>
        <v>0</v>
      </c>
    </row>
    <row r="15" spans="1:14" ht="15">
      <c r="A15" s="119">
        <v>2.1</v>
      </c>
      <c r="B15" s="122" t="s">
        <v>156</v>
      </c>
      <c r="C15" s="689">
        <v>0</v>
      </c>
      <c r="D15" s="690">
        <v>5.0000000000000001E-3</v>
      </c>
      <c r="E15" s="687">
        <f>C15*D15</f>
        <v>0</v>
      </c>
      <c r="F15" s="689">
        <v>0</v>
      </c>
      <c r="G15" s="689">
        <v>0</v>
      </c>
      <c r="H15" s="689">
        <v>0</v>
      </c>
      <c r="I15" s="689">
        <v>0</v>
      </c>
      <c r="J15" s="689">
        <v>0</v>
      </c>
      <c r="K15" s="689">
        <v>0</v>
      </c>
      <c r="L15" s="689">
        <v>0</v>
      </c>
      <c r="M15" s="689">
        <v>0</v>
      </c>
      <c r="N15" s="688">
        <f t="shared" ref="N15:N20" si="3">SUMPRODUCT($F$6:$M$6,F15:M15)</f>
        <v>0</v>
      </c>
    </row>
    <row r="16" spans="1:14" ht="15">
      <c r="A16" s="119">
        <v>2.2000000000000002</v>
      </c>
      <c r="B16" s="122" t="s">
        <v>155</v>
      </c>
      <c r="C16" s="689">
        <v>0</v>
      </c>
      <c r="D16" s="690">
        <v>0.01</v>
      </c>
      <c r="E16" s="687">
        <f>C16*D16</f>
        <v>0</v>
      </c>
      <c r="F16" s="689">
        <v>0</v>
      </c>
      <c r="G16" s="689">
        <v>0</v>
      </c>
      <c r="H16" s="689">
        <v>0</v>
      </c>
      <c r="I16" s="689">
        <v>0</v>
      </c>
      <c r="J16" s="689">
        <v>0</v>
      </c>
      <c r="K16" s="689">
        <v>0</v>
      </c>
      <c r="L16" s="689">
        <v>0</v>
      </c>
      <c r="M16" s="689">
        <v>0</v>
      </c>
      <c r="N16" s="688">
        <f t="shared" si="3"/>
        <v>0</v>
      </c>
    </row>
    <row r="17" spans="1:14" ht="15">
      <c r="A17" s="119">
        <v>2.2999999999999998</v>
      </c>
      <c r="B17" s="122" t="s">
        <v>154</v>
      </c>
      <c r="C17" s="689">
        <v>0</v>
      </c>
      <c r="D17" s="690">
        <v>0.02</v>
      </c>
      <c r="E17" s="687">
        <f>C17*D17</f>
        <v>0</v>
      </c>
      <c r="F17" s="689">
        <v>0</v>
      </c>
      <c r="G17" s="689">
        <v>0</v>
      </c>
      <c r="H17" s="689">
        <v>0</v>
      </c>
      <c r="I17" s="689">
        <v>0</v>
      </c>
      <c r="J17" s="689">
        <v>0</v>
      </c>
      <c r="K17" s="689">
        <v>0</v>
      </c>
      <c r="L17" s="689">
        <v>0</v>
      </c>
      <c r="M17" s="689">
        <v>0</v>
      </c>
      <c r="N17" s="688">
        <f t="shared" si="3"/>
        <v>0</v>
      </c>
    </row>
    <row r="18" spans="1:14" ht="15">
      <c r="A18" s="119">
        <v>2.4</v>
      </c>
      <c r="B18" s="122" t="s">
        <v>153</v>
      </c>
      <c r="C18" s="689">
        <v>0</v>
      </c>
      <c r="D18" s="690">
        <v>0.03</v>
      </c>
      <c r="E18" s="687">
        <f>C18*D18</f>
        <v>0</v>
      </c>
      <c r="F18" s="689">
        <v>0</v>
      </c>
      <c r="G18" s="689">
        <v>0</v>
      </c>
      <c r="H18" s="689">
        <v>0</v>
      </c>
      <c r="I18" s="689">
        <v>0</v>
      </c>
      <c r="J18" s="689">
        <v>0</v>
      </c>
      <c r="K18" s="689">
        <v>0</v>
      </c>
      <c r="L18" s="689">
        <v>0</v>
      </c>
      <c r="M18" s="689">
        <v>0</v>
      </c>
      <c r="N18" s="688">
        <f t="shared" si="3"/>
        <v>0</v>
      </c>
    </row>
    <row r="19" spans="1:14" ht="15">
      <c r="A19" s="119">
        <v>2.5</v>
      </c>
      <c r="B19" s="122" t="s">
        <v>152</v>
      </c>
      <c r="C19" s="689">
        <v>0</v>
      </c>
      <c r="D19" s="690">
        <v>0.04</v>
      </c>
      <c r="E19" s="687">
        <f>C19*D19</f>
        <v>0</v>
      </c>
      <c r="F19" s="689">
        <v>0</v>
      </c>
      <c r="G19" s="689">
        <v>0</v>
      </c>
      <c r="H19" s="689">
        <v>0</v>
      </c>
      <c r="I19" s="689">
        <v>0</v>
      </c>
      <c r="J19" s="689">
        <v>0</v>
      </c>
      <c r="K19" s="689">
        <v>0</v>
      </c>
      <c r="L19" s="689">
        <v>0</v>
      </c>
      <c r="M19" s="689">
        <v>0</v>
      </c>
      <c r="N19" s="688">
        <f t="shared" si="3"/>
        <v>0</v>
      </c>
    </row>
    <row r="20" spans="1:14" ht="15">
      <c r="A20" s="119">
        <v>2.6</v>
      </c>
      <c r="B20" s="122" t="s">
        <v>151</v>
      </c>
      <c r="C20" s="689">
        <v>0</v>
      </c>
      <c r="D20" s="691"/>
      <c r="E20" s="692"/>
      <c r="F20" s="689">
        <v>0</v>
      </c>
      <c r="G20" s="689">
        <v>0</v>
      </c>
      <c r="H20" s="689">
        <v>0</v>
      </c>
      <c r="I20" s="689">
        <v>0</v>
      </c>
      <c r="J20" s="689">
        <v>0</v>
      </c>
      <c r="K20" s="689">
        <v>0</v>
      </c>
      <c r="L20" s="689">
        <v>0</v>
      </c>
      <c r="M20" s="689">
        <v>0</v>
      </c>
      <c r="N20" s="688">
        <f t="shared" si="3"/>
        <v>0</v>
      </c>
    </row>
    <row r="21" spans="1:14" ht="16.5" thickBot="1">
      <c r="A21" s="124"/>
      <c r="B21" s="125" t="s">
        <v>64</v>
      </c>
      <c r="C21" s="693">
        <f>C14+C7</f>
        <v>0</v>
      </c>
      <c r="D21" s="694"/>
      <c r="E21" s="695">
        <f>E14+E7</f>
        <v>0</v>
      </c>
      <c r="F21" s="693">
        <f>F7+F14</f>
        <v>0</v>
      </c>
      <c r="G21" s="693">
        <f t="shared" ref="G21:L21" si="4">G7+G14</f>
        <v>0</v>
      </c>
      <c r="H21" s="693">
        <f t="shared" si="4"/>
        <v>0</v>
      </c>
      <c r="I21" s="693">
        <f t="shared" si="4"/>
        <v>0</v>
      </c>
      <c r="J21" s="693">
        <f t="shared" si="4"/>
        <v>0</v>
      </c>
      <c r="K21" s="693">
        <f t="shared" si="4"/>
        <v>0</v>
      </c>
      <c r="L21" s="693">
        <f t="shared" si="4"/>
        <v>0</v>
      </c>
      <c r="M21" s="693">
        <f>M7+M14</f>
        <v>0</v>
      </c>
      <c r="N21" s="696">
        <f>N14+N7</f>
        <v>0</v>
      </c>
    </row>
    <row r="22" spans="1:14">
      <c r="E22" s="126"/>
      <c r="F22" s="126"/>
      <c r="G22" s="126"/>
      <c r="H22" s="126"/>
      <c r="I22" s="126"/>
      <c r="J22" s="126"/>
      <c r="K22" s="126"/>
      <c r="L22" s="126"/>
      <c r="M22" s="126"/>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topLeftCell="A24" zoomScale="90" zoomScaleNormal="90" workbookViewId="0">
      <selection activeCell="C38" sqref="C38"/>
    </sheetView>
  </sheetViews>
  <sheetFormatPr defaultRowHeight="15"/>
  <cols>
    <col min="1" max="1" width="11.42578125" customWidth="1"/>
    <col min="2" max="2" width="76.85546875" style="244" customWidth="1"/>
    <col min="3" max="3" width="22.85546875" customWidth="1"/>
  </cols>
  <sheetData>
    <row r="1" spans="1:3">
      <c r="A1" s="2" t="s">
        <v>30</v>
      </c>
      <c r="B1" s="3" t="str">
        <f>'Info '!C2</f>
        <v>JSC ProCredit Bank</v>
      </c>
    </row>
    <row r="2" spans="1:3">
      <c r="A2" s="2" t="s">
        <v>31</v>
      </c>
      <c r="B2" s="308">
        <f>'1. key ratios '!B2</f>
        <v>45199</v>
      </c>
    </row>
    <row r="3" spans="1:3">
      <c r="A3" s="4"/>
      <c r="B3"/>
    </row>
    <row r="4" spans="1:3">
      <c r="A4" s="4" t="s">
        <v>308</v>
      </c>
      <c r="B4" t="s">
        <v>309</v>
      </c>
    </row>
    <row r="5" spans="1:3">
      <c r="A5" s="245" t="s">
        <v>310</v>
      </c>
      <c r="B5" s="246"/>
      <c r="C5" s="247"/>
    </row>
    <row r="6" spans="1:3" ht="24">
      <c r="A6" s="248">
        <v>1</v>
      </c>
      <c r="B6" s="249" t="s">
        <v>361</v>
      </c>
      <c r="C6" s="250">
        <v>1737516917.3581831</v>
      </c>
    </row>
    <row r="7" spans="1:3">
      <c r="A7" s="248">
        <v>2</v>
      </c>
      <c r="B7" s="249" t="s">
        <v>311</v>
      </c>
      <c r="C7" s="250">
        <v>-9882238.9761941005</v>
      </c>
    </row>
    <row r="8" spans="1:3" ht="24">
      <c r="A8" s="251">
        <v>3</v>
      </c>
      <c r="B8" s="252" t="s">
        <v>312</v>
      </c>
      <c r="C8" s="250">
        <v>1727634678.381989</v>
      </c>
    </row>
    <row r="9" spans="1:3">
      <c r="A9" s="245" t="s">
        <v>313</v>
      </c>
      <c r="B9" s="246"/>
      <c r="C9" s="253"/>
    </row>
    <row r="10" spans="1:3" ht="24">
      <c r="A10" s="254">
        <v>4</v>
      </c>
      <c r="B10" s="255" t="s">
        <v>314</v>
      </c>
      <c r="C10" s="250">
        <v>0</v>
      </c>
    </row>
    <row r="11" spans="1:3">
      <c r="A11" s="254">
        <v>5</v>
      </c>
      <c r="B11" s="256" t="s">
        <v>315</v>
      </c>
      <c r="C11" s="250">
        <v>0</v>
      </c>
    </row>
    <row r="12" spans="1:3">
      <c r="A12" s="254" t="s">
        <v>316</v>
      </c>
      <c r="B12" s="256" t="s">
        <v>317</v>
      </c>
      <c r="C12" s="250">
        <v>0</v>
      </c>
    </row>
    <row r="13" spans="1:3" ht="24">
      <c r="A13" s="257">
        <v>6</v>
      </c>
      <c r="B13" s="255" t="s">
        <v>318</v>
      </c>
      <c r="C13" s="250">
        <v>0</v>
      </c>
    </row>
    <row r="14" spans="1:3">
      <c r="A14" s="257">
        <v>7</v>
      </c>
      <c r="B14" s="258" t="s">
        <v>319</v>
      </c>
      <c r="C14" s="250">
        <v>0</v>
      </c>
    </row>
    <row r="15" spans="1:3">
      <c r="A15" s="259">
        <v>8</v>
      </c>
      <c r="B15" s="260" t="s">
        <v>320</v>
      </c>
      <c r="C15" s="250">
        <v>0</v>
      </c>
    </row>
    <row r="16" spans="1:3">
      <c r="A16" s="257">
        <v>9</v>
      </c>
      <c r="B16" s="258" t="s">
        <v>321</v>
      </c>
      <c r="C16" s="250">
        <v>0</v>
      </c>
    </row>
    <row r="17" spans="1:3">
      <c r="A17" s="257">
        <v>10</v>
      </c>
      <c r="B17" s="258" t="s">
        <v>322</v>
      </c>
      <c r="C17" s="250">
        <v>0</v>
      </c>
    </row>
    <row r="18" spans="1:3">
      <c r="A18" s="261">
        <v>11</v>
      </c>
      <c r="B18" s="262" t="s">
        <v>323</v>
      </c>
      <c r="C18" s="263">
        <v>0</v>
      </c>
    </row>
    <row r="19" spans="1:3">
      <c r="A19" s="264" t="s">
        <v>324</v>
      </c>
      <c r="B19" s="265"/>
      <c r="C19" s="266"/>
    </row>
    <row r="20" spans="1:3" ht="24">
      <c r="A20" s="267">
        <v>12</v>
      </c>
      <c r="B20" s="255" t="s">
        <v>325</v>
      </c>
      <c r="C20" s="250">
        <v>0</v>
      </c>
    </row>
    <row r="21" spans="1:3">
      <c r="A21" s="267">
        <v>13</v>
      </c>
      <c r="B21" s="255" t="s">
        <v>326</v>
      </c>
      <c r="C21" s="250">
        <v>0</v>
      </c>
    </row>
    <row r="22" spans="1:3">
      <c r="A22" s="267">
        <v>14</v>
      </c>
      <c r="B22" s="255" t="s">
        <v>327</v>
      </c>
      <c r="C22" s="250">
        <v>0</v>
      </c>
    </row>
    <row r="23" spans="1:3" ht="24">
      <c r="A23" s="267" t="s">
        <v>328</v>
      </c>
      <c r="B23" s="255" t="s">
        <v>329</v>
      </c>
      <c r="C23" s="250">
        <v>0</v>
      </c>
    </row>
    <row r="24" spans="1:3">
      <c r="A24" s="267">
        <v>15</v>
      </c>
      <c r="B24" s="255" t="s">
        <v>330</v>
      </c>
      <c r="C24" s="250">
        <v>0</v>
      </c>
    </row>
    <row r="25" spans="1:3">
      <c r="A25" s="267" t="s">
        <v>331</v>
      </c>
      <c r="B25" s="255" t="s">
        <v>332</v>
      </c>
      <c r="C25" s="250">
        <v>0</v>
      </c>
    </row>
    <row r="26" spans="1:3">
      <c r="A26" s="268">
        <v>16</v>
      </c>
      <c r="B26" s="269" t="s">
        <v>333</v>
      </c>
      <c r="C26" s="263">
        <v>0</v>
      </c>
    </row>
    <row r="27" spans="1:3">
      <c r="A27" s="245" t="s">
        <v>334</v>
      </c>
      <c r="B27" s="246"/>
      <c r="C27" s="253"/>
    </row>
    <row r="28" spans="1:3">
      <c r="A28" s="270">
        <v>17</v>
      </c>
      <c r="B28" s="256" t="s">
        <v>335</v>
      </c>
      <c r="C28" s="250">
        <v>140917235.80786097</v>
      </c>
    </row>
    <row r="29" spans="1:3">
      <c r="A29" s="270">
        <v>18</v>
      </c>
      <c r="B29" s="256" t="s">
        <v>336</v>
      </c>
      <c r="C29" s="250">
        <v>-70891774.394700468</v>
      </c>
    </row>
    <row r="30" spans="1:3">
      <c r="A30" s="268">
        <v>19</v>
      </c>
      <c r="B30" s="269" t="s">
        <v>337</v>
      </c>
      <c r="C30" s="263">
        <v>70025461.413160503</v>
      </c>
    </row>
    <row r="31" spans="1:3">
      <c r="A31" s="245" t="s">
        <v>338</v>
      </c>
      <c r="B31" s="246"/>
      <c r="C31" s="253"/>
    </row>
    <row r="32" spans="1:3" ht="24">
      <c r="A32" s="270" t="s">
        <v>339</v>
      </c>
      <c r="B32" s="255" t="s">
        <v>340</v>
      </c>
      <c r="C32" s="271">
        <v>0</v>
      </c>
    </row>
    <row r="33" spans="1:3">
      <c r="A33" s="270" t="s">
        <v>341</v>
      </c>
      <c r="B33" s="256" t="s">
        <v>342</v>
      </c>
      <c r="C33" s="271">
        <v>0</v>
      </c>
    </row>
    <row r="34" spans="1:3">
      <c r="A34" s="245" t="s">
        <v>343</v>
      </c>
      <c r="B34" s="246"/>
      <c r="C34" s="253"/>
    </row>
    <row r="35" spans="1:3">
      <c r="A35" s="272">
        <v>20</v>
      </c>
      <c r="B35" s="273" t="s">
        <v>344</v>
      </c>
      <c r="C35" s="263">
        <v>283054965.23380589</v>
      </c>
    </row>
    <row r="36" spans="1:3">
      <c r="A36" s="268">
        <v>21</v>
      </c>
      <c r="B36" s="269" t="s">
        <v>345</v>
      </c>
      <c r="C36" s="263">
        <v>1797660139.7951496</v>
      </c>
    </row>
    <row r="37" spans="1:3">
      <c r="A37" s="245" t="s">
        <v>346</v>
      </c>
      <c r="B37" s="246"/>
      <c r="C37" s="253"/>
    </row>
    <row r="38" spans="1:3">
      <c r="A38" s="268">
        <v>22</v>
      </c>
      <c r="B38" s="269" t="s">
        <v>346</v>
      </c>
      <c r="C38" s="697">
        <v>0.15745744090763514</v>
      </c>
    </row>
    <row r="39" spans="1:3">
      <c r="A39" s="245" t="s">
        <v>347</v>
      </c>
      <c r="B39" s="246"/>
      <c r="C39" s="253"/>
    </row>
    <row r="40" spans="1:3">
      <c r="A40" s="274" t="s">
        <v>348</v>
      </c>
      <c r="B40" s="255" t="s">
        <v>349</v>
      </c>
      <c r="C40" s="271">
        <v>0</v>
      </c>
    </row>
    <row r="41" spans="1:3" ht="24">
      <c r="A41" s="275" t="s">
        <v>350</v>
      </c>
      <c r="B41" s="249" t="s">
        <v>351</v>
      </c>
      <c r="C41" s="271">
        <v>0</v>
      </c>
    </row>
    <row r="43" spans="1:3">
      <c r="B43" s="244" t="s">
        <v>362</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C21" sqref="C21:F21"/>
    </sheetView>
  </sheetViews>
  <sheetFormatPr defaultRowHeight="15"/>
  <cols>
    <col min="1" max="1" width="8.7109375" style="153"/>
    <col min="2" max="2" width="82.5703125" style="160" customWidth="1"/>
    <col min="3" max="7" width="17.5703125" style="153" customWidth="1"/>
  </cols>
  <sheetData>
    <row r="1" spans="1:7">
      <c r="A1" s="153" t="s">
        <v>30</v>
      </c>
      <c r="B1" s="3" t="str">
        <f>'Info '!C2</f>
        <v>JSC ProCredit Bank</v>
      </c>
    </row>
    <row r="2" spans="1:7">
      <c r="A2" s="153" t="s">
        <v>31</v>
      </c>
      <c r="B2" s="308">
        <f>'1. key ratios '!B2</f>
        <v>45199</v>
      </c>
    </row>
    <row r="4" spans="1:7" ht="15.75" thickBot="1">
      <c r="A4" s="153" t="s">
        <v>412</v>
      </c>
      <c r="B4" s="312" t="s">
        <v>373</v>
      </c>
    </row>
    <row r="5" spans="1:7">
      <c r="A5" s="313"/>
      <c r="B5" s="314"/>
      <c r="C5" s="754" t="s">
        <v>374</v>
      </c>
      <c r="D5" s="754"/>
      <c r="E5" s="754"/>
      <c r="F5" s="754"/>
      <c r="G5" s="755" t="s">
        <v>375</v>
      </c>
    </row>
    <row r="6" spans="1:7">
      <c r="A6" s="315"/>
      <c r="B6" s="316"/>
      <c r="C6" s="317" t="s">
        <v>376</v>
      </c>
      <c r="D6" s="317" t="s">
        <v>377</v>
      </c>
      <c r="E6" s="317" t="s">
        <v>378</v>
      </c>
      <c r="F6" s="317" t="s">
        <v>379</v>
      </c>
      <c r="G6" s="756"/>
    </row>
    <row r="7" spans="1:7">
      <c r="A7" s="318"/>
      <c r="B7" s="319" t="s">
        <v>380</v>
      </c>
      <c r="C7" s="320"/>
      <c r="D7" s="320"/>
      <c r="E7" s="320"/>
      <c r="F7" s="320"/>
      <c r="G7" s="321"/>
    </row>
    <row r="8" spans="1:7">
      <c r="A8" s="322">
        <v>1</v>
      </c>
      <c r="B8" s="323" t="s">
        <v>381</v>
      </c>
      <c r="C8" s="324">
        <v>283054965.23380589</v>
      </c>
      <c r="D8" s="324">
        <v>0</v>
      </c>
      <c r="E8" s="324">
        <v>0</v>
      </c>
      <c r="F8" s="324">
        <v>372975202.16445011</v>
      </c>
      <c r="G8" s="325">
        <v>656030167.39825606</v>
      </c>
    </row>
    <row r="9" spans="1:7">
      <c r="A9" s="322">
        <v>2</v>
      </c>
      <c r="B9" s="326" t="s">
        <v>382</v>
      </c>
      <c r="C9" s="324">
        <v>283054965.23380589</v>
      </c>
      <c r="D9" s="324">
        <v>0</v>
      </c>
      <c r="E9" s="324">
        <v>0</v>
      </c>
      <c r="F9" s="324">
        <v>11322400</v>
      </c>
      <c r="G9" s="325">
        <v>294377365.23380589</v>
      </c>
    </row>
    <row r="10" spans="1:7">
      <c r="A10" s="322">
        <v>3</v>
      </c>
      <c r="B10" s="326" t="s">
        <v>383</v>
      </c>
      <c r="C10" s="327"/>
      <c r="D10" s="327"/>
      <c r="E10" s="327"/>
      <c r="F10" s="324">
        <v>361652802.16445011</v>
      </c>
      <c r="G10" s="325">
        <v>361652802.16445011</v>
      </c>
    </row>
    <row r="11" spans="1:7" ht="14.45" customHeight="1">
      <c r="A11" s="322">
        <v>4</v>
      </c>
      <c r="B11" s="323" t="s">
        <v>384</v>
      </c>
      <c r="C11" s="324">
        <v>262821542.99419999</v>
      </c>
      <c r="D11" s="324">
        <v>64899144.259875007</v>
      </c>
      <c r="E11" s="324">
        <v>56954355.097586729</v>
      </c>
      <c r="F11" s="324">
        <v>18403869.022399999</v>
      </c>
      <c r="G11" s="325">
        <v>369306110.27720368</v>
      </c>
    </row>
    <row r="12" spans="1:7">
      <c r="A12" s="322">
        <v>5</v>
      </c>
      <c r="B12" s="326" t="s">
        <v>385</v>
      </c>
      <c r="C12" s="324">
        <v>242598021.4183</v>
      </c>
      <c r="D12" s="328">
        <v>62537541.858275004</v>
      </c>
      <c r="E12" s="324">
        <v>51228317.278086729</v>
      </c>
      <c r="F12" s="324">
        <v>16450907.4235</v>
      </c>
      <c r="G12" s="325">
        <v>354174048.57925367</v>
      </c>
    </row>
    <row r="13" spans="1:7">
      <c r="A13" s="322">
        <v>6</v>
      </c>
      <c r="B13" s="326" t="s">
        <v>386</v>
      </c>
      <c r="C13" s="324">
        <v>20223521.5759</v>
      </c>
      <c r="D13" s="328">
        <v>2361602.4016</v>
      </c>
      <c r="E13" s="324">
        <v>5726037.8194999993</v>
      </c>
      <c r="F13" s="324">
        <v>1952961.5989000001</v>
      </c>
      <c r="G13" s="325">
        <v>15132061.697950002</v>
      </c>
    </row>
    <row r="14" spans="1:7">
      <c r="A14" s="322">
        <v>7</v>
      </c>
      <c r="B14" s="323" t="s">
        <v>387</v>
      </c>
      <c r="C14" s="324">
        <v>441888835.79030007</v>
      </c>
      <c r="D14" s="324">
        <v>59027796.137000009</v>
      </c>
      <c r="E14" s="324">
        <v>120288615.65810001</v>
      </c>
      <c r="F14" s="324">
        <v>187557.93</v>
      </c>
      <c r="G14" s="325">
        <v>301536977.38429993</v>
      </c>
    </row>
    <row r="15" spans="1:7" ht="39">
      <c r="A15" s="322">
        <v>8</v>
      </c>
      <c r="B15" s="326" t="s">
        <v>388</v>
      </c>
      <c r="C15" s="324">
        <v>428376652.35350007</v>
      </c>
      <c r="D15" s="328">
        <v>54221128.827000007</v>
      </c>
      <c r="E15" s="324">
        <v>79185531.043300018</v>
      </c>
      <c r="F15" s="324">
        <v>187557.93</v>
      </c>
      <c r="G15" s="325">
        <v>280985435.07689995</v>
      </c>
    </row>
    <row r="16" spans="1:7" ht="26.25">
      <c r="A16" s="322">
        <v>9</v>
      </c>
      <c r="B16" s="326" t="s">
        <v>389</v>
      </c>
      <c r="C16" s="324">
        <v>13512183.436799999</v>
      </c>
      <c r="D16" s="328">
        <v>4806667.3099999996</v>
      </c>
      <c r="E16" s="324">
        <v>41103084.614799999</v>
      </c>
      <c r="F16" s="324">
        <v>0</v>
      </c>
      <c r="G16" s="325">
        <v>20551542.307399999</v>
      </c>
    </row>
    <row r="17" spans="1:7">
      <c r="A17" s="322">
        <v>10</v>
      </c>
      <c r="B17" s="323" t="s">
        <v>390</v>
      </c>
      <c r="C17" s="324">
        <v>0</v>
      </c>
      <c r="D17" s="328">
        <v>0</v>
      </c>
      <c r="E17" s="324">
        <v>0</v>
      </c>
      <c r="F17" s="324">
        <v>0</v>
      </c>
      <c r="G17" s="325">
        <v>0</v>
      </c>
    </row>
    <row r="18" spans="1:7">
      <c r="A18" s="322">
        <v>11</v>
      </c>
      <c r="B18" s="323" t="s">
        <v>391</v>
      </c>
      <c r="C18" s="324">
        <v>14310500</v>
      </c>
      <c r="D18" s="328">
        <v>27304008.176099997</v>
      </c>
      <c r="E18" s="324">
        <v>6046598.9035000019</v>
      </c>
      <c r="F18" s="324">
        <v>629566.18990000035</v>
      </c>
      <c r="G18" s="325">
        <v>0</v>
      </c>
    </row>
    <row r="19" spans="1:7">
      <c r="A19" s="322">
        <v>12</v>
      </c>
      <c r="B19" s="326" t="s">
        <v>392</v>
      </c>
      <c r="C19" s="327"/>
      <c r="D19" s="328">
        <v>1157878.8034999999</v>
      </c>
      <c r="E19" s="324">
        <v>0</v>
      </c>
      <c r="F19" s="324">
        <v>0</v>
      </c>
      <c r="G19" s="325">
        <v>0</v>
      </c>
    </row>
    <row r="20" spans="1:7">
      <c r="A20" s="322">
        <v>13</v>
      </c>
      <c r="B20" s="326" t="s">
        <v>393</v>
      </c>
      <c r="C20" s="324">
        <v>14310500</v>
      </c>
      <c r="D20" s="324">
        <v>26146129.372599997</v>
      </c>
      <c r="E20" s="324">
        <v>6046598.9035000019</v>
      </c>
      <c r="F20" s="324">
        <v>629566.18990000035</v>
      </c>
      <c r="G20" s="325">
        <v>0</v>
      </c>
    </row>
    <row r="21" spans="1:7">
      <c r="A21" s="329">
        <v>14</v>
      </c>
      <c r="B21" s="330" t="s">
        <v>394</v>
      </c>
      <c r="C21" s="327"/>
      <c r="D21" s="327"/>
      <c r="E21" s="327"/>
      <c r="F21" s="327"/>
      <c r="G21" s="331">
        <v>1326873255.0597596</v>
      </c>
    </row>
    <row r="22" spans="1:7">
      <c r="A22" s="332"/>
      <c r="B22" s="333" t="s">
        <v>395</v>
      </c>
      <c r="C22" s="334"/>
      <c r="D22" s="335"/>
      <c r="E22" s="334"/>
      <c r="F22" s="334"/>
      <c r="G22" s="336"/>
    </row>
    <row r="23" spans="1:7">
      <c r="A23" s="322">
        <v>15</v>
      </c>
      <c r="B23" s="323" t="s">
        <v>396</v>
      </c>
      <c r="C23" s="337">
        <v>340049144.1552</v>
      </c>
      <c r="D23" s="338">
        <v>208608947.21880001</v>
      </c>
      <c r="E23" s="337">
        <v>0</v>
      </c>
      <c r="F23" s="337">
        <v>0</v>
      </c>
      <c r="G23" s="325">
        <v>10689157.360940002</v>
      </c>
    </row>
    <row r="24" spans="1:7">
      <c r="A24" s="322">
        <v>16</v>
      </c>
      <c r="B24" s="323" t="s">
        <v>397</v>
      </c>
      <c r="C24" s="324">
        <v>0</v>
      </c>
      <c r="D24" s="328">
        <v>132039361.24020001</v>
      </c>
      <c r="E24" s="324">
        <v>216848540.93340001</v>
      </c>
      <c r="F24" s="324">
        <v>727934410.21509993</v>
      </c>
      <c r="G24" s="325">
        <v>750016363.73250508</v>
      </c>
    </row>
    <row r="25" spans="1:7">
      <c r="A25" s="322">
        <v>17</v>
      </c>
      <c r="B25" s="326" t="s">
        <v>398</v>
      </c>
      <c r="C25" s="324">
        <v>0</v>
      </c>
      <c r="D25" s="328">
        <v>0</v>
      </c>
      <c r="E25" s="324">
        <v>0</v>
      </c>
      <c r="F25" s="324">
        <v>0</v>
      </c>
      <c r="G25" s="325">
        <v>0</v>
      </c>
    </row>
    <row r="26" spans="1:7" ht="26.25">
      <c r="A26" s="322">
        <v>18</v>
      </c>
      <c r="B26" s="326" t="s">
        <v>399</v>
      </c>
      <c r="C26" s="324">
        <v>0</v>
      </c>
      <c r="D26" s="328">
        <v>0</v>
      </c>
      <c r="E26" s="324">
        <v>1326085.3400000001</v>
      </c>
      <c r="F26" s="324">
        <v>992200.99</v>
      </c>
      <c r="G26" s="325">
        <v>811872.81850000005</v>
      </c>
    </row>
    <row r="27" spans="1:7">
      <c r="A27" s="322">
        <v>19</v>
      </c>
      <c r="B27" s="326" t="s">
        <v>400</v>
      </c>
      <c r="C27" s="324">
        <v>0</v>
      </c>
      <c r="D27" s="328">
        <v>101020254.21190001</v>
      </c>
      <c r="E27" s="324">
        <v>169826667.9118</v>
      </c>
      <c r="F27" s="324">
        <v>585375172.3362</v>
      </c>
      <c r="G27" s="325">
        <v>609456880.29909003</v>
      </c>
    </row>
    <row r="28" spans="1:7">
      <c r="A28" s="322">
        <v>20</v>
      </c>
      <c r="B28" s="339" t="s">
        <v>401</v>
      </c>
      <c r="C28" s="324">
        <v>0</v>
      </c>
      <c r="D28" s="328">
        <v>0</v>
      </c>
      <c r="E28" s="324">
        <v>0</v>
      </c>
      <c r="F28" s="324">
        <v>0</v>
      </c>
      <c r="G28" s="325">
        <v>0</v>
      </c>
    </row>
    <row r="29" spans="1:7">
      <c r="A29" s="322">
        <v>21</v>
      </c>
      <c r="B29" s="326" t="s">
        <v>402</v>
      </c>
      <c r="C29" s="324">
        <v>0</v>
      </c>
      <c r="D29" s="328">
        <v>27554522.363299999</v>
      </c>
      <c r="E29" s="324">
        <v>45316822.855599992</v>
      </c>
      <c r="F29" s="324">
        <v>139597798.84389997</v>
      </c>
      <c r="G29" s="325">
        <v>136450007.55064002</v>
      </c>
    </row>
    <row r="30" spans="1:7">
      <c r="A30" s="322">
        <v>22</v>
      </c>
      <c r="B30" s="339" t="s">
        <v>401</v>
      </c>
      <c r="C30" s="324">
        <v>0</v>
      </c>
      <c r="D30" s="328">
        <v>10758149.7519</v>
      </c>
      <c r="E30" s="324">
        <v>13182641.475099999</v>
      </c>
      <c r="F30" s="324">
        <v>57306500.372700006</v>
      </c>
      <c r="G30" s="325">
        <v>50791839.034295</v>
      </c>
    </row>
    <row r="31" spans="1:7">
      <c r="A31" s="322">
        <v>23</v>
      </c>
      <c r="B31" s="326" t="s">
        <v>403</v>
      </c>
      <c r="C31" s="324">
        <v>0</v>
      </c>
      <c r="D31" s="328">
        <v>3464584.665</v>
      </c>
      <c r="E31" s="324">
        <v>378964.826</v>
      </c>
      <c r="F31" s="324">
        <v>1969238.0449999999</v>
      </c>
      <c r="G31" s="325">
        <v>3297603.0642750002</v>
      </c>
    </row>
    <row r="32" spans="1:7">
      <c r="A32" s="322">
        <v>24</v>
      </c>
      <c r="B32" s="323" t="s">
        <v>404</v>
      </c>
      <c r="C32" s="324">
        <v>0</v>
      </c>
      <c r="D32" s="328">
        <v>0</v>
      </c>
      <c r="E32" s="324">
        <v>0</v>
      </c>
      <c r="F32" s="324">
        <v>0</v>
      </c>
      <c r="G32" s="325">
        <v>0</v>
      </c>
    </row>
    <row r="33" spans="1:7">
      <c r="A33" s="322">
        <v>25</v>
      </c>
      <c r="B33" s="323" t="s">
        <v>405</v>
      </c>
      <c r="C33" s="324">
        <v>4414247.3269289583</v>
      </c>
      <c r="D33" s="324">
        <v>13679830.587848322</v>
      </c>
      <c r="E33" s="324">
        <v>4084121.6689273468</v>
      </c>
      <c r="F33" s="324">
        <v>81281290.653121367</v>
      </c>
      <c r="G33" s="325">
        <v>91821632.460453153</v>
      </c>
    </row>
    <row r="34" spans="1:7">
      <c r="A34" s="322">
        <v>26</v>
      </c>
      <c r="B34" s="326" t="s">
        <v>406</v>
      </c>
      <c r="C34" s="327"/>
      <c r="D34" s="328">
        <v>1156838.5787</v>
      </c>
      <c r="E34" s="324">
        <v>0</v>
      </c>
      <c r="F34" s="324">
        <v>0</v>
      </c>
      <c r="G34" s="325">
        <v>1156838.5787</v>
      </c>
    </row>
    <row r="35" spans="1:7">
      <c r="A35" s="322">
        <v>27</v>
      </c>
      <c r="B35" s="326" t="s">
        <v>407</v>
      </c>
      <c r="C35" s="324">
        <v>4414247.3269289583</v>
      </c>
      <c r="D35" s="328">
        <v>12522992.009148322</v>
      </c>
      <c r="E35" s="324">
        <v>4084121.6689273468</v>
      </c>
      <c r="F35" s="324">
        <v>81281290.653121367</v>
      </c>
      <c r="G35" s="325">
        <v>90664793.881753147</v>
      </c>
    </row>
    <row r="36" spans="1:7">
      <c r="A36" s="322">
        <v>28</v>
      </c>
      <c r="B36" s="323" t="s">
        <v>408</v>
      </c>
      <c r="C36" s="324">
        <v>0</v>
      </c>
      <c r="D36" s="328">
        <v>95198822.073300004</v>
      </c>
      <c r="E36" s="324">
        <v>9038372.118999999</v>
      </c>
      <c r="F36" s="324">
        <v>36746253.826699995</v>
      </c>
      <c r="G36" s="325">
        <v>11164441.069224998</v>
      </c>
    </row>
    <row r="37" spans="1:7">
      <c r="A37" s="329">
        <v>29</v>
      </c>
      <c r="B37" s="330" t="s">
        <v>409</v>
      </c>
      <c r="C37" s="327"/>
      <c r="D37" s="327"/>
      <c r="E37" s="327"/>
      <c r="F37" s="327"/>
      <c r="G37" s="331">
        <v>863691594.62312317</v>
      </c>
    </row>
    <row r="38" spans="1:7">
      <c r="A38" s="318"/>
      <c r="B38" s="340"/>
      <c r="C38" s="341"/>
      <c r="D38" s="341"/>
      <c r="E38" s="341"/>
      <c r="F38" s="341"/>
      <c r="G38" s="342"/>
    </row>
    <row r="39" spans="1:7" ht="15.75" thickBot="1">
      <c r="A39" s="343">
        <v>30</v>
      </c>
      <c r="B39" s="344" t="s">
        <v>410</v>
      </c>
      <c r="C39" s="212"/>
      <c r="D39" s="213"/>
      <c r="E39" s="213"/>
      <c r="F39" s="214"/>
      <c r="G39" s="345">
        <v>1.536281310736558</v>
      </c>
    </row>
    <row r="42" spans="1:7" ht="39">
      <c r="B42" s="160" t="s">
        <v>411</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tabSelected="1" zoomScale="76" zoomScaleNormal="76" workbookViewId="0">
      <pane xSplit="1" ySplit="5" topLeftCell="B6" activePane="bottomRight" state="frozen"/>
      <selection activeCell="U10" sqref="U10"/>
      <selection pane="topRight" activeCell="U10" sqref="U10"/>
      <selection pane="bottomLeft" activeCell="U10" sqref="U10"/>
      <selection pane="bottomRight" activeCell="B23" sqref="B23"/>
    </sheetView>
  </sheetViews>
  <sheetFormatPr defaultColWidth="9.140625" defaultRowHeight="14.25"/>
  <cols>
    <col min="1" max="1" width="9.5703125" style="3" bestFit="1" customWidth="1"/>
    <col min="2" max="2" width="86" style="3" customWidth="1"/>
    <col min="3" max="3" width="13.85546875" style="3" bestFit="1" customWidth="1"/>
    <col min="4" max="5" width="14.28515625" style="4" bestFit="1" customWidth="1"/>
    <col min="6" max="6" width="13.85546875" style="4" bestFit="1" customWidth="1"/>
    <col min="7" max="7" width="14.28515625" style="4" bestFit="1" customWidth="1"/>
    <col min="8" max="8" width="6.7109375" style="5" customWidth="1"/>
    <col min="9" max="10" width="14.28515625" style="5" bestFit="1" customWidth="1"/>
    <col min="11" max="11" width="6.7109375" style="5" customWidth="1"/>
    <col min="12" max="16384" width="9.140625" style="5"/>
  </cols>
  <sheetData>
    <row r="1" spans="1:10">
      <c r="A1" s="2" t="s">
        <v>30</v>
      </c>
      <c r="B1" s="3" t="str">
        <f>'Info '!C2</f>
        <v>JSC ProCredit Bank</v>
      </c>
    </row>
    <row r="2" spans="1:10">
      <c r="A2" s="2" t="s">
        <v>31</v>
      </c>
      <c r="B2" s="308">
        <v>45199</v>
      </c>
    </row>
    <row r="3" spans="1:10" ht="15" thickBot="1">
      <c r="A3" s="2"/>
    </row>
    <row r="4" spans="1:10" ht="15" customHeight="1" thickBot="1">
      <c r="A4" s="6" t="s">
        <v>93</v>
      </c>
      <c r="B4" s="7" t="s">
        <v>92</v>
      </c>
      <c r="C4" s="7"/>
      <c r="D4" s="700" t="s">
        <v>700</v>
      </c>
      <c r="E4" s="701"/>
      <c r="F4" s="701"/>
      <c r="G4" s="702"/>
      <c r="I4" s="703" t="s">
        <v>701</v>
      </c>
      <c r="J4" s="704"/>
    </row>
    <row r="5" spans="1:10" ht="15">
      <c r="A5" s="8" t="s">
        <v>6</v>
      </c>
      <c r="B5" s="9"/>
      <c r="C5" s="608" t="s">
        <v>738</v>
      </c>
      <c r="D5" s="503" t="s">
        <v>736</v>
      </c>
      <c r="E5" s="306" t="s">
        <v>732</v>
      </c>
      <c r="F5" s="306" t="s">
        <v>733</v>
      </c>
      <c r="G5" s="307" t="s">
        <v>734</v>
      </c>
      <c r="H5"/>
      <c r="I5" s="503" t="s">
        <v>733</v>
      </c>
      <c r="J5" s="307" t="s">
        <v>734</v>
      </c>
    </row>
    <row r="6" spans="1:10" ht="15">
      <c r="B6" s="133" t="s">
        <v>91</v>
      </c>
      <c r="C6" s="609"/>
      <c r="D6" s="610"/>
      <c r="E6" s="609"/>
      <c r="F6" s="609"/>
      <c r="G6" s="611"/>
      <c r="H6"/>
      <c r="I6" s="610"/>
      <c r="J6" s="611"/>
    </row>
    <row r="7" spans="1:10" ht="15">
      <c r="A7" s="10"/>
      <c r="B7" s="134" t="s">
        <v>89</v>
      </c>
      <c r="C7" s="609"/>
      <c r="D7" s="610"/>
      <c r="E7" s="609"/>
      <c r="F7" s="609"/>
      <c r="G7" s="611"/>
      <c r="H7"/>
      <c r="I7" s="610"/>
      <c r="J7" s="611"/>
    </row>
    <row r="8" spans="1:10" ht="15">
      <c r="A8" s="8">
        <v>1</v>
      </c>
      <c r="B8" s="11" t="s">
        <v>363</v>
      </c>
      <c r="C8" s="612">
        <v>283054965.23380589</v>
      </c>
      <c r="D8" s="613">
        <v>298922206.65380591</v>
      </c>
      <c r="E8" s="614">
        <v>285780006.34999996</v>
      </c>
      <c r="F8" s="615">
        <v>286959169.19999999</v>
      </c>
      <c r="G8" s="616">
        <v>293323591.25</v>
      </c>
      <c r="H8"/>
      <c r="I8" s="613">
        <v>273946291.68970001</v>
      </c>
      <c r="J8" s="616">
        <v>277403841.52560002</v>
      </c>
    </row>
    <row r="9" spans="1:10" ht="15">
      <c r="A9" s="8">
        <v>2</v>
      </c>
      <c r="B9" s="11" t="s">
        <v>364</v>
      </c>
      <c r="C9" s="612">
        <v>283054965.23380589</v>
      </c>
      <c r="D9" s="613">
        <v>298922206.65380591</v>
      </c>
      <c r="E9" s="614">
        <v>285780006.34999996</v>
      </c>
      <c r="F9" s="615">
        <v>286959169.19999999</v>
      </c>
      <c r="G9" s="616">
        <v>293323591.25</v>
      </c>
      <c r="H9"/>
      <c r="I9" s="613">
        <v>273946291.68970001</v>
      </c>
      <c r="J9" s="616">
        <v>277403841.52560002</v>
      </c>
    </row>
    <row r="10" spans="1:10" ht="15">
      <c r="A10" s="8">
        <v>3</v>
      </c>
      <c r="B10" s="11" t="s">
        <v>142</v>
      </c>
      <c r="C10" s="612">
        <v>294377365.23380589</v>
      </c>
      <c r="D10" s="613">
        <v>313154706.65380591</v>
      </c>
      <c r="E10" s="614">
        <v>299688506.34999996</v>
      </c>
      <c r="F10" s="615">
        <v>301353669.19999999</v>
      </c>
      <c r="G10" s="616">
        <v>309948291.25</v>
      </c>
      <c r="H10"/>
      <c r="I10" s="613">
        <v>303618960.59576386</v>
      </c>
      <c r="J10" s="616">
        <v>309485317.06889528</v>
      </c>
    </row>
    <row r="11" spans="1:10" ht="15">
      <c r="A11" s="8">
        <v>4</v>
      </c>
      <c r="B11" s="11" t="s">
        <v>366</v>
      </c>
      <c r="C11" s="612">
        <v>141072172.78600076</v>
      </c>
      <c r="D11" s="613">
        <v>140571909.33709431</v>
      </c>
      <c r="E11" s="614">
        <v>139808585.8826811</v>
      </c>
      <c r="F11" s="615">
        <v>134832120.68897417</v>
      </c>
      <c r="G11" s="616">
        <v>142018308.96233013</v>
      </c>
      <c r="H11"/>
      <c r="I11" s="613">
        <v>133446105.18149276</v>
      </c>
      <c r="J11" s="616">
        <v>134827389.06345826</v>
      </c>
    </row>
    <row r="12" spans="1:10" ht="15">
      <c r="A12" s="8">
        <v>5</v>
      </c>
      <c r="B12" s="11" t="s">
        <v>367</v>
      </c>
      <c r="C12" s="612">
        <v>172011402.94108945</v>
      </c>
      <c r="D12" s="613">
        <v>171474747.46115938</v>
      </c>
      <c r="E12" s="614">
        <v>170864311.73866951</v>
      </c>
      <c r="F12" s="615">
        <v>166934955.54579458</v>
      </c>
      <c r="G12" s="616">
        <v>174712727.39220169</v>
      </c>
      <c r="H12"/>
      <c r="I12" s="613">
        <v>166419574.43663165</v>
      </c>
      <c r="J12" s="616">
        <v>168176367.72848135</v>
      </c>
    </row>
    <row r="13" spans="1:10" ht="15">
      <c r="A13" s="8">
        <v>6</v>
      </c>
      <c r="B13" s="11" t="s">
        <v>365</v>
      </c>
      <c r="C13" s="612">
        <v>213048125.87000981</v>
      </c>
      <c r="D13" s="613">
        <v>212462129.77781522</v>
      </c>
      <c r="E13" s="614">
        <v>212059492.44781658</v>
      </c>
      <c r="F13" s="615">
        <v>214192243.86191863</v>
      </c>
      <c r="G13" s="616">
        <v>222835673.50705108</v>
      </c>
      <c r="H13"/>
      <c r="I13" s="613">
        <v>214902396.27126923</v>
      </c>
      <c r="J13" s="616">
        <v>217242025.23812044</v>
      </c>
    </row>
    <row r="14" spans="1:10" ht="15">
      <c r="A14" s="10"/>
      <c r="B14" s="133" t="s">
        <v>369</v>
      </c>
      <c r="C14" s="609"/>
      <c r="D14" s="610"/>
      <c r="E14" s="609"/>
      <c r="F14" s="609"/>
      <c r="G14" s="617"/>
      <c r="H14"/>
      <c r="I14" s="610"/>
      <c r="J14" s="611"/>
    </row>
    <row r="15" spans="1:10" ht="15" customHeight="1">
      <c r="A15" s="8">
        <v>7</v>
      </c>
      <c r="B15" s="11" t="s">
        <v>368</v>
      </c>
      <c r="C15" s="618">
        <v>1243396354.4535625</v>
      </c>
      <c r="D15" s="613">
        <v>1237862182.9669118</v>
      </c>
      <c r="E15" s="614">
        <v>1263057414.8167207</v>
      </c>
      <c r="F15" s="615">
        <v>1357510328.9738007</v>
      </c>
      <c r="G15" s="616">
        <v>1376754203.2859509</v>
      </c>
      <c r="H15"/>
      <c r="I15" s="613">
        <v>1398900750.4156461</v>
      </c>
      <c r="J15" s="616">
        <v>1409415487.6862514</v>
      </c>
    </row>
    <row r="16" spans="1:10" ht="15">
      <c r="A16" s="10"/>
      <c r="B16" s="133" t="s">
        <v>370</v>
      </c>
      <c r="C16" s="609"/>
      <c r="D16" s="610"/>
      <c r="E16" s="609"/>
      <c r="F16" s="609"/>
      <c r="G16" s="617"/>
      <c r="H16"/>
      <c r="I16" s="610"/>
      <c r="J16" s="611"/>
    </row>
    <row r="17" spans="1:10" ht="15">
      <c r="A17" s="8"/>
      <c r="B17" s="134" t="s">
        <v>354</v>
      </c>
      <c r="C17" s="609"/>
      <c r="D17" s="610"/>
      <c r="E17" s="609"/>
      <c r="F17" s="609"/>
      <c r="G17" s="617"/>
      <c r="H17"/>
      <c r="I17" s="610"/>
      <c r="J17" s="611"/>
    </row>
    <row r="18" spans="1:10" ht="15">
      <c r="A18" s="8">
        <v>8</v>
      </c>
      <c r="B18" s="11" t="s">
        <v>363</v>
      </c>
      <c r="C18" s="619">
        <v>0.22764661020596327</v>
      </c>
      <c r="D18" s="620">
        <v>0.24148262283717908</v>
      </c>
      <c r="E18" s="621">
        <v>0.2262605032816096</v>
      </c>
      <c r="F18" s="622">
        <v>0.21138636154387461</v>
      </c>
      <c r="G18" s="623">
        <v>0.21305443669604465</v>
      </c>
      <c r="H18"/>
      <c r="I18" s="620">
        <v>0.19582968384876781</v>
      </c>
      <c r="J18" s="623">
        <v>0.19682190521476134</v>
      </c>
    </row>
    <row r="19" spans="1:10" ht="15" customHeight="1">
      <c r="A19" s="8">
        <v>9</v>
      </c>
      <c r="B19" s="11" t="s">
        <v>364</v>
      </c>
      <c r="C19" s="619">
        <v>0.22764661020596327</v>
      </c>
      <c r="D19" s="620">
        <v>0.24148262283717908</v>
      </c>
      <c r="E19" s="621">
        <v>0.2262605032816096</v>
      </c>
      <c r="F19" s="622">
        <v>0.21138636154387461</v>
      </c>
      <c r="G19" s="623">
        <v>0.21305443669604465</v>
      </c>
      <c r="H19"/>
      <c r="I19" s="620">
        <v>0.19582968384876781</v>
      </c>
      <c r="J19" s="623">
        <v>0.19682190521476134</v>
      </c>
    </row>
    <row r="20" spans="1:10" ht="15">
      <c r="A20" s="8">
        <v>10</v>
      </c>
      <c r="B20" s="11" t="s">
        <v>142</v>
      </c>
      <c r="C20" s="619">
        <v>0.23675263658238441</v>
      </c>
      <c r="D20" s="620">
        <v>0.25298026788671724</v>
      </c>
      <c r="E20" s="621">
        <v>0.23727227506398596</v>
      </c>
      <c r="F20" s="622">
        <v>0.22198996410421859</v>
      </c>
      <c r="G20" s="623">
        <v>0.225129722146651</v>
      </c>
      <c r="H20"/>
      <c r="I20" s="620">
        <v>0.2170411020978805</v>
      </c>
      <c r="J20" s="623">
        <v>0.2195841607906252</v>
      </c>
    </row>
    <row r="21" spans="1:10" ht="15">
      <c r="A21" s="8">
        <v>11</v>
      </c>
      <c r="B21" s="11" t="s">
        <v>366</v>
      </c>
      <c r="C21" s="619">
        <v>0.11345712272736877</v>
      </c>
      <c r="D21" s="620">
        <v>0.11356022606666208</v>
      </c>
      <c r="E21" s="621">
        <v>0.11069060221856059</v>
      </c>
      <c r="F21" s="622">
        <v>9.9323090079837154E-2</v>
      </c>
      <c r="G21" s="623">
        <v>0.1031544400760642</v>
      </c>
      <c r="H21"/>
      <c r="I21" s="620">
        <v>9.5393547499236675E-2</v>
      </c>
      <c r="J21" s="623">
        <v>9.5661918179142394E-2</v>
      </c>
    </row>
    <row r="22" spans="1:10" ht="15">
      <c r="A22" s="8">
        <v>12</v>
      </c>
      <c r="B22" s="11" t="s">
        <v>367</v>
      </c>
      <c r="C22" s="619">
        <v>0.13833996080572683</v>
      </c>
      <c r="D22" s="620">
        <v>0.13852490997840178</v>
      </c>
      <c r="E22" s="621">
        <v>0.1352783410589955</v>
      </c>
      <c r="F22" s="622">
        <v>0.12297140727613304</v>
      </c>
      <c r="G22" s="623">
        <v>0.12690190229687207</v>
      </c>
      <c r="H22"/>
      <c r="I22" s="620">
        <v>0.11896453296431823</v>
      </c>
      <c r="J22" s="623">
        <v>0.11932348494663267</v>
      </c>
    </row>
    <row r="23" spans="1:10" ht="15">
      <c r="A23" s="8">
        <v>13</v>
      </c>
      <c r="B23" s="11" t="s">
        <v>365</v>
      </c>
      <c r="C23" s="619">
        <v>0.1713436951193559</v>
      </c>
      <c r="D23" s="620">
        <v>0.17163633617805929</v>
      </c>
      <c r="E23" s="621">
        <v>0.16789378690167306</v>
      </c>
      <c r="F23" s="622">
        <v>0.15778314115947506</v>
      </c>
      <c r="G23" s="623">
        <v>0.16185581491249551</v>
      </c>
      <c r="H23"/>
      <c r="I23" s="620">
        <v>0.15362233254032975</v>
      </c>
      <c r="J23" s="623">
        <v>0.15413625516117535</v>
      </c>
    </row>
    <row r="24" spans="1:10" ht="15">
      <c r="A24" s="10"/>
      <c r="B24" s="133" t="s">
        <v>88</v>
      </c>
      <c r="C24" s="609"/>
      <c r="D24" s="610"/>
      <c r="E24" s="609"/>
      <c r="F24" s="609"/>
      <c r="G24" s="617"/>
      <c r="H24"/>
      <c r="I24" s="610"/>
      <c r="J24" s="611"/>
    </row>
    <row r="25" spans="1:10" ht="15" customHeight="1">
      <c r="A25" s="309">
        <v>14</v>
      </c>
      <c r="B25" s="11" t="s">
        <v>87</v>
      </c>
      <c r="C25" s="624">
        <v>6.9183975767834041E-2</v>
      </c>
      <c r="D25" s="625">
        <v>6.8637984105944322E-2</v>
      </c>
      <c r="E25" s="626">
        <v>6.7456149412345817E-2</v>
      </c>
      <c r="F25" s="627">
        <v>6.4474595889792985E-2</v>
      </c>
      <c r="G25" s="628">
        <v>6.3288502623074824E-2</v>
      </c>
      <c r="H25"/>
      <c r="I25" s="625">
        <v>6.521265242413761E-2</v>
      </c>
      <c r="J25" s="628">
        <v>6.368133411325555E-2</v>
      </c>
    </row>
    <row r="26" spans="1:10" ht="15">
      <c r="A26" s="309">
        <v>15</v>
      </c>
      <c r="B26" s="11" t="s">
        <v>86</v>
      </c>
      <c r="C26" s="624">
        <v>2.3519104563282073E-2</v>
      </c>
      <c r="D26" s="625">
        <v>2.2862436515609732E-2</v>
      </c>
      <c r="E26" s="626">
        <v>2.2619158790002689E-2</v>
      </c>
      <c r="F26" s="627">
        <v>2.0393613057925388E-2</v>
      </c>
      <c r="G26" s="628">
        <v>1.9954198929910263E-2</v>
      </c>
      <c r="H26"/>
      <c r="I26" s="625">
        <v>1.9639712382865174E-2</v>
      </c>
      <c r="J26" s="628">
        <v>1.9306532440908391E-2</v>
      </c>
    </row>
    <row r="27" spans="1:10" ht="15">
      <c r="A27" s="309">
        <v>16</v>
      </c>
      <c r="B27" s="11" t="s">
        <v>85</v>
      </c>
      <c r="C27" s="624">
        <v>4.7251028695005713E-2</v>
      </c>
      <c r="D27" s="625">
        <v>4.8127364469636974E-2</v>
      </c>
      <c r="E27" s="626">
        <v>4.8154275386169267E-2</v>
      </c>
      <c r="F27" s="627">
        <v>4.7323209776968439E-2</v>
      </c>
      <c r="G27" s="628">
        <v>4.6441502430481355E-2</v>
      </c>
      <c r="H27"/>
      <c r="I27" s="625">
        <v>3.3754987198341614E-2</v>
      </c>
      <c r="J27" s="628">
        <v>3.5846096558098735E-2</v>
      </c>
    </row>
    <row r="28" spans="1:10" ht="15">
      <c r="A28" s="309">
        <v>17</v>
      </c>
      <c r="B28" s="11" t="s">
        <v>84</v>
      </c>
      <c r="C28" s="624">
        <v>4.5664871204551975E-2</v>
      </c>
      <c r="D28" s="625">
        <v>4.5775547590334587E-2</v>
      </c>
      <c r="E28" s="626">
        <v>4.4836990622343129E-2</v>
      </c>
      <c r="F28" s="627">
        <v>4.4080982831867593E-2</v>
      </c>
      <c r="G28" s="628">
        <v>4.3334303693164565E-2</v>
      </c>
      <c r="H28"/>
      <c r="I28" s="625">
        <v>4.5572940041272422E-2</v>
      </c>
      <c r="J28" s="628">
        <v>4.4374801672347176E-2</v>
      </c>
    </row>
    <row r="29" spans="1:10" ht="15">
      <c r="A29" s="309">
        <v>18</v>
      </c>
      <c r="B29" s="11" t="s">
        <v>166</v>
      </c>
      <c r="C29" s="624">
        <v>3.0842540785519474E-2</v>
      </c>
      <c r="D29" s="629">
        <v>3.140103397167647E-2</v>
      </c>
      <c r="E29" s="630">
        <v>3.1021810997214828E-2</v>
      </c>
      <c r="F29" s="631">
        <v>2.5468037453145048E-2</v>
      </c>
      <c r="G29" s="632">
        <v>2.5646586602354138E-2</v>
      </c>
      <c r="H29"/>
      <c r="I29" s="629">
        <v>2.622381982031205E-2</v>
      </c>
      <c r="J29" s="632">
        <v>2.6321786675735696E-2</v>
      </c>
    </row>
    <row r="30" spans="1:10" ht="15">
      <c r="A30" s="309">
        <v>19</v>
      </c>
      <c r="B30" s="11" t="s">
        <v>167</v>
      </c>
      <c r="C30" s="624">
        <v>0.17357444243253081</v>
      </c>
      <c r="D30" s="629">
        <v>0.17507682042882444</v>
      </c>
      <c r="E30" s="630">
        <v>0.17682178100545431</v>
      </c>
      <c r="F30" s="631">
        <v>0.1564190375049648</v>
      </c>
      <c r="G30" s="632">
        <v>0.16052246852176397</v>
      </c>
      <c r="H30"/>
      <c r="I30" s="629">
        <v>0.17098308069776988</v>
      </c>
      <c r="J30" s="632">
        <v>0.17531643642620445</v>
      </c>
    </row>
    <row r="31" spans="1:10" ht="15">
      <c r="A31" s="10"/>
      <c r="B31" s="133" t="s">
        <v>229</v>
      </c>
      <c r="C31" s="633"/>
      <c r="D31" s="634"/>
      <c r="E31" s="633"/>
      <c r="F31" s="633"/>
      <c r="G31" s="635"/>
      <c r="H31"/>
      <c r="I31" s="634"/>
      <c r="J31" s="636"/>
    </row>
    <row r="32" spans="1:10" ht="15">
      <c r="A32" s="309">
        <v>20</v>
      </c>
      <c r="B32" s="11" t="s">
        <v>83</v>
      </c>
      <c r="C32" s="624">
        <v>2.7169635141406967E-2</v>
      </c>
      <c r="D32" s="625">
        <v>2.9156245298270617E-2</v>
      </c>
      <c r="E32" s="626">
        <v>2.8434200581178889E-2</v>
      </c>
      <c r="F32" s="627">
        <v>3.0622323655485766E-2</v>
      </c>
      <c r="G32" s="628">
        <v>2.5578567256950346E-2</v>
      </c>
      <c r="H32"/>
      <c r="I32" s="625">
        <v>3.5160458436441604E-2</v>
      </c>
      <c r="J32" s="628">
        <v>3.6511937951441455E-2</v>
      </c>
    </row>
    <row r="33" spans="1:10" ht="15" customHeight="1">
      <c r="A33" s="309">
        <v>21</v>
      </c>
      <c r="B33" s="11" t="s">
        <v>710</v>
      </c>
      <c r="C33" s="624">
        <v>2.2454660299243326E-2</v>
      </c>
      <c r="D33" s="625">
        <v>2.3159556899518194E-2</v>
      </c>
      <c r="E33" s="626">
        <v>2.5135755468757546E-2</v>
      </c>
      <c r="F33" s="627">
        <v>2.6194549980792528E-2</v>
      </c>
      <c r="G33" s="628">
        <v>2.5689052925695441E-2</v>
      </c>
      <c r="H33"/>
      <c r="I33" s="625">
        <v>3.4637099176404645E-2</v>
      </c>
      <c r="J33" s="628">
        <v>3.5175196410705295E-2</v>
      </c>
    </row>
    <row r="34" spans="1:10" ht="15">
      <c r="A34" s="309">
        <v>22</v>
      </c>
      <c r="B34" s="11" t="s">
        <v>82</v>
      </c>
      <c r="C34" s="624">
        <v>0.68327507747242855</v>
      </c>
      <c r="D34" s="625">
        <v>0.69502880331460082</v>
      </c>
      <c r="E34" s="626">
        <v>0.69051686414737001</v>
      </c>
      <c r="F34" s="627">
        <v>0.69512813036790977</v>
      </c>
      <c r="G34" s="628">
        <v>0.69934538693536696</v>
      </c>
      <c r="H34"/>
      <c r="I34" s="625">
        <v>0.69624243362773197</v>
      </c>
      <c r="J34" s="628">
        <v>0.69974271143499644</v>
      </c>
    </row>
    <row r="35" spans="1:10" ht="15" customHeight="1">
      <c r="A35" s="309">
        <v>23</v>
      </c>
      <c r="B35" s="11" t="s">
        <v>81</v>
      </c>
      <c r="C35" s="624">
        <v>0.63193808414608676</v>
      </c>
      <c r="D35" s="625">
        <v>0.64001178093249167</v>
      </c>
      <c r="E35" s="626">
        <v>0.63954760756654583</v>
      </c>
      <c r="F35" s="627">
        <v>0.64822158396668916</v>
      </c>
      <c r="G35" s="628">
        <v>0.66252718642126995</v>
      </c>
      <c r="H35"/>
      <c r="I35" s="625">
        <v>0.64775500897382521</v>
      </c>
      <c r="J35" s="628">
        <v>0.66108551634875967</v>
      </c>
    </row>
    <row r="36" spans="1:10" ht="15">
      <c r="A36" s="309">
        <v>24</v>
      </c>
      <c r="B36" s="11" t="s">
        <v>80</v>
      </c>
      <c r="C36" s="624">
        <v>-4.3586346145689193E-3</v>
      </c>
      <c r="D36" s="625">
        <v>-1.8573562230968888E-2</v>
      </c>
      <c r="E36" s="626">
        <v>-3.1911040723059468E-2</v>
      </c>
      <c r="F36" s="627">
        <v>-0.15006342363279968</v>
      </c>
      <c r="G36" s="628">
        <v>-0.13292441722238901</v>
      </c>
      <c r="H36"/>
      <c r="I36" s="625">
        <v>-0.15023697492344965</v>
      </c>
      <c r="J36" s="628">
        <v>-0.13455601027057243</v>
      </c>
    </row>
    <row r="37" spans="1:10" ht="15" customHeight="1">
      <c r="A37" s="10"/>
      <c r="B37" s="133" t="s">
        <v>230</v>
      </c>
      <c r="C37" s="637"/>
      <c r="D37" s="634"/>
      <c r="E37" s="633"/>
      <c r="F37" s="633"/>
      <c r="G37" s="635"/>
      <c r="H37"/>
      <c r="I37" s="634"/>
      <c r="J37" s="636"/>
    </row>
    <row r="38" spans="1:10" ht="15" customHeight="1">
      <c r="A38" s="309">
        <v>25</v>
      </c>
      <c r="B38" s="11" t="s">
        <v>79</v>
      </c>
      <c r="C38" s="638">
        <v>0.31575356486332257</v>
      </c>
      <c r="D38" s="639">
        <v>0.31209190939307657</v>
      </c>
      <c r="E38" s="640">
        <v>0.27559949547180901</v>
      </c>
      <c r="F38" s="641">
        <v>0.30985571690298702</v>
      </c>
      <c r="G38" s="642">
        <v>0.26911296159466658</v>
      </c>
      <c r="H38"/>
      <c r="I38" s="639">
        <v>0.30864253015534243</v>
      </c>
      <c r="J38" s="642">
        <v>0.29030962098916885</v>
      </c>
    </row>
    <row r="39" spans="1:10" ht="15" customHeight="1">
      <c r="A39" s="309">
        <v>26</v>
      </c>
      <c r="B39" s="11" t="s">
        <v>78</v>
      </c>
      <c r="C39" s="624">
        <v>0.76128144222776595</v>
      </c>
      <c r="D39" s="639">
        <v>0.77793795573371038</v>
      </c>
      <c r="E39" s="640">
        <v>0.78847754664238634</v>
      </c>
      <c r="F39" s="641">
        <v>0.78926246242439457</v>
      </c>
      <c r="G39" s="642">
        <v>0.80595071262735296</v>
      </c>
      <c r="H39"/>
      <c r="I39" s="639">
        <v>0.78015822223340014</v>
      </c>
      <c r="J39" s="642">
        <v>0.80027059693454039</v>
      </c>
    </row>
    <row r="40" spans="1:10" ht="15" customHeight="1">
      <c r="A40" s="309">
        <v>27</v>
      </c>
      <c r="B40" s="11" t="s">
        <v>77</v>
      </c>
      <c r="C40" s="638">
        <v>0.40840042549288175</v>
      </c>
      <c r="D40" s="639">
        <v>0.37595177997486096</v>
      </c>
      <c r="E40" s="640">
        <v>0.38070765035147336</v>
      </c>
      <c r="F40" s="641">
        <v>0.3901089726978868</v>
      </c>
      <c r="G40" s="642">
        <v>0.37321652518957416</v>
      </c>
      <c r="H40"/>
      <c r="I40" s="639">
        <v>0.39098540547920624</v>
      </c>
      <c r="J40" s="642">
        <v>0.3765027613067527</v>
      </c>
    </row>
    <row r="41" spans="1:10" ht="15" customHeight="1">
      <c r="A41" s="310"/>
      <c r="B41" s="133" t="s">
        <v>271</v>
      </c>
      <c r="C41" s="609"/>
      <c r="D41" s="610"/>
      <c r="E41" s="609"/>
      <c r="F41" s="609"/>
      <c r="G41" s="617"/>
      <c r="H41"/>
      <c r="I41" s="610"/>
      <c r="J41" s="611"/>
    </row>
    <row r="42" spans="1:10" ht="15">
      <c r="A42" s="309">
        <v>28</v>
      </c>
      <c r="B42" s="11" t="s">
        <v>254</v>
      </c>
      <c r="C42" s="643">
        <v>528274924.461371</v>
      </c>
      <c r="D42" s="644">
        <v>526833372.49870002</v>
      </c>
      <c r="E42" s="645">
        <v>435541083.84380001</v>
      </c>
      <c r="F42" s="646">
        <v>526776079.68530005</v>
      </c>
      <c r="G42" s="647">
        <v>490743371.55261201</v>
      </c>
      <c r="H42"/>
      <c r="I42" s="644">
        <v>527029762.76459998</v>
      </c>
      <c r="J42" s="647">
        <v>490568914.78259993</v>
      </c>
    </row>
    <row r="43" spans="1:10" ht="15" customHeight="1">
      <c r="A43" s="309">
        <v>29</v>
      </c>
      <c r="B43" s="11" t="s">
        <v>266</v>
      </c>
      <c r="C43" s="643">
        <v>269669183.03660256</v>
      </c>
      <c r="D43" s="648">
        <v>268973058.60497099</v>
      </c>
      <c r="E43" s="649">
        <v>243509818.3920185</v>
      </c>
      <c r="F43" s="650">
        <v>268490931.31507796</v>
      </c>
      <c r="G43" s="651">
        <v>248754246.75872946</v>
      </c>
      <c r="H43"/>
      <c r="I43" s="648">
        <v>269008880.10572952</v>
      </c>
      <c r="J43" s="651">
        <v>249192651.43564153</v>
      </c>
    </row>
    <row r="44" spans="1:10" ht="15" customHeight="1">
      <c r="A44" s="346">
        <v>30</v>
      </c>
      <c r="B44" s="347" t="s">
        <v>255</v>
      </c>
      <c r="C44" s="652">
        <v>1.9589740233301614</v>
      </c>
      <c r="D44" s="639">
        <v>1.958684543467371</v>
      </c>
      <c r="E44" s="640">
        <v>1.7885976291216179</v>
      </c>
      <c r="F44" s="641">
        <v>1.9619883513574645</v>
      </c>
      <c r="G44" s="642">
        <v>1.9728039940905673</v>
      </c>
      <c r="H44" s="653"/>
      <c r="I44" s="639">
        <v>1.9591537742451461</v>
      </c>
      <c r="J44" s="642">
        <v>1.9686331517255762</v>
      </c>
    </row>
    <row r="45" spans="1:10" ht="15" customHeight="1">
      <c r="A45" s="346"/>
      <c r="B45" s="133" t="s">
        <v>373</v>
      </c>
      <c r="C45" s="609"/>
      <c r="D45" s="610"/>
      <c r="E45" s="609"/>
      <c r="F45" s="609"/>
      <c r="G45" s="617"/>
      <c r="H45"/>
      <c r="I45" s="610"/>
      <c r="J45" s="611"/>
    </row>
    <row r="46" spans="1:10" ht="15" customHeight="1">
      <c r="A46" s="346">
        <v>31</v>
      </c>
      <c r="B46" s="347" t="s">
        <v>380</v>
      </c>
      <c r="C46" s="654">
        <v>1326873255.0597618</v>
      </c>
      <c r="D46" s="655">
        <v>1339350668.6287146</v>
      </c>
      <c r="E46" s="656">
        <v>1287990012.3487723</v>
      </c>
      <c r="F46" s="657">
        <v>1382155379.7554777</v>
      </c>
      <c r="G46" s="658">
        <v>1385655533.6448512</v>
      </c>
      <c r="H46"/>
      <c r="I46" s="655">
        <v>1369558623.0457997</v>
      </c>
      <c r="J46" s="658">
        <v>1369272838.1786513</v>
      </c>
    </row>
    <row r="47" spans="1:10" ht="15" customHeight="1">
      <c r="A47" s="346">
        <v>32</v>
      </c>
      <c r="B47" s="347" t="s">
        <v>395</v>
      </c>
      <c r="C47" s="654">
        <v>863691594.62303758</v>
      </c>
      <c r="D47" s="655">
        <v>882093818.73078132</v>
      </c>
      <c r="E47" s="656">
        <v>850351100.51402581</v>
      </c>
      <c r="F47" s="657">
        <v>877361648.58104157</v>
      </c>
      <c r="G47" s="658">
        <v>893857274.15279412</v>
      </c>
      <c r="H47"/>
      <c r="I47" s="655">
        <v>882299952.21567571</v>
      </c>
      <c r="J47" s="658">
        <v>892619181.38749194</v>
      </c>
    </row>
    <row r="48" spans="1:10" ht="15.75" thickBot="1">
      <c r="A48" s="311">
        <v>33</v>
      </c>
      <c r="B48" s="135" t="s">
        <v>413</v>
      </c>
      <c r="C48" s="659">
        <v>1.5362813107367128</v>
      </c>
      <c r="D48" s="660">
        <v>1.518376662650087</v>
      </c>
      <c r="E48" s="661">
        <v>1.5146567242286153</v>
      </c>
      <c r="F48" s="662">
        <v>1.5753542247838617</v>
      </c>
      <c r="G48" s="663">
        <v>1.5501977482458682</v>
      </c>
      <c r="H48"/>
      <c r="I48" s="660">
        <v>1.5522596590949549</v>
      </c>
      <c r="J48" s="663">
        <v>1.5339944141131343</v>
      </c>
    </row>
    <row r="49" spans="1:2">
      <c r="A49" s="12"/>
    </row>
    <row r="50" spans="1:2">
      <c r="B50" s="192"/>
    </row>
    <row r="51" spans="1:2" ht="51">
      <c r="B51" s="192" t="s">
        <v>270</v>
      </c>
    </row>
    <row r="53" spans="1:2">
      <c r="B53" s="191"/>
    </row>
  </sheetData>
  <mergeCells count="2">
    <mergeCell ref="D4:G4"/>
    <mergeCell ref="I4:J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C8" sqref="C8:H22"/>
    </sheetView>
  </sheetViews>
  <sheetFormatPr defaultColWidth="9.140625" defaultRowHeight="12.75"/>
  <cols>
    <col min="1" max="1" width="11.85546875" style="350" bestFit="1" customWidth="1"/>
    <col min="2" max="2" width="105.140625" style="350" bestFit="1" customWidth="1"/>
    <col min="3" max="3" width="14" style="350" bestFit="1" customWidth="1"/>
    <col min="4" max="4" width="12.85546875" style="350" bestFit="1" customWidth="1"/>
    <col min="5" max="5" width="17.5703125" style="350" bestFit="1" customWidth="1"/>
    <col min="6" max="6" width="12.85546875" style="350" bestFit="1" customWidth="1"/>
    <col min="7" max="7" width="30.42578125" style="350" customWidth="1"/>
    <col min="8" max="8" width="14.28515625" style="350" bestFit="1" customWidth="1"/>
    <col min="9" max="16384" width="9.140625" style="350"/>
  </cols>
  <sheetData>
    <row r="1" spans="1:8" ht="13.5">
      <c r="A1" s="348" t="s">
        <v>30</v>
      </c>
      <c r="B1" s="428" t="str">
        <f>'Info '!C2</f>
        <v>JSC ProCredit Bank</v>
      </c>
    </row>
    <row r="2" spans="1:8">
      <c r="A2" s="348" t="s">
        <v>31</v>
      </c>
      <c r="B2" s="427">
        <f>'1. key ratios '!B2</f>
        <v>45199</v>
      </c>
    </row>
    <row r="3" spans="1:8">
      <c r="A3" s="349" t="s">
        <v>416</v>
      </c>
    </row>
    <row r="5" spans="1:8" ht="12" customHeight="1">
      <c r="A5" s="757" t="s">
        <v>417</v>
      </c>
      <c r="B5" s="758"/>
      <c r="C5" s="763" t="s">
        <v>418</v>
      </c>
      <c r="D5" s="764"/>
      <c r="E5" s="764"/>
      <c r="F5" s="764"/>
      <c r="G5" s="764"/>
      <c r="H5" s="765"/>
    </row>
    <row r="6" spans="1:8">
      <c r="A6" s="759"/>
      <c r="B6" s="760"/>
      <c r="C6" s="766"/>
      <c r="D6" s="767"/>
      <c r="E6" s="767"/>
      <c r="F6" s="767"/>
      <c r="G6" s="767"/>
      <c r="H6" s="768"/>
    </row>
    <row r="7" spans="1:8">
      <c r="A7" s="761"/>
      <c r="B7" s="762"/>
      <c r="C7" s="426" t="s">
        <v>419</v>
      </c>
      <c r="D7" s="426" t="s">
        <v>420</v>
      </c>
      <c r="E7" s="426" t="s">
        <v>421</v>
      </c>
      <c r="F7" s="426" t="s">
        <v>422</v>
      </c>
      <c r="G7" s="426" t="s">
        <v>423</v>
      </c>
      <c r="H7" s="426" t="s">
        <v>64</v>
      </c>
    </row>
    <row r="8" spans="1:8">
      <c r="A8" s="422">
        <v>1</v>
      </c>
      <c r="B8" s="421" t="s">
        <v>51</v>
      </c>
      <c r="C8" s="570">
        <v>322583321.4454</v>
      </c>
      <c r="D8" s="570">
        <v>56459250.190000005</v>
      </c>
      <c r="E8" s="570">
        <v>22354816.550000001</v>
      </c>
      <c r="F8" s="570"/>
      <c r="G8" s="570"/>
      <c r="H8" s="571">
        <v>401397388.18540001</v>
      </c>
    </row>
    <row r="9" spans="1:8">
      <c r="A9" s="422">
        <v>2</v>
      </c>
      <c r="B9" s="421" t="s">
        <v>52</v>
      </c>
      <c r="C9" s="570"/>
      <c r="D9" s="570"/>
      <c r="E9" s="570"/>
      <c r="F9" s="570"/>
      <c r="G9" s="570"/>
      <c r="H9" s="571">
        <v>0</v>
      </c>
    </row>
    <row r="10" spans="1:8">
      <c r="A10" s="422">
        <v>3</v>
      </c>
      <c r="B10" s="421" t="s">
        <v>164</v>
      </c>
      <c r="C10" s="570"/>
      <c r="D10" s="570"/>
      <c r="E10" s="570"/>
      <c r="F10" s="570"/>
      <c r="G10" s="570"/>
      <c r="H10" s="571">
        <v>0</v>
      </c>
    </row>
    <row r="11" spans="1:8">
      <c r="A11" s="422">
        <v>4</v>
      </c>
      <c r="B11" s="421" t="s">
        <v>53</v>
      </c>
      <c r="C11" s="570"/>
      <c r="D11" s="570"/>
      <c r="E11" s="570"/>
      <c r="F11" s="570"/>
      <c r="G11" s="570"/>
      <c r="H11" s="571">
        <v>0</v>
      </c>
    </row>
    <row r="12" spans="1:8">
      <c r="A12" s="422">
        <v>5</v>
      </c>
      <c r="B12" s="421" t="s">
        <v>54</v>
      </c>
      <c r="C12" s="570"/>
      <c r="D12" s="570"/>
      <c r="E12" s="570"/>
      <c r="F12" s="570"/>
      <c r="G12" s="570"/>
      <c r="H12" s="571">
        <v>0</v>
      </c>
    </row>
    <row r="13" spans="1:8">
      <c r="A13" s="422">
        <v>6</v>
      </c>
      <c r="B13" s="421" t="s">
        <v>55</v>
      </c>
      <c r="C13" s="570">
        <v>97681260.931431994</v>
      </c>
      <c r="D13" s="570">
        <v>0</v>
      </c>
      <c r="E13" s="570">
        <v>0</v>
      </c>
      <c r="F13" s="570"/>
      <c r="G13" s="570">
        <v>869525.17382700008</v>
      </c>
      <c r="H13" s="571">
        <v>98550786.105259001</v>
      </c>
    </row>
    <row r="14" spans="1:8">
      <c r="A14" s="422">
        <v>7</v>
      </c>
      <c r="B14" s="421" t="s">
        <v>56</v>
      </c>
      <c r="C14" s="570">
        <v>0</v>
      </c>
      <c r="D14" s="570">
        <v>203736571.10780001</v>
      </c>
      <c r="E14" s="570">
        <v>240239576.32789999</v>
      </c>
      <c r="F14" s="570">
        <v>302896798.51819998</v>
      </c>
      <c r="G14" s="570">
        <v>1107513.439</v>
      </c>
      <c r="H14" s="571">
        <v>747980459.39289999</v>
      </c>
    </row>
    <row r="15" spans="1:8">
      <c r="A15" s="422">
        <v>8</v>
      </c>
      <c r="B15" s="423" t="s">
        <v>57</v>
      </c>
      <c r="C15" s="570">
        <v>0</v>
      </c>
      <c r="D15" s="570">
        <v>62017221.611499995</v>
      </c>
      <c r="E15" s="570">
        <v>104406347.05760001</v>
      </c>
      <c r="F15" s="570">
        <v>120829906.574</v>
      </c>
      <c r="G15" s="570">
        <v>10285.238600000001</v>
      </c>
      <c r="H15" s="571">
        <v>287263760.4817</v>
      </c>
    </row>
    <row r="16" spans="1:8">
      <c r="A16" s="422">
        <v>9</v>
      </c>
      <c r="B16" s="421" t="s">
        <v>58</v>
      </c>
      <c r="C16" s="570">
        <v>0</v>
      </c>
      <c r="D16" s="570">
        <v>21642132.115199998</v>
      </c>
      <c r="E16" s="570">
        <v>29215088.7984</v>
      </c>
      <c r="F16" s="570">
        <v>39336010.950599998</v>
      </c>
      <c r="G16" s="570">
        <v>28023.6842</v>
      </c>
      <c r="H16" s="571">
        <v>90221255.5484</v>
      </c>
    </row>
    <row r="17" spans="1:8">
      <c r="A17" s="422">
        <v>10</v>
      </c>
      <c r="B17" s="425" t="s">
        <v>431</v>
      </c>
      <c r="C17" s="570">
        <v>0</v>
      </c>
      <c r="D17" s="570">
        <v>510918.27490000002</v>
      </c>
      <c r="E17" s="570">
        <v>1370621.608</v>
      </c>
      <c r="F17" s="570">
        <v>555176.92359999998</v>
      </c>
      <c r="G17" s="570">
        <v>431567.40860000002</v>
      </c>
      <c r="H17" s="571">
        <v>2868284.2151000001</v>
      </c>
    </row>
    <row r="18" spans="1:8">
      <c r="A18" s="422">
        <v>11</v>
      </c>
      <c r="B18" s="421" t="s">
        <v>60</v>
      </c>
      <c r="C18" s="570"/>
      <c r="D18" s="570"/>
      <c r="E18" s="570"/>
      <c r="F18" s="570"/>
      <c r="G18" s="570">
        <v>4309113.6300000008</v>
      </c>
      <c r="H18" s="571">
        <v>4309113.6300000008</v>
      </c>
    </row>
    <row r="19" spans="1:8">
      <c r="A19" s="422">
        <v>12</v>
      </c>
      <c r="B19" s="421" t="s">
        <v>61</v>
      </c>
      <c r="C19" s="570"/>
      <c r="D19" s="570"/>
      <c r="E19" s="570"/>
      <c r="F19" s="570"/>
      <c r="G19" s="570"/>
      <c r="H19" s="571">
        <v>0</v>
      </c>
    </row>
    <row r="20" spans="1:8">
      <c r="A20" s="424">
        <v>13</v>
      </c>
      <c r="B20" s="423" t="s">
        <v>144</v>
      </c>
      <c r="C20" s="570"/>
      <c r="D20" s="570"/>
      <c r="E20" s="570"/>
      <c r="F20" s="570"/>
      <c r="G20" s="570"/>
      <c r="H20" s="571">
        <v>0</v>
      </c>
    </row>
    <row r="21" spans="1:8">
      <c r="A21" s="422">
        <v>14</v>
      </c>
      <c r="B21" s="421" t="s">
        <v>63</v>
      </c>
      <c r="C21" s="570">
        <v>50141766.352564007</v>
      </c>
      <c r="D21" s="570">
        <v>571139.97882541921</v>
      </c>
      <c r="E21" s="570">
        <v>14957.528921352687</v>
      </c>
      <c r="F21" s="570"/>
      <c r="G21" s="570">
        <v>47184051.184923217</v>
      </c>
      <c r="H21" s="571">
        <v>97911915.045233995</v>
      </c>
    </row>
    <row r="22" spans="1:8">
      <c r="A22" s="420">
        <v>15</v>
      </c>
      <c r="B22" s="419" t="s">
        <v>64</v>
      </c>
      <c r="C22" s="571">
        <v>470406348.72939599</v>
      </c>
      <c r="D22" s="571">
        <v>344426315.00332534</v>
      </c>
      <c r="E22" s="571">
        <v>396230786.26282138</v>
      </c>
      <c r="F22" s="571">
        <v>463062716.04279995</v>
      </c>
      <c r="G22" s="571">
        <v>53508512.350550219</v>
      </c>
      <c r="H22" s="571">
        <v>1727634678.3888929</v>
      </c>
    </row>
    <row r="26" spans="1:8" ht="25.5">
      <c r="B26" s="353"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C7" sqref="C7:H23"/>
    </sheetView>
  </sheetViews>
  <sheetFormatPr defaultColWidth="9.140625" defaultRowHeight="12.75"/>
  <cols>
    <col min="1" max="1" width="11.85546875" style="429" bestFit="1" customWidth="1"/>
    <col min="2" max="2" width="86.85546875" style="350" customWidth="1"/>
    <col min="3" max="4" width="31.5703125" style="350" customWidth="1"/>
    <col min="5" max="5" width="15.140625" style="350" bestFit="1" customWidth="1"/>
    <col min="6" max="6" width="11.85546875" style="350" bestFit="1" customWidth="1"/>
    <col min="7" max="7" width="21.5703125" style="350" bestFit="1" customWidth="1"/>
    <col min="8" max="8" width="41.42578125" style="350" customWidth="1"/>
    <col min="9" max="16384" width="9.140625" style="350"/>
  </cols>
  <sheetData>
    <row r="1" spans="1:8" ht="13.5">
      <c r="A1" s="348" t="s">
        <v>30</v>
      </c>
      <c r="B1" s="428" t="str">
        <f>'Info '!C2</f>
        <v>JSC ProCredit Bank</v>
      </c>
      <c r="C1" s="442"/>
      <c r="D1" s="442"/>
      <c r="E1" s="442"/>
      <c r="F1" s="442"/>
      <c r="G1" s="442"/>
      <c r="H1" s="442"/>
    </row>
    <row r="2" spans="1:8">
      <c r="A2" s="348" t="s">
        <v>31</v>
      </c>
      <c r="B2" s="427">
        <f>'1. key ratios '!B2</f>
        <v>45199</v>
      </c>
      <c r="C2" s="442"/>
      <c r="D2" s="442"/>
      <c r="E2" s="442"/>
      <c r="F2" s="442"/>
      <c r="G2" s="442"/>
      <c r="H2" s="442"/>
    </row>
    <row r="3" spans="1:8">
      <c r="A3" s="349" t="s">
        <v>424</v>
      </c>
      <c r="B3" s="442"/>
      <c r="C3" s="442"/>
      <c r="D3" s="442"/>
      <c r="E3" s="442"/>
      <c r="F3" s="442"/>
      <c r="G3" s="442"/>
      <c r="H3" s="442"/>
    </row>
    <row r="4" spans="1:8">
      <c r="A4" s="443"/>
      <c r="B4" s="442"/>
      <c r="C4" s="441" t="s">
        <v>0</v>
      </c>
      <c r="D4" s="441" t="s">
        <v>1</v>
      </c>
      <c r="E4" s="441" t="s">
        <v>2</v>
      </c>
      <c r="F4" s="441" t="s">
        <v>3</v>
      </c>
      <c r="G4" s="441" t="s">
        <v>4</v>
      </c>
      <c r="H4" s="441" t="s">
        <v>5</v>
      </c>
    </row>
    <row r="5" spans="1:8" ht="33.950000000000003" customHeight="1">
      <c r="A5" s="757" t="s">
        <v>425</v>
      </c>
      <c r="B5" s="758"/>
      <c r="C5" s="771" t="s">
        <v>426</v>
      </c>
      <c r="D5" s="771"/>
      <c r="E5" s="771" t="s">
        <v>663</v>
      </c>
      <c r="F5" s="769" t="s">
        <v>427</v>
      </c>
      <c r="G5" s="769" t="s">
        <v>428</v>
      </c>
      <c r="H5" s="439" t="s">
        <v>662</v>
      </c>
    </row>
    <row r="6" spans="1:8" ht="25.5">
      <c r="A6" s="761"/>
      <c r="B6" s="762"/>
      <c r="C6" s="440" t="s">
        <v>429</v>
      </c>
      <c r="D6" s="440" t="s">
        <v>430</v>
      </c>
      <c r="E6" s="771"/>
      <c r="F6" s="770"/>
      <c r="G6" s="770"/>
      <c r="H6" s="439" t="s">
        <v>661</v>
      </c>
    </row>
    <row r="7" spans="1:8">
      <c r="A7" s="437">
        <v>1</v>
      </c>
      <c r="B7" s="421" t="s">
        <v>51</v>
      </c>
      <c r="C7" s="572"/>
      <c r="D7" s="572">
        <v>401567513.3926</v>
      </c>
      <c r="E7" s="572">
        <v>170125.2072</v>
      </c>
      <c r="F7" s="572"/>
      <c r="G7" s="572"/>
      <c r="H7" s="574">
        <v>401397388.18540001</v>
      </c>
    </row>
    <row r="8" spans="1:8">
      <c r="A8" s="437">
        <v>2</v>
      </c>
      <c r="B8" s="421" t="s">
        <v>52</v>
      </c>
      <c r="C8" s="572"/>
      <c r="D8" s="572">
        <v>0</v>
      </c>
      <c r="E8" s="572">
        <v>0</v>
      </c>
      <c r="F8" s="572"/>
      <c r="G8" s="572"/>
      <c r="H8" s="574">
        <v>0</v>
      </c>
    </row>
    <row r="9" spans="1:8">
      <c r="A9" s="437">
        <v>3</v>
      </c>
      <c r="B9" s="421" t="s">
        <v>164</v>
      </c>
      <c r="C9" s="572"/>
      <c r="D9" s="572">
        <v>0</v>
      </c>
      <c r="E9" s="572">
        <v>0</v>
      </c>
      <c r="F9" s="572"/>
      <c r="G9" s="572"/>
      <c r="H9" s="574">
        <v>0</v>
      </c>
    </row>
    <row r="10" spans="1:8">
      <c r="A10" s="437">
        <v>4</v>
      </c>
      <c r="B10" s="421" t="s">
        <v>53</v>
      </c>
      <c r="C10" s="572"/>
      <c r="D10" s="572">
        <v>0</v>
      </c>
      <c r="E10" s="572">
        <v>0</v>
      </c>
      <c r="F10" s="572"/>
      <c r="G10" s="572"/>
      <c r="H10" s="574">
        <v>0</v>
      </c>
    </row>
    <row r="11" spans="1:8">
      <c r="A11" s="437">
        <v>5</v>
      </c>
      <c r="B11" s="421" t="s">
        <v>54</v>
      </c>
      <c r="C11" s="572"/>
      <c r="D11" s="572">
        <v>0</v>
      </c>
      <c r="E11" s="572">
        <v>0</v>
      </c>
      <c r="F11" s="572"/>
      <c r="G11" s="572"/>
      <c r="H11" s="574">
        <v>0</v>
      </c>
    </row>
    <row r="12" spans="1:8">
      <c r="A12" s="437">
        <v>6</v>
      </c>
      <c r="B12" s="421" t="s">
        <v>55</v>
      </c>
      <c r="C12" s="572"/>
      <c r="D12" s="572">
        <v>98665199.888033003</v>
      </c>
      <c r="E12" s="572">
        <v>114413.78289999999</v>
      </c>
      <c r="F12" s="572"/>
      <c r="G12" s="572"/>
      <c r="H12" s="574">
        <v>98550786.105132997</v>
      </c>
    </row>
    <row r="13" spans="1:8">
      <c r="A13" s="437">
        <v>7</v>
      </c>
      <c r="B13" s="421" t="s">
        <v>56</v>
      </c>
      <c r="C13" s="572">
        <v>23032725.402362</v>
      </c>
      <c r="D13" s="572">
        <v>744153153.436854</v>
      </c>
      <c r="E13" s="572">
        <v>19205419.446316</v>
      </c>
      <c r="F13" s="572"/>
      <c r="G13" s="572">
        <v>0</v>
      </c>
      <c r="H13" s="574">
        <v>747980459.39289999</v>
      </c>
    </row>
    <row r="14" spans="1:8">
      <c r="A14" s="437">
        <v>8</v>
      </c>
      <c r="B14" s="423" t="s">
        <v>57</v>
      </c>
      <c r="C14" s="572">
        <v>5224336.7821519999</v>
      </c>
      <c r="D14" s="572">
        <v>286577972.98699099</v>
      </c>
      <c r="E14" s="572">
        <v>4538549.2874429999</v>
      </c>
      <c r="F14" s="572"/>
      <c r="G14" s="572">
        <v>1062445.21</v>
      </c>
      <c r="H14" s="574">
        <v>287263760.4817</v>
      </c>
    </row>
    <row r="15" spans="1:8">
      <c r="A15" s="437">
        <v>9</v>
      </c>
      <c r="B15" s="421" t="s">
        <v>58</v>
      </c>
      <c r="C15" s="572">
        <v>3023825.8618609998</v>
      </c>
      <c r="D15" s="572">
        <v>89305913.931379989</v>
      </c>
      <c r="E15" s="572">
        <v>2108484.2448410001</v>
      </c>
      <c r="F15" s="572"/>
      <c r="G15" s="572">
        <v>0</v>
      </c>
      <c r="H15" s="574">
        <v>90221255.5484</v>
      </c>
    </row>
    <row r="16" spans="1:8">
      <c r="A16" s="437">
        <v>10</v>
      </c>
      <c r="B16" s="425" t="s">
        <v>431</v>
      </c>
      <c r="C16" s="572">
        <v>8308678.192849</v>
      </c>
      <c r="D16" s="572"/>
      <c r="E16" s="572">
        <v>5440393.9780000001</v>
      </c>
      <c r="F16" s="572"/>
      <c r="G16" s="572"/>
      <c r="H16" s="574">
        <v>2868284.2148489999</v>
      </c>
    </row>
    <row r="17" spans="1:8">
      <c r="A17" s="437">
        <v>11</v>
      </c>
      <c r="B17" s="421" t="s">
        <v>60</v>
      </c>
      <c r="C17" s="572"/>
      <c r="D17" s="572">
        <v>4309113.6300000008</v>
      </c>
      <c r="E17" s="572">
        <v>0</v>
      </c>
      <c r="F17" s="572"/>
      <c r="G17" s="572"/>
      <c r="H17" s="574">
        <v>4309113.6300000008</v>
      </c>
    </row>
    <row r="18" spans="1:8">
      <c r="A18" s="437">
        <v>12</v>
      </c>
      <c r="B18" s="421" t="s">
        <v>61</v>
      </c>
      <c r="C18" s="572"/>
      <c r="D18" s="572">
        <v>0</v>
      </c>
      <c r="E18" s="572">
        <v>0</v>
      </c>
      <c r="F18" s="572"/>
      <c r="G18" s="572"/>
      <c r="H18" s="574">
        <v>0</v>
      </c>
    </row>
    <row r="19" spans="1:8">
      <c r="A19" s="438">
        <v>13</v>
      </c>
      <c r="B19" s="423" t="s">
        <v>144</v>
      </c>
      <c r="C19" s="572"/>
      <c r="D19" s="572">
        <v>0</v>
      </c>
      <c r="E19" s="572">
        <v>0</v>
      </c>
      <c r="F19" s="572"/>
      <c r="G19" s="572"/>
      <c r="H19" s="574">
        <v>0</v>
      </c>
    </row>
    <row r="20" spans="1:8">
      <c r="A20" s="437">
        <v>14</v>
      </c>
      <c r="B20" s="421" t="s">
        <v>63</v>
      </c>
      <c r="C20" s="572"/>
      <c r="D20" s="572">
        <v>107807942.69876607</v>
      </c>
      <c r="E20" s="572">
        <v>13788.67733797754</v>
      </c>
      <c r="F20" s="572"/>
      <c r="G20" s="572"/>
      <c r="H20" s="574">
        <v>107794154.02142809</v>
      </c>
    </row>
    <row r="21" spans="1:8" s="434" customFormat="1">
      <c r="A21" s="436">
        <v>15</v>
      </c>
      <c r="B21" s="435" t="s">
        <v>64</v>
      </c>
      <c r="C21" s="573">
        <v>31280888.046374999</v>
      </c>
      <c r="D21" s="573">
        <v>1732386809.9646239</v>
      </c>
      <c r="E21" s="573">
        <v>26150780.646038</v>
      </c>
      <c r="F21" s="573">
        <v>0</v>
      </c>
      <c r="G21" s="573">
        <v>1062445.21</v>
      </c>
      <c r="H21" s="575">
        <v>1737516917.3649609</v>
      </c>
    </row>
    <row r="22" spans="1:8">
      <c r="A22" s="433">
        <v>16</v>
      </c>
      <c r="B22" s="432" t="s">
        <v>432</v>
      </c>
      <c r="C22" s="572">
        <v>31280888.046374999</v>
      </c>
      <c r="D22" s="572">
        <v>1120037040.3552251</v>
      </c>
      <c r="E22" s="572">
        <v>25852452.978599992</v>
      </c>
      <c r="F22" s="572"/>
      <c r="G22" s="572">
        <v>1062445.21</v>
      </c>
      <c r="H22" s="574">
        <v>1125465475.4230001</v>
      </c>
    </row>
    <row r="23" spans="1:8">
      <c r="A23" s="433">
        <v>17</v>
      </c>
      <c r="B23" s="432" t="s">
        <v>433</v>
      </c>
      <c r="C23" s="572"/>
      <c r="D23" s="572">
        <v>116792938.53999999</v>
      </c>
      <c r="E23" s="572">
        <v>26859.41</v>
      </c>
      <c r="F23" s="572"/>
      <c r="G23" s="572"/>
      <c r="H23" s="574">
        <v>116766079.13</v>
      </c>
    </row>
    <row r="26" spans="1:8" ht="42.6" customHeight="1">
      <c r="B26" s="353"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Normal="100" workbookViewId="0">
      <selection activeCell="B2" sqref="B2"/>
    </sheetView>
  </sheetViews>
  <sheetFormatPr defaultColWidth="9.140625" defaultRowHeight="12.75"/>
  <cols>
    <col min="1" max="1" width="11" style="350" bestFit="1" customWidth="1"/>
    <col min="2" max="2" width="93.42578125" style="350" customWidth="1"/>
    <col min="3" max="4" width="35" style="350" customWidth="1"/>
    <col min="5" max="5" width="15.140625" style="350" bestFit="1" customWidth="1"/>
    <col min="6" max="6" width="11.85546875" style="350" bestFit="1" customWidth="1"/>
    <col min="7" max="7" width="22" style="350" customWidth="1"/>
    <col min="8" max="8" width="19.85546875" style="350" customWidth="1"/>
    <col min="9" max="16384" width="9.140625" style="350"/>
  </cols>
  <sheetData>
    <row r="1" spans="1:8" ht="13.5">
      <c r="A1" s="348" t="s">
        <v>30</v>
      </c>
      <c r="B1" s="428" t="str">
        <f>'Info '!C2</f>
        <v>JSC ProCredit Bank</v>
      </c>
      <c r="C1" s="442"/>
      <c r="D1" s="442"/>
      <c r="E1" s="442"/>
      <c r="F1" s="442"/>
      <c r="G1" s="442"/>
      <c r="H1" s="442"/>
    </row>
    <row r="2" spans="1:8">
      <c r="A2" s="348" t="s">
        <v>31</v>
      </c>
      <c r="B2" s="427">
        <f>'1. key ratios '!B2</f>
        <v>45199</v>
      </c>
      <c r="C2" s="442"/>
      <c r="D2" s="442"/>
      <c r="E2" s="442"/>
      <c r="F2" s="442"/>
      <c r="G2" s="442"/>
      <c r="H2" s="442"/>
    </row>
    <row r="3" spans="1:8">
      <c r="A3" s="349" t="s">
        <v>434</v>
      </c>
      <c r="B3" s="442"/>
      <c r="C3" s="442"/>
      <c r="D3" s="442"/>
      <c r="E3" s="442"/>
      <c r="F3" s="442"/>
      <c r="G3" s="442"/>
      <c r="H3" s="442"/>
    </row>
    <row r="4" spans="1:8">
      <c r="A4" s="443"/>
      <c r="B4" s="442"/>
      <c r="C4" s="441" t="s">
        <v>0</v>
      </c>
      <c r="D4" s="441" t="s">
        <v>1</v>
      </c>
      <c r="E4" s="441" t="s">
        <v>2</v>
      </c>
      <c r="F4" s="441" t="s">
        <v>3</v>
      </c>
      <c r="G4" s="441" t="s">
        <v>4</v>
      </c>
      <c r="H4" s="441" t="s">
        <v>5</v>
      </c>
    </row>
    <row r="5" spans="1:8" ht="41.45" customHeight="1">
      <c r="A5" s="757" t="s">
        <v>425</v>
      </c>
      <c r="B5" s="758"/>
      <c r="C5" s="771" t="s">
        <v>426</v>
      </c>
      <c r="D5" s="771"/>
      <c r="E5" s="771" t="s">
        <v>663</v>
      </c>
      <c r="F5" s="769" t="s">
        <v>427</v>
      </c>
      <c r="G5" s="769" t="s">
        <v>428</v>
      </c>
      <c r="H5" s="439" t="s">
        <v>662</v>
      </c>
    </row>
    <row r="6" spans="1:8" ht="25.5">
      <c r="A6" s="761"/>
      <c r="B6" s="762"/>
      <c r="C6" s="440" t="s">
        <v>429</v>
      </c>
      <c r="D6" s="440" t="s">
        <v>430</v>
      </c>
      <c r="E6" s="771"/>
      <c r="F6" s="770"/>
      <c r="G6" s="770"/>
      <c r="H6" s="439" t="s">
        <v>661</v>
      </c>
    </row>
    <row r="7" spans="1:8">
      <c r="A7" s="431">
        <v>1</v>
      </c>
      <c r="B7" s="446" t="s">
        <v>522</v>
      </c>
      <c r="C7" s="572">
        <v>0</v>
      </c>
      <c r="D7" s="572">
        <v>402750083.31968498</v>
      </c>
      <c r="E7" s="572">
        <v>183758.033196</v>
      </c>
      <c r="F7" s="572"/>
      <c r="G7" s="572">
        <v>0</v>
      </c>
      <c r="H7" s="430">
        <v>402566325.28648901</v>
      </c>
    </row>
    <row r="8" spans="1:8">
      <c r="A8" s="431">
        <v>2</v>
      </c>
      <c r="B8" s="446" t="s">
        <v>435</v>
      </c>
      <c r="C8" s="572">
        <v>0</v>
      </c>
      <c r="D8" s="572">
        <v>106175145.93314499</v>
      </c>
      <c r="E8" s="572">
        <v>218393.86923899999</v>
      </c>
      <c r="F8" s="572"/>
      <c r="G8" s="572">
        <v>0</v>
      </c>
      <c r="H8" s="430">
        <v>106070643.45390598</v>
      </c>
    </row>
    <row r="9" spans="1:8">
      <c r="A9" s="431">
        <v>3</v>
      </c>
      <c r="B9" s="446" t="s">
        <v>436</v>
      </c>
      <c r="C9" s="572">
        <v>0</v>
      </c>
      <c r="D9" s="572">
        <v>0</v>
      </c>
      <c r="E9" s="572">
        <v>0</v>
      </c>
      <c r="F9" s="572"/>
      <c r="G9" s="572">
        <v>0</v>
      </c>
      <c r="H9" s="430">
        <v>0</v>
      </c>
    </row>
    <row r="10" spans="1:8">
      <c r="A10" s="431">
        <v>4</v>
      </c>
      <c r="B10" s="446" t="s">
        <v>523</v>
      </c>
      <c r="C10" s="572">
        <v>0</v>
      </c>
      <c r="D10" s="572">
        <v>14496685.328356</v>
      </c>
      <c r="E10" s="572">
        <v>84850.753448999996</v>
      </c>
      <c r="F10" s="572"/>
      <c r="G10" s="572">
        <v>0</v>
      </c>
      <c r="H10" s="430">
        <v>14411834.574906999</v>
      </c>
    </row>
    <row r="11" spans="1:8">
      <c r="A11" s="431">
        <v>5</v>
      </c>
      <c r="B11" s="446" t="s">
        <v>437</v>
      </c>
      <c r="C11" s="572">
        <v>485280.61679174</v>
      </c>
      <c r="D11" s="572">
        <v>128235896.815422</v>
      </c>
      <c r="E11" s="572">
        <v>964905.60318700003</v>
      </c>
      <c r="F11" s="572"/>
      <c r="G11" s="572">
        <v>0</v>
      </c>
      <c r="H11" s="430">
        <v>127756271.82902674</v>
      </c>
    </row>
    <row r="12" spans="1:8">
      <c r="A12" s="431">
        <v>6</v>
      </c>
      <c r="B12" s="446" t="s">
        <v>438</v>
      </c>
      <c r="C12" s="572">
        <v>277393.92877699999</v>
      </c>
      <c r="D12" s="572">
        <v>61978134.6111046</v>
      </c>
      <c r="E12" s="572">
        <v>412952.43416399998</v>
      </c>
      <c r="F12" s="572"/>
      <c r="G12" s="572">
        <v>0</v>
      </c>
      <c r="H12" s="430">
        <v>61842576.105717599</v>
      </c>
    </row>
    <row r="13" spans="1:8">
      <c r="A13" s="431">
        <v>7</v>
      </c>
      <c r="B13" s="446" t="s">
        <v>439</v>
      </c>
      <c r="C13" s="572">
        <v>220085.81340715999</v>
      </c>
      <c r="D13" s="572">
        <v>110115458.91731399</v>
      </c>
      <c r="E13" s="572">
        <v>358763.45994299999</v>
      </c>
      <c r="F13" s="572"/>
      <c r="G13" s="572">
        <v>0</v>
      </c>
      <c r="H13" s="430">
        <v>109976781.27077815</v>
      </c>
    </row>
    <row r="14" spans="1:8">
      <c r="A14" s="431">
        <v>8</v>
      </c>
      <c r="B14" s="446" t="s">
        <v>440</v>
      </c>
      <c r="C14" s="572">
        <v>555682.74047671002</v>
      </c>
      <c r="D14" s="572">
        <v>90222567.850769103</v>
      </c>
      <c r="E14" s="572">
        <v>615519.86319299997</v>
      </c>
      <c r="F14" s="572"/>
      <c r="G14" s="572">
        <v>0</v>
      </c>
      <c r="H14" s="430">
        <v>90162730.72805281</v>
      </c>
    </row>
    <row r="15" spans="1:8">
      <c r="A15" s="431">
        <v>9</v>
      </c>
      <c r="B15" s="446" t="s">
        <v>441</v>
      </c>
      <c r="C15" s="572">
        <v>11436648.8681123</v>
      </c>
      <c r="D15" s="572">
        <v>79282037.357871205</v>
      </c>
      <c r="E15" s="572">
        <v>7028891.0507659996</v>
      </c>
      <c r="F15" s="572"/>
      <c r="G15" s="572">
        <v>639689.06999999995</v>
      </c>
      <c r="H15" s="430">
        <v>83689795.175217494</v>
      </c>
    </row>
    <row r="16" spans="1:8">
      <c r="A16" s="431">
        <v>10</v>
      </c>
      <c r="B16" s="446" t="s">
        <v>442</v>
      </c>
      <c r="C16" s="572">
        <v>0</v>
      </c>
      <c r="D16" s="572">
        <v>86606496.041773602</v>
      </c>
      <c r="E16" s="572">
        <v>174253.22391900001</v>
      </c>
      <c r="F16" s="572"/>
      <c r="G16" s="572">
        <v>0</v>
      </c>
      <c r="H16" s="430">
        <v>86432242.817854598</v>
      </c>
    </row>
    <row r="17" spans="1:8">
      <c r="A17" s="431">
        <v>11</v>
      </c>
      <c r="B17" s="446" t="s">
        <v>443</v>
      </c>
      <c r="C17" s="572">
        <v>0</v>
      </c>
      <c r="D17" s="572">
        <v>20449832.1470064</v>
      </c>
      <c r="E17" s="572">
        <v>54707.137466</v>
      </c>
      <c r="F17" s="572"/>
      <c r="G17" s="572">
        <v>0</v>
      </c>
      <c r="H17" s="430">
        <v>20395125.009540401</v>
      </c>
    </row>
    <row r="18" spans="1:8">
      <c r="A18" s="431">
        <v>12</v>
      </c>
      <c r="B18" s="446" t="s">
        <v>444</v>
      </c>
      <c r="C18" s="572">
        <v>3050763.3807338201</v>
      </c>
      <c r="D18" s="572">
        <v>68861371.973242298</v>
      </c>
      <c r="E18" s="572">
        <v>2438724.7255900004</v>
      </c>
      <c r="F18" s="572"/>
      <c r="G18" s="572">
        <v>407231.76</v>
      </c>
      <c r="H18" s="430">
        <v>69473410.62838611</v>
      </c>
    </row>
    <row r="19" spans="1:8">
      <c r="A19" s="431">
        <v>13</v>
      </c>
      <c r="B19" s="446" t="s">
        <v>445</v>
      </c>
      <c r="C19" s="572">
        <v>0</v>
      </c>
      <c r="D19" s="572">
        <v>57782993.986786202</v>
      </c>
      <c r="E19" s="572">
        <v>150027.892582</v>
      </c>
      <c r="F19" s="572"/>
      <c r="G19" s="572">
        <v>0</v>
      </c>
      <c r="H19" s="430">
        <v>57632966.094204202</v>
      </c>
    </row>
    <row r="20" spans="1:8">
      <c r="A20" s="431">
        <v>14</v>
      </c>
      <c r="B20" s="446" t="s">
        <v>446</v>
      </c>
      <c r="C20" s="572">
        <v>4480494.9748338899</v>
      </c>
      <c r="D20" s="572">
        <v>72011485.372312695</v>
      </c>
      <c r="E20" s="572">
        <v>4324577.2368687401</v>
      </c>
      <c r="F20" s="572"/>
      <c r="G20" s="572">
        <v>0</v>
      </c>
      <c r="H20" s="430">
        <v>72167403.110277846</v>
      </c>
    </row>
    <row r="21" spans="1:8">
      <c r="A21" s="431">
        <v>15</v>
      </c>
      <c r="B21" s="446" t="s">
        <v>447</v>
      </c>
      <c r="C21" s="572">
        <v>74218.634193999998</v>
      </c>
      <c r="D21" s="572">
        <v>15016371.5880569</v>
      </c>
      <c r="E21" s="572">
        <v>100428.662837</v>
      </c>
      <c r="F21" s="572"/>
      <c r="G21" s="572">
        <v>0</v>
      </c>
      <c r="H21" s="430">
        <v>14990161.559413899</v>
      </c>
    </row>
    <row r="22" spans="1:8">
      <c r="A22" s="431">
        <v>16</v>
      </c>
      <c r="B22" s="446" t="s">
        <v>448</v>
      </c>
      <c r="C22" s="572">
        <v>0</v>
      </c>
      <c r="D22" s="572">
        <v>1083550.775598</v>
      </c>
      <c r="E22" s="572">
        <v>8058.1311800000003</v>
      </c>
      <c r="F22" s="572"/>
      <c r="G22" s="572">
        <v>0</v>
      </c>
      <c r="H22" s="430">
        <v>1075492.644418</v>
      </c>
    </row>
    <row r="23" spans="1:8">
      <c r="A23" s="431">
        <v>17</v>
      </c>
      <c r="B23" s="446" t="s">
        <v>526</v>
      </c>
      <c r="C23" s="572">
        <v>0</v>
      </c>
      <c r="D23" s="572">
        <v>1384545.8525429999</v>
      </c>
      <c r="E23" s="572">
        <v>2101.751338</v>
      </c>
      <c r="F23" s="572"/>
      <c r="G23" s="572">
        <v>0</v>
      </c>
      <c r="H23" s="430">
        <v>1382444.101205</v>
      </c>
    </row>
    <row r="24" spans="1:8">
      <c r="A24" s="431">
        <v>18</v>
      </c>
      <c r="B24" s="446" t="s">
        <v>449</v>
      </c>
      <c r="C24" s="572">
        <v>0</v>
      </c>
      <c r="D24" s="572">
        <v>1807663.455537</v>
      </c>
      <c r="E24" s="572">
        <v>19066.495484999999</v>
      </c>
      <c r="F24" s="572"/>
      <c r="G24" s="572">
        <v>0</v>
      </c>
      <c r="H24" s="430">
        <v>1788596.9600519999</v>
      </c>
    </row>
    <row r="25" spans="1:8">
      <c r="A25" s="431">
        <v>19</v>
      </c>
      <c r="B25" s="446" t="s">
        <v>450</v>
      </c>
      <c r="C25" s="572">
        <v>0</v>
      </c>
      <c r="D25" s="572">
        <v>7505957.9355589999</v>
      </c>
      <c r="E25" s="572">
        <v>3990.2603039999999</v>
      </c>
      <c r="F25" s="572"/>
      <c r="G25" s="572">
        <v>0</v>
      </c>
      <c r="H25" s="430">
        <v>7501967.6752549997</v>
      </c>
    </row>
    <row r="26" spans="1:8">
      <c r="A26" s="431">
        <v>20</v>
      </c>
      <c r="B26" s="446" t="s">
        <v>525</v>
      </c>
      <c r="C26" s="572">
        <v>0</v>
      </c>
      <c r="D26" s="572">
        <v>41747901.750934198</v>
      </c>
      <c r="E26" s="572">
        <v>90722.351469999994</v>
      </c>
      <c r="F26" s="572"/>
      <c r="G26" s="572">
        <v>0</v>
      </c>
      <c r="H26" s="430">
        <v>41657179.399464197</v>
      </c>
    </row>
    <row r="27" spans="1:8">
      <c r="A27" s="431">
        <v>21</v>
      </c>
      <c r="B27" s="446" t="s">
        <v>451</v>
      </c>
      <c r="C27" s="572">
        <v>54455.566396000002</v>
      </c>
      <c r="D27" s="572">
        <v>33431017.096537299</v>
      </c>
      <c r="E27" s="572">
        <v>170537.79177400001</v>
      </c>
      <c r="F27" s="572"/>
      <c r="G27" s="572">
        <v>0</v>
      </c>
      <c r="H27" s="430">
        <v>33314934.8711593</v>
      </c>
    </row>
    <row r="28" spans="1:8">
      <c r="A28" s="431">
        <v>22</v>
      </c>
      <c r="B28" s="446" t="s">
        <v>452</v>
      </c>
      <c r="C28" s="572">
        <v>0</v>
      </c>
      <c r="D28" s="572">
        <v>5249554.2798619997</v>
      </c>
      <c r="E28" s="572">
        <v>14369.867409</v>
      </c>
      <c r="F28" s="572"/>
      <c r="G28" s="572">
        <v>0</v>
      </c>
      <c r="H28" s="430">
        <v>5235184.4124529995</v>
      </c>
    </row>
    <row r="29" spans="1:8">
      <c r="A29" s="431">
        <v>23</v>
      </c>
      <c r="B29" s="446" t="s">
        <v>453</v>
      </c>
      <c r="C29" s="572">
        <v>8149059.8716476196</v>
      </c>
      <c r="D29" s="572">
        <v>125857839.075142</v>
      </c>
      <c r="E29" s="572">
        <v>6404499.5403699996</v>
      </c>
      <c r="F29" s="572"/>
      <c r="G29" s="572">
        <v>0</v>
      </c>
      <c r="H29" s="430">
        <v>127602399.40641962</v>
      </c>
    </row>
    <row r="30" spans="1:8">
      <c r="A30" s="431">
        <v>24</v>
      </c>
      <c r="B30" s="446" t="s">
        <v>524</v>
      </c>
      <c r="C30" s="572">
        <v>1614718.4929549801</v>
      </c>
      <c r="D30" s="572">
        <v>32841419.520068798</v>
      </c>
      <c r="E30" s="572">
        <v>1246632.613498</v>
      </c>
      <c r="F30" s="572"/>
      <c r="G30" s="572">
        <v>0</v>
      </c>
      <c r="H30" s="430">
        <v>33209505.39952578</v>
      </c>
    </row>
    <row r="31" spans="1:8">
      <c r="A31" s="431">
        <v>25</v>
      </c>
      <c r="B31" s="446" t="s">
        <v>454</v>
      </c>
      <c r="C31" s="572">
        <v>0</v>
      </c>
      <c r="D31" s="572">
        <v>7105708.9686733196</v>
      </c>
      <c r="E31" s="572">
        <v>45206.890087</v>
      </c>
      <c r="F31" s="572"/>
      <c r="G31" s="572">
        <v>0</v>
      </c>
      <c r="H31" s="430">
        <v>7060502.0785863195</v>
      </c>
    </row>
    <row r="32" spans="1:8">
      <c r="A32" s="431">
        <v>26</v>
      </c>
      <c r="B32" s="446" t="s">
        <v>521</v>
      </c>
      <c r="C32" s="572">
        <v>882085.15804658993</v>
      </c>
      <c r="D32" s="572">
        <v>48156142.290346503</v>
      </c>
      <c r="E32" s="572">
        <v>1021052.3294220001</v>
      </c>
      <c r="F32" s="572"/>
      <c r="G32" s="572">
        <v>0</v>
      </c>
      <c r="H32" s="430">
        <v>48017175.118971094</v>
      </c>
    </row>
    <row r="33" spans="1:8">
      <c r="A33" s="431">
        <v>27</v>
      </c>
      <c r="B33" s="431" t="s">
        <v>455</v>
      </c>
      <c r="C33" s="572">
        <v>3.1888484954833984E-6</v>
      </c>
      <c r="D33" s="572">
        <v>112117056.33097792</v>
      </c>
      <c r="E33" s="572">
        <v>13788.677301239222</v>
      </c>
      <c r="F33" s="572"/>
      <c r="G33" s="572">
        <v>15524.380000000001</v>
      </c>
      <c r="H33" s="430">
        <v>112103267.65367986</v>
      </c>
    </row>
    <row r="34" spans="1:8">
      <c r="A34" s="431">
        <v>28</v>
      </c>
      <c r="B34" s="435" t="s">
        <v>64</v>
      </c>
      <c r="C34" s="573">
        <v>31280888.046374999</v>
      </c>
      <c r="D34" s="573">
        <v>1732272918.5746241</v>
      </c>
      <c r="E34" s="573">
        <v>26150780.646037977</v>
      </c>
      <c r="F34" s="573">
        <v>0</v>
      </c>
      <c r="G34" s="573">
        <v>1062445.21</v>
      </c>
      <c r="H34" s="430">
        <v>1737516917.3649611</v>
      </c>
    </row>
    <row r="36" spans="1:8">
      <c r="B36" s="445"/>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C6" sqref="C6:C15"/>
    </sheetView>
  </sheetViews>
  <sheetFormatPr defaultColWidth="9.140625" defaultRowHeight="12.75"/>
  <cols>
    <col min="1" max="1" width="11.85546875" style="350" bestFit="1" customWidth="1"/>
    <col min="2" max="2" width="108" style="350" bestFit="1" customWidth="1"/>
    <col min="3" max="3" width="35.5703125" style="350" customWidth="1"/>
    <col min="4" max="4" width="38.42578125" style="350" customWidth="1"/>
    <col min="5" max="16384" width="9.140625" style="350"/>
  </cols>
  <sheetData>
    <row r="1" spans="1:4" ht="13.5">
      <c r="A1" s="348" t="s">
        <v>30</v>
      </c>
      <c r="B1" s="428" t="str">
        <f>'Info '!C2</f>
        <v>JSC ProCredit Bank</v>
      </c>
    </row>
    <row r="2" spans="1:4">
      <c r="A2" s="348" t="s">
        <v>31</v>
      </c>
      <c r="B2" s="427">
        <f>'1. key ratios '!B2</f>
        <v>45199</v>
      </c>
    </row>
    <row r="3" spans="1:4">
      <c r="A3" s="349" t="s">
        <v>456</v>
      </c>
    </row>
    <row r="5" spans="1:4">
      <c r="A5" s="772" t="s">
        <v>670</v>
      </c>
      <c r="B5" s="772"/>
      <c r="C5" s="426" t="s">
        <v>473</v>
      </c>
      <c r="D5" s="426" t="s">
        <v>514</v>
      </c>
    </row>
    <row r="6" spans="1:4">
      <c r="A6" s="454">
        <v>1</v>
      </c>
      <c r="B6" s="447" t="s">
        <v>669</v>
      </c>
      <c r="C6" s="571">
        <v>26283326.789999999</v>
      </c>
      <c r="D6" s="449"/>
    </row>
    <row r="7" spans="1:4">
      <c r="A7" s="451">
        <v>2</v>
      </c>
      <c r="B7" s="447" t="s">
        <v>668</v>
      </c>
      <c r="C7" s="570">
        <v>2579574.85</v>
      </c>
      <c r="D7" s="449">
        <f>SUM(D8:D9)</f>
        <v>0</v>
      </c>
    </row>
    <row r="8" spans="1:4">
      <c r="A8" s="453">
        <v>2.1</v>
      </c>
      <c r="B8" s="452" t="s">
        <v>529</v>
      </c>
      <c r="C8" s="570">
        <v>245096.37000000005</v>
      </c>
      <c r="D8" s="449"/>
    </row>
    <row r="9" spans="1:4">
      <c r="A9" s="453">
        <v>2.2000000000000002</v>
      </c>
      <c r="B9" s="452" t="s">
        <v>527</v>
      </c>
      <c r="C9" s="570">
        <v>2334478.48</v>
      </c>
      <c r="D9" s="449"/>
    </row>
    <row r="10" spans="1:4">
      <c r="A10" s="454">
        <v>3</v>
      </c>
      <c r="B10" s="447" t="s">
        <v>667</v>
      </c>
      <c r="C10" s="570">
        <v>3080165.1000000006</v>
      </c>
      <c r="D10" s="449">
        <f>SUM(D11:D13)</f>
        <v>0</v>
      </c>
    </row>
    <row r="11" spans="1:4">
      <c r="A11" s="453">
        <v>3.1</v>
      </c>
      <c r="B11" s="452" t="s">
        <v>458</v>
      </c>
      <c r="C11" s="570">
        <v>1062445.21</v>
      </c>
      <c r="D11" s="449"/>
    </row>
    <row r="12" spans="1:4">
      <c r="A12" s="453">
        <v>3.2</v>
      </c>
      <c r="B12" s="452" t="s">
        <v>666</v>
      </c>
      <c r="C12" s="570">
        <v>215915.32999999996</v>
      </c>
      <c r="D12" s="449"/>
    </row>
    <row r="13" spans="1:4">
      <c r="A13" s="453">
        <v>3.3</v>
      </c>
      <c r="B13" s="452" t="s">
        <v>528</v>
      </c>
      <c r="C13" s="570">
        <v>1801804.5600000003</v>
      </c>
      <c r="D13" s="449"/>
    </row>
    <row r="14" spans="1:4">
      <c r="A14" s="451">
        <v>4</v>
      </c>
      <c r="B14" s="450" t="s">
        <v>665</v>
      </c>
      <c r="C14" s="570">
        <v>69716.290000000037</v>
      </c>
      <c r="D14" s="449"/>
    </row>
    <row r="15" spans="1:4">
      <c r="A15" s="448">
        <v>5</v>
      </c>
      <c r="B15" s="447" t="s">
        <v>664</v>
      </c>
      <c r="C15" s="571">
        <v>25852452.829999998</v>
      </c>
      <c r="D15" s="419">
        <f>D6+D7-D10+D14</f>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7" sqref="C7:C18"/>
    </sheetView>
  </sheetViews>
  <sheetFormatPr defaultColWidth="9.140625" defaultRowHeight="12.75"/>
  <cols>
    <col min="1" max="1" width="11.85546875" style="350" bestFit="1" customWidth="1"/>
    <col min="2" max="2" width="128.85546875" style="350" bestFit="1" customWidth="1"/>
    <col min="3" max="3" width="37" style="350" customWidth="1"/>
    <col min="4" max="4" width="50.5703125" style="350" customWidth="1"/>
    <col min="5" max="16384" width="9.140625" style="350"/>
  </cols>
  <sheetData>
    <row r="1" spans="1:4" ht="13.5">
      <c r="A1" s="348" t="s">
        <v>30</v>
      </c>
      <c r="B1" s="428" t="str">
        <f>'Info '!C2</f>
        <v>JSC ProCredit Bank</v>
      </c>
    </row>
    <row r="2" spans="1:4">
      <c r="A2" s="348" t="s">
        <v>31</v>
      </c>
      <c r="B2" s="427">
        <f>'1. key ratios '!B2</f>
        <v>45199</v>
      </c>
    </row>
    <row r="3" spans="1:4">
      <c r="A3" s="349" t="s">
        <v>460</v>
      </c>
    </row>
    <row r="4" spans="1:4">
      <c r="A4" s="349"/>
    </row>
    <row r="5" spans="1:4" ht="15" customHeight="1">
      <c r="A5" s="773" t="s">
        <v>530</v>
      </c>
      <c r="B5" s="774"/>
      <c r="C5" s="777" t="s">
        <v>461</v>
      </c>
      <c r="D5" s="777" t="s">
        <v>462</v>
      </c>
    </row>
    <row r="6" spans="1:4">
      <c r="A6" s="775"/>
      <c r="B6" s="776"/>
      <c r="C6" s="777"/>
      <c r="D6" s="777"/>
    </row>
    <row r="7" spans="1:4">
      <c r="A7" s="419">
        <v>1</v>
      </c>
      <c r="B7" s="419" t="s">
        <v>457</v>
      </c>
      <c r="C7" s="570">
        <v>33088850.82</v>
      </c>
      <c r="D7" s="455"/>
    </row>
    <row r="8" spans="1:4">
      <c r="A8" s="449">
        <v>2</v>
      </c>
      <c r="B8" s="449" t="s">
        <v>463</v>
      </c>
      <c r="C8" s="570">
        <v>27987.2487</v>
      </c>
      <c r="D8" s="455"/>
    </row>
    <row r="9" spans="1:4">
      <c r="A9" s="449">
        <v>3</v>
      </c>
      <c r="B9" s="458" t="s">
        <v>673</v>
      </c>
      <c r="C9" s="570">
        <v>202839.91769999999</v>
      </c>
      <c r="D9" s="455"/>
    </row>
    <row r="10" spans="1:4">
      <c r="A10" s="449">
        <v>4</v>
      </c>
      <c r="B10" s="449" t="s">
        <v>464</v>
      </c>
      <c r="C10" s="571">
        <v>2038789.953</v>
      </c>
      <c r="D10" s="455"/>
    </row>
    <row r="11" spans="1:4">
      <c r="A11" s="449">
        <v>5</v>
      </c>
      <c r="B11" s="457" t="s">
        <v>672</v>
      </c>
      <c r="C11" s="570">
        <v>37552.438000000002</v>
      </c>
      <c r="D11" s="455"/>
    </row>
    <row r="12" spans="1:4">
      <c r="A12" s="449">
        <v>6</v>
      </c>
      <c r="B12" s="457" t="s">
        <v>465</v>
      </c>
      <c r="C12" s="570">
        <v>842076.84720000008</v>
      </c>
      <c r="D12" s="455"/>
    </row>
    <row r="13" spans="1:4">
      <c r="A13" s="449">
        <v>7</v>
      </c>
      <c r="B13" s="457" t="s">
        <v>468</v>
      </c>
      <c r="C13" s="570">
        <v>1062445.21</v>
      </c>
      <c r="D13" s="455"/>
    </row>
    <row r="14" spans="1:4">
      <c r="A14" s="449">
        <v>8</v>
      </c>
      <c r="B14" s="457" t="s">
        <v>466</v>
      </c>
      <c r="C14" s="570">
        <v>0</v>
      </c>
      <c r="D14" s="449"/>
    </row>
    <row r="15" spans="1:4">
      <c r="A15" s="449">
        <v>9</v>
      </c>
      <c r="B15" s="457" t="s">
        <v>467</v>
      </c>
      <c r="C15" s="570">
        <v>0</v>
      </c>
      <c r="D15" s="449"/>
    </row>
    <row r="16" spans="1:4">
      <c r="A16" s="449">
        <v>10</v>
      </c>
      <c r="B16" s="457" t="s">
        <v>469</v>
      </c>
      <c r="C16" s="570">
        <v>0</v>
      </c>
      <c r="D16" s="449"/>
    </row>
    <row r="17" spans="1:4">
      <c r="A17" s="449">
        <v>11</v>
      </c>
      <c r="B17" s="457" t="s">
        <v>671</v>
      </c>
      <c r="C17" s="570">
        <v>96715.457800000004</v>
      </c>
      <c r="D17" s="455"/>
    </row>
    <row r="18" spans="1:4">
      <c r="A18" s="419">
        <v>12</v>
      </c>
      <c r="B18" s="456" t="s">
        <v>459</v>
      </c>
      <c r="C18" s="571">
        <v>31280888.033399999</v>
      </c>
      <c r="D18" s="455"/>
    </row>
    <row r="21" spans="1:4">
      <c r="B21" s="348"/>
    </row>
    <row r="22" spans="1:4">
      <c r="B22" s="348"/>
    </row>
    <row r="23" spans="1:4">
      <c r="B23" s="349"/>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topLeftCell="A3" zoomScaleNormal="100" workbookViewId="0">
      <selection activeCell="C8" sqref="C8:AA28"/>
    </sheetView>
  </sheetViews>
  <sheetFormatPr defaultColWidth="9.140625" defaultRowHeight="12.75"/>
  <cols>
    <col min="1" max="1" width="11.85546875" style="442" bestFit="1" customWidth="1"/>
    <col min="2" max="2" width="63.85546875" style="442" customWidth="1"/>
    <col min="3" max="3" width="15.5703125" style="442" customWidth="1"/>
    <col min="4" max="18" width="22.28515625" style="442" customWidth="1"/>
    <col min="19" max="19" width="23.28515625" style="442" bestFit="1" customWidth="1"/>
    <col min="20" max="26" width="22.28515625" style="442" customWidth="1"/>
    <col min="27" max="27" width="23.28515625" style="442" bestFit="1" customWidth="1"/>
    <col min="28" max="28" width="20" style="442" customWidth="1"/>
    <col min="29" max="16384" width="9.140625" style="442"/>
  </cols>
  <sheetData>
    <row r="1" spans="1:28" ht="13.5">
      <c r="A1" s="348" t="s">
        <v>30</v>
      </c>
      <c r="B1" s="428" t="str">
        <f>'Info '!C2</f>
        <v>JSC ProCredit Bank</v>
      </c>
    </row>
    <row r="2" spans="1:28">
      <c r="A2" s="348" t="s">
        <v>31</v>
      </c>
      <c r="B2" s="427">
        <f>'1. key ratios '!B2</f>
        <v>45199</v>
      </c>
      <c r="C2" s="443"/>
    </row>
    <row r="3" spans="1:28">
      <c r="A3" s="349" t="s">
        <v>470</v>
      </c>
    </row>
    <row r="5" spans="1:28" ht="15" customHeight="1">
      <c r="A5" s="779" t="s">
        <v>685</v>
      </c>
      <c r="B5" s="780"/>
      <c r="C5" s="785" t="s">
        <v>471</v>
      </c>
      <c r="D5" s="786"/>
      <c r="E5" s="786"/>
      <c r="F5" s="786"/>
      <c r="G5" s="786"/>
      <c r="H5" s="786"/>
      <c r="I5" s="786"/>
      <c r="J5" s="786"/>
      <c r="K5" s="786"/>
      <c r="L5" s="786"/>
      <c r="M5" s="786"/>
      <c r="N5" s="786"/>
      <c r="O5" s="786"/>
      <c r="P5" s="786"/>
      <c r="Q5" s="786"/>
      <c r="R5" s="786"/>
      <c r="S5" s="786"/>
      <c r="T5" s="465"/>
      <c r="U5" s="465"/>
      <c r="V5" s="465"/>
      <c r="W5" s="465"/>
      <c r="X5" s="465"/>
      <c r="Y5" s="465"/>
      <c r="Z5" s="465"/>
      <c r="AA5" s="464"/>
      <c r="AB5" s="459"/>
    </row>
    <row r="6" spans="1:28" ht="12" customHeight="1">
      <c r="A6" s="781"/>
      <c r="B6" s="782"/>
      <c r="C6" s="787" t="s">
        <v>64</v>
      </c>
      <c r="D6" s="789" t="s">
        <v>684</v>
      </c>
      <c r="E6" s="789"/>
      <c r="F6" s="789"/>
      <c r="G6" s="789"/>
      <c r="H6" s="789" t="s">
        <v>683</v>
      </c>
      <c r="I6" s="789"/>
      <c r="J6" s="789"/>
      <c r="K6" s="789"/>
      <c r="L6" s="462"/>
      <c r="M6" s="790" t="s">
        <v>682</v>
      </c>
      <c r="N6" s="790"/>
      <c r="O6" s="790"/>
      <c r="P6" s="790"/>
      <c r="Q6" s="790"/>
      <c r="R6" s="790"/>
      <c r="S6" s="770"/>
      <c r="T6" s="463"/>
      <c r="U6" s="778" t="s">
        <v>681</v>
      </c>
      <c r="V6" s="778"/>
      <c r="W6" s="778"/>
      <c r="X6" s="778"/>
      <c r="Y6" s="778"/>
      <c r="Z6" s="778"/>
      <c r="AA6" s="771"/>
      <c r="AB6" s="462"/>
    </row>
    <row r="7" spans="1:28">
      <c r="A7" s="783"/>
      <c r="B7" s="784"/>
      <c r="C7" s="788"/>
      <c r="D7" s="461"/>
      <c r="E7" s="439" t="s">
        <v>472</v>
      </c>
      <c r="F7" s="439" t="s">
        <v>679</v>
      </c>
      <c r="G7" s="441" t="s">
        <v>680</v>
      </c>
      <c r="H7" s="443"/>
      <c r="I7" s="439" t="s">
        <v>472</v>
      </c>
      <c r="J7" s="439" t="s">
        <v>679</v>
      </c>
      <c r="K7" s="441" t="s">
        <v>680</v>
      </c>
      <c r="L7" s="460"/>
      <c r="M7" s="439" t="s">
        <v>472</v>
      </c>
      <c r="N7" s="439" t="s">
        <v>679</v>
      </c>
      <c r="O7" s="439" t="s">
        <v>678</v>
      </c>
      <c r="P7" s="439" t="s">
        <v>677</v>
      </c>
      <c r="Q7" s="439" t="s">
        <v>676</v>
      </c>
      <c r="R7" s="439" t="s">
        <v>675</v>
      </c>
      <c r="S7" s="439" t="s">
        <v>674</v>
      </c>
      <c r="T7" s="460"/>
      <c r="U7" s="439" t="s">
        <v>472</v>
      </c>
      <c r="V7" s="439" t="s">
        <v>679</v>
      </c>
      <c r="W7" s="439" t="s">
        <v>678</v>
      </c>
      <c r="X7" s="439" t="s">
        <v>677</v>
      </c>
      <c r="Y7" s="439" t="s">
        <v>676</v>
      </c>
      <c r="Z7" s="439" t="s">
        <v>675</v>
      </c>
      <c r="AA7" s="439" t="s">
        <v>674</v>
      </c>
      <c r="AB7" s="459"/>
    </row>
    <row r="8" spans="1:28" s="579" customFormat="1">
      <c r="A8" s="578">
        <v>1</v>
      </c>
      <c r="B8" s="435" t="s">
        <v>473</v>
      </c>
      <c r="C8" s="573">
        <v>1151317928.3993857</v>
      </c>
      <c r="D8" s="573">
        <v>1080071630.1957068</v>
      </c>
      <c r="E8" s="573">
        <v>12457156.34759384</v>
      </c>
      <c r="F8" s="573">
        <v>1296035.230918</v>
      </c>
      <c r="G8" s="573">
        <v>0</v>
      </c>
      <c r="H8" s="573">
        <v>39965410.157306999</v>
      </c>
      <c r="I8" s="573">
        <v>7244210.7032835903</v>
      </c>
      <c r="J8" s="573">
        <v>1099026.276358</v>
      </c>
      <c r="K8" s="573">
        <v>0</v>
      </c>
      <c r="L8" s="573">
        <v>30766387.61962308</v>
      </c>
      <c r="M8" s="573">
        <v>1180059.21688776</v>
      </c>
      <c r="N8" s="573">
        <v>15055496.9702211</v>
      </c>
      <c r="O8" s="573">
        <v>645157.51538125006</v>
      </c>
      <c r="P8" s="573">
        <v>6430755.3140228195</v>
      </c>
      <c r="Q8" s="573">
        <v>1232765.363445</v>
      </c>
      <c r="R8" s="573">
        <v>0</v>
      </c>
      <c r="S8" s="573">
        <v>0</v>
      </c>
      <c r="T8" s="573">
        <v>514500.42674874002</v>
      </c>
      <c r="U8" s="573">
        <v>514500.42461122002</v>
      </c>
      <c r="V8" s="573">
        <v>0</v>
      </c>
      <c r="W8" s="573">
        <v>0</v>
      </c>
      <c r="X8" s="573">
        <v>0</v>
      </c>
      <c r="Y8" s="573">
        <v>0</v>
      </c>
      <c r="Z8" s="573">
        <v>0</v>
      </c>
      <c r="AA8" s="573">
        <v>0</v>
      </c>
    </row>
    <row r="9" spans="1:28">
      <c r="A9" s="431">
        <v>1.1000000000000001</v>
      </c>
      <c r="B9" s="451" t="s">
        <v>474</v>
      </c>
      <c r="C9" s="576">
        <v>0</v>
      </c>
      <c r="D9" s="572"/>
      <c r="E9" s="572"/>
      <c r="F9" s="572"/>
      <c r="G9" s="572"/>
      <c r="H9" s="572"/>
      <c r="I9" s="572"/>
      <c r="J9" s="572"/>
      <c r="K9" s="572"/>
      <c r="L9" s="572"/>
      <c r="M9" s="572"/>
      <c r="N9" s="572"/>
      <c r="O9" s="572"/>
      <c r="P9" s="572"/>
      <c r="Q9" s="572"/>
      <c r="R9" s="572"/>
      <c r="S9" s="572"/>
      <c r="T9" s="572"/>
      <c r="U9" s="572"/>
      <c r="V9" s="572"/>
      <c r="W9" s="572"/>
      <c r="X9" s="572"/>
      <c r="Y9" s="572"/>
      <c r="Z9" s="572"/>
      <c r="AA9" s="572"/>
    </row>
    <row r="10" spans="1:28">
      <c r="A10" s="431">
        <v>1.2</v>
      </c>
      <c r="B10" s="451" t="s">
        <v>475</v>
      </c>
      <c r="C10" s="576">
        <v>0</v>
      </c>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row>
    <row r="11" spans="1:28">
      <c r="A11" s="431">
        <v>1.3</v>
      </c>
      <c r="B11" s="451" t="s">
        <v>476</v>
      </c>
      <c r="C11" s="576">
        <v>0</v>
      </c>
      <c r="D11" s="572">
        <v>0</v>
      </c>
      <c r="E11" s="572"/>
      <c r="F11" s="572"/>
      <c r="G11" s="572"/>
      <c r="H11" s="572"/>
      <c r="I11" s="572"/>
      <c r="J11" s="572"/>
      <c r="K11" s="572"/>
      <c r="L11" s="572"/>
      <c r="M11" s="572"/>
      <c r="N11" s="572"/>
      <c r="O11" s="572"/>
      <c r="P11" s="572"/>
      <c r="Q11" s="572"/>
      <c r="R11" s="572"/>
      <c r="S11" s="572"/>
      <c r="T11" s="572"/>
      <c r="U11" s="572"/>
      <c r="V11" s="572"/>
      <c r="W11" s="572"/>
      <c r="X11" s="572"/>
      <c r="Y11" s="572"/>
      <c r="Z11" s="572"/>
      <c r="AA11" s="572"/>
    </row>
    <row r="12" spans="1:28">
      <c r="A12" s="431">
        <v>1.4</v>
      </c>
      <c r="B12" s="451" t="s">
        <v>477</v>
      </c>
      <c r="C12" s="576">
        <v>2347388.52</v>
      </c>
      <c r="D12" s="572">
        <v>2347388.52</v>
      </c>
      <c r="E12" s="572">
        <v>0</v>
      </c>
      <c r="F12" s="572">
        <v>0</v>
      </c>
      <c r="G12" s="572">
        <v>0</v>
      </c>
      <c r="H12" s="572">
        <v>0</v>
      </c>
      <c r="I12" s="572">
        <v>0</v>
      </c>
      <c r="J12" s="572">
        <v>0</v>
      </c>
      <c r="K12" s="572">
        <v>0</v>
      </c>
      <c r="L12" s="572">
        <v>0</v>
      </c>
      <c r="M12" s="572">
        <v>0</v>
      </c>
      <c r="N12" s="572">
        <v>0</v>
      </c>
      <c r="O12" s="572">
        <v>0</v>
      </c>
      <c r="P12" s="572">
        <v>0</v>
      </c>
      <c r="Q12" s="572">
        <v>0</v>
      </c>
      <c r="R12" s="572">
        <v>0</v>
      </c>
      <c r="S12" s="572">
        <v>0</v>
      </c>
      <c r="T12" s="572">
        <v>0</v>
      </c>
      <c r="U12" s="572">
        <v>0</v>
      </c>
      <c r="V12" s="572">
        <v>0</v>
      </c>
      <c r="W12" s="572">
        <v>0</v>
      </c>
      <c r="X12" s="572">
        <v>0</v>
      </c>
      <c r="Y12" s="572">
        <v>0</v>
      </c>
      <c r="Z12" s="572">
        <v>0</v>
      </c>
      <c r="AA12" s="572">
        <v>0</v>
      </c>
    </row>
    <row r="13" spans="1:28">
      <c r="A13" s="431">
        <v>1.5</v>
      </c>
      <c r="B13" s="451" t="s">
        <v>478</v>
      </c>
      <c r="C13" s="576">
        <v>978790905.33807409</v>
      </c>
      <c r="D13" s="572">
        <v>916392895.50853598</v>
      </c>
      <c r="E13" s="572">
        <v>9787171.6900752801</v>
      </c>
      <c r="F13" s="572">
        <v>0</v>
      </c>
      <c r="G13" s="572">
        <v>0</v>
      </c>
      <c r="H13" s="572">
        <v>34552643.278962299</v>
      </c>
      <c r="I13" s="572">
        <v>7128681.6688312199</v>
      </c>
      <c r="J13" s="572">
        <v>1023455.726303</v>
      </c>
      <c r="K13" s="572">
        <v>0</v>
      </c>
      <c r="L13" s="572">
        <v>27845366.5505758</v>
      </c>
      <c r="M13" s="572">
        <v>1048805.4297229401</v>
      </c>
      <c r="N13" s="572">
        <v>14739445.0459211</v>
      </c>
      <c r="O13" s="572">
        <v>269827.20569999999</v>
      </c>
      <c r="P13" s="572">
        <v>6364928.6482448196</v>
      </c>
      <c r="Q13" s="572">
        <v>1039826.7964699999</v>
      </c>
      <c r="R13" s="572">
        <v>0</v>
      </c>
      <c r="S13" s="572">
        <v>0</v>
      </c>
      <c r="T13" s="572">
        <v>0</v>
      </c>
      <c r="U13" s="572">
        <v>0</v>
      </c>
      <c r="V13" s="572">
        <v>0</v>
      </c>
      <c r="W13" s="572">
        <v>0</v>
      </c>
      <c r="X13" s="572">
        <v>0</v>
      </c>
      <c r="Y13" s="572">
        <v>0</v>
      </c>
      <c r="Z13" s="572">
        <v>0</v>
      </c>
      <c r="AA13" s="572">
        <v>0</v>
      </c>
    </row>
    <row r="14" spans="1:28">
      <c r="A14" s="431">
        <v>1.6</v>
      </c>
      <c r="B14" s="451" t="s">
        <v>479</v>
      </c>
      <c r="C14" s="576">
        <v>170179634.54131174</v>
      </c>
      <c r="D14" s="572">
        <v>161331346.167171</v>
      </c>
      <c r="E14" s="572">
        <v>2669984.6575185601</v>
      </c>
      <c r="F14" s="572">
        <v>1296035.230918</v>
      </c>
      <c r="G14" s="572">
        <v>0</v>
      </c>
      <c r="H14" s="572">
        <v>5412766.8783446997</v>
      </c>
      <c r="I14" s="572">
        <v>115529.03445237</v>
      </c>
      <c r="J14" s="572">
        <v>75570.550055</v>
      </c>
      <c r="K14" s="572">
        <v>0</v>
      </c>
      <c r="L14" s="572">
        <v>2921021.0690472801</v>
      </c>
      <c r="M14" s="572">
        <v>131253.78716482001</v>
      </c>
      <c r="N14" s="572">
        <v>316051.92430000001</v>
      </c>
      <c r="O14" s="572">
        <v>375330.30968125002</v>
      </c>
      <c r="P14" s="572">
        <v>65826.665777999995</v>
      </c>
      <c r="Q14" s="572">
        <v>192938.56697499999</v>
      </c>
      <c r="R14" s="572">
        <v>0</v>
      </c>
      <c r="S14" s="572">
        <v>0</v>
      </c>
      <c r="T14" s="572">
        <v>514500.42674874002</v>
      </c>
      <c r="U14" s="572">
        <v>514500.42461122002</v>
      </c>
      <c r="V14" s="572">
        <v>0</v>
      </c>
      <c r="W14" s="572">
        <v>0</v>
      </c>
      <c r="X14" s="572">
        <v>0</v>
      </c>
      <c r="Y14" s="572">
        <v>0</v>
      </c>
      <c r="Z14" s="572">
        <v>0</v>
      </c>
      <c r="AA14" s="572">
        <v>0</v>
      </c>
    </row>
    <row r="15" spans="1:28" s="579" customFormat="1">
      <c r="A15" s="578">
        <v>2</v>
      </c>
      <c r="B15" s="435" t="s">
        <v>480</v>
      </c>
      <c r="C15" s="573">
        <v>116792938.91999999</v>
      </c>
      <c r="D15" s="573">
        <v>116792938.91999999</v>
      </c>
      <c r="E15" s="573">
        <v>0</v>
      </c>
      <c r="F15" s="573">
        <v>0</v>
      </c>
      <c r="G15" s="573">
        <v>0</v>
      </c>
      <c r="H15" s="573">
        <v>0</v>
      </c>
      <c r="I15" s="573">
        <v>0</v>
      </c>
      <c r="J15" s="573">
        <v>0</v>
      </c>
      <c r="K15" s="573">
        <v>0</v>
      </c>
      <c r="L15" s="573">
        <v>0</v>
      </c>
      <c r="M15" s="573">
        <v>0</v>
      </c>
      <c r="N15" s="573">
        <v>0</v>
      </c>
      <c r="O15" s="573">
        <v>0</v>
      </c>
      <c r="P15" s="573">
        <v>0</v>
      </c>
      <c r="Q15" s="573">
        <v>0</v>
      </c>
      <c r="R15" s="573">
        <v>0</v>
      </c>
      <c r="S15" s="573">
        <v>0</v>
      </c>
      <c r="T15" s="573">
        <v>0</v>
      </c>
      <c r="U15" s="573">
        <v>0</v>
      </c>
      <c r="V15" s="573">
        <v>0</v>
      </c>
      <c r="W15" s="573">
        <v>0</v>
      </c>
      <c r="X15" s="573">
        <v>0</v>
      </c>
      <c r="Y15" s="573">
        <v>0</v>
      </c>
      <c r="Z15" s="573">
        <v>0</v>
      </c>
      <c r="AA15" s="573">
        <v>0</v>
      </c>
    </row>
    <row r="16" spans="1:28">
      <c r="A16" s="431">
        <v>2.1</v>
      </c>
      <c r="B16" s="451" t="s">
        <v>474</v>
      </c>
      <c r="C16" s="576">
        <v>36552117.789999999</v>
      </c>
      <c r="D16" s="572">
        <v>36552117.789999999</v>
      </c>
      <c r="E16" s="572"/>
      <c r="F16" s="572"/>
      <c r="G16" s="572"/>
      <c r="H16" s="572"/>
      <c r="I16" s="572"/>
      <c r="J16" s="572"/>
      <c r="K16" s="572"/>
      <c r="L16" s="572"/>
      <c r="M16" s="572"/>
      <c r="N16" s="572"/>
      <c r="O16" s="572"/>
      <c r="P16" s="572"/>
      <c r="Q16" s="572"/>
      <c r="R16" s="572"/>
      <c r="S16" s="572"/>
      <c r="T16" s="572"/>
      <c r="U16" s="572"/>
      <c r="V16" s="572"/>
      <c r="W16" s="572"/>
      <c r="X16" s="572"/>
      <c r="Y16" s="572"/>
      <c r="Z16" s="572"/>
      <c r="AA16" s="572"/>
    </row>
    <row r="17" spans="1:27">
      <c r="A17" s="431">
        <v>2.2000000000000002</v>
      </c>
      <c r="B17" s="451" t="s">
        <v>475</v>
      </c>
      <c r="C17" s="576">
        <v>80240821.129999995</v>
      </c>
      <c r="D17" s="572">
        <v>80240821.129999995</v>
      </c>
      <c r="E17" s="572"/>
      <c r="F17" s="572"/>
      <c r="G17" s="572"/>
      <c r="H17" s="572"/>
      <c r="I17" s="572"/>
      <c r="J17" s="572"/>
      <c r="K17" s="572"/>
      <c r="L17" s="572"/>
      <c r="M17" s="572"/>
      <c r="N17" s="572"/>
      <c r="O17" s="572"/>
      <c r="P17" s="572"/>
      <c r="Q17" s="572"/>
      <c r="R17" s="572"/>
      <c r="S17" s="572"/>
      <c r="T17" s="572"/>
      <c r="U17" s="572"/>
      <c r="V17" s="572"/>
      <c r="W17" s="572"/>
      <c r="X17" s="572"/>
      <c r="Y17" s="572"/>
      <c r="Z17" s="572"/>
      <c r="AA17" s="572"/>
    </row>
    <row r="18" spans="1:27">
      <c r="A18" s="431">
        <v>2.2999999999999998</v>
      </c>
      <c r="B18" s="451" t="s">
        <v>476</v>
      </c>
      <c r="C18" s="576">
        <v>0</v>
      </c>
      <c r="D18" s="572">
        <v>0</v>
      </c>
      <c r="E18" s="572"/>
      <c r="F18" s="572"/>
      <c r="G18" s="572"/>
      <c r="H18" s="572"/>
      <c r="I18" s="572"/>
      <c r="J18" s="572"/>
      <c r="K18" s="572"/>
      <c r="L18" s="572"/>
      <c r="M18" s="572"/>
      <c r="N18" s="572"/>
      <c r="O18" s="572"/>
      <c r="P18" s="572"/>
      <c r="Q18" s="572"/>
      <c r="R18" s="572"/>
      <c r="S18" s="572"/>
      <c r="T18" s="572"/>
      <c r="U18" s="572"/>
      <c r="V18" s="572"/>
      <c r="W18" s="572"/>
      <c r="X18" s="572"/>
      <c r="Y18" s="572"/>
      <c r="Z18" s="572"/>
      <c r="AA18" s="572"/>
    </row>
    <row r="19" spans="1:27">
      <c r="A19" s="431">
        <v>2.4</v>
      </c>
      <c r="B19" s="451" t="s">
        <v>477</v>
      </c>
      <c r="C19" s="576">
        <v>0</v>
      </c>
      <c r="D19" s="572">
        <v>0</v>
      </c>
      <c r="E19" s="572"/>
      <c r="F19" s="572"/>
      <c r="G19" s="572"/>
      <c r="H19" s="572"/>
      <c r="I19" s="572"/>
      <c r="J19" s="572"/>
      <c r="K19" s="572"/>
      <c r="L19" s="572"/>
      <c r="M19" s="572"/>
      <c r="N19" s="572"/>
      <c r="O19" s="572"/>
      <c r="P19" s="572"/>
      <c r="Q19" s="572"/>
      <c r="R19" s="572"/>
      <c r="S19" s="572"/>
      <c r="T19" s="572"/>
      <c r="U19" s="572"/>
      <c r="V19" s="572"/>
      <c r="W19" s="572"/>
      <c r="X19" s="572"/>
      <c r="Y19" s="572"/>
      <c r="Z19" s="572"/>
      <c r="AA19" s="572"/>
    </row>
    <row r="20" spans="1:27">
      <c r="A20" s="431">
        <v>2.5</v>
      </c>
      <c r="B20" s="451" t="s">
        <v>478</v>
      </c>
      <c r="C20" s="576">
        <v>0</v>
      </c>
      <c r="D20" s="572">
        <v>0</v>
      </c>
      <c r="E20" s="572"/>
      <c r="F20" s="572"/>
      <c r="G20" s="572"/>
      <c r="H20" s="572"/>
      <c r="I20" s="572"/>
      <c r="J20" s="572"/>
      <c r="K20" s="572"/>
      <c r="L20" s="572"/>
      <c r="M20" s="572"/>
      <c r="N20" s="572"/>
      <c r="O20" s="572"/>
      <c r="P20" s="572"/>
      <c r="Q20" s="572"/>
      <c r="R20" s="572"/>
      <c r="S20" s="572"/>
      <c r="T20" s="572"/>
      <c r="U20" s="572"/>
      <c r="V20" s="572"/>
      <c r="W20" s="572"/>
      <c r="X20" s="572"/>
      <c r="Y20" s="572"/>
      <c r="Z20" s="572"/>
      <c r="AA20" s="572"/>
    </row>
    <row r="21" spans="1:27">
      <c r="A21" s="431">
        <v>2.6</v>
      </c>
      <c r="B21" s="451" t="s">
        <v>479</v>
      </c>
      <c r="C21" s="576">
        <v>0</v>
      </c>
      <c r="D21" s="572">
        <v>0</v>
      </c>
      <c r="E21" s="572"/>
      <c r="F21" s="572"/>
      <c r="G21" s="572"/>
      <c r="H21" s="572"/>
      <c r="I21" s="572"/>
      <c r="J21" s="572"/>
      <c r="K21" s="572"/>
      <c r="L21" s="572"/>
      <c r="M21" s="572"/>
      <c r="N21" s="572"/>
      <c r="O21" s="572"/>
      <c r="P21" s="572"/>
      <c r="Q21" s="572"/>
      <c r="R21" s="572"/>
      <c r="S21" s="572"/>
      <c r="T21" s="572"/>
      <c r="U21" s="572"/>
      <c r="V21" s="572"/>
      <c r="W21" s="572"/>
      <c r="X21" s="572"/>
      <c r="Y21" s="572"/>
      <c r="Z21" s="572"/>
      <c r="AA21" s="572"/>
    </row>
    <row r="22" spans="1:27" s="579" customFormat="1">
      <c r="A22" s="578">
        <v>3</v>
      </c>
      <c r="B22" s="435" t="s">
        <v>520</v>
      </c>
      <c r="C22" s="573">
        <v>141003815.71077397</v>
      </c>
      <c r="D22" s="573">
        <v>85300852.791709006</v>
      </c>
      <c r="E22" s="577"/>
      <c r="F22" s="577"/>
      <c r="G22" s="577"/>
      <c r="H22" s="573">
        <v>6300834.9000000004</v>
      </c>
      <c r="I22" s="577"/>
      <c r="J22" s="577"/>
      <c r="K22" s="577"/>
      <c r="L22" s="573"/>
      <c r="M22" s="577"/>
      <c r="N22" s="577"/>
      <c r="O22" s="577"/>
      <c r="P22" s="577"/>
      <c r="Q22" s="577"/>
      <c r="R22" s="577"/>
      <c r="S22" s="577"/>
      <c r="T22" s="573">
        <v>0</v>
      </c>
      <c r="U22" s="577"/>
      <c r="V22" s="577"/>
      <c r="W22" s="577"/>
      <c r="X22" s="577"/>
      <c r="Y22" s="577"/>
      <c r="Z22" s="577"/>
      <c r="AA22" s="577"/>
    </row>
    <row r="23" spans="1:27">
      <c r="A23" s="431">
        <v>3.1</v>
      </c>
      <c r="B23" s="451" t="s">
        <v>474</v>
      </c>
      <c r="C23" s="576">
        <v>0</v>
      </c>
      <c r="D23" s="573">
        <v>0</v>
      </c>
      <c r="E23" s="577"/>
      <c r="F23" s="577"/>
      <c r="G23" s="577"/>
      <c r="H23" s="573">
        <v>0</v>
      </c>
      <c r="I23" s="577"/>
      <c r="J23" s="577"/>
      <c r="K23" s="577"/>
      <c r="L23" s="573"/>
      <c r="M23" s="577"/>
      <c r="N23" s="577"/>
      <c r="O23" s="577"/>
      <c r="P23" s="577"/>
      <c r="Q23" s="577"/>
      <c r="R23" s="577"/>
      <c r="S23" s="577"/>
      <c r="T23" s="573"/>
      <c r="U23" s="577"/>
      <c r="V23" s="577"/>
      <c r="W23" s="577"/>
      <c r="X23" s="577"/>
      <c r="Y23" s="577"/>
      <c r="Z23" s="577"/>
      <c r="AA23" s="577"/>
    </row>
    <row r="24" spans="1:27">
      <c r="A24" s="431">
        <v>3.2</v>
      </c>
      <c r="B24" s="451" t="s">
        <v>475</v>
      </c>
      <c r="C24" s="576">
        <v>0</v>
      </c>
      <c r="D24" s="573">
        <v>0</v>
      </c>
      <c r="E24" s="577"/>
      <c r="F24" s="577"/>
      <c r="G24" s="577"/>
      <c r="H24" s="573">
        <v>0</v>
      </c>
      <c r="I24" s="577"/>
      <c r="J24" s="577"/>
      <c r="K24" s="577"/>
      <c r="L24" s="573"/>
      <c r="M24" s="577"/>
      <c r="N24" s="577"/>
      <c r="O24" s="577"/>
      <c r="P24" s="577"/>
      <c r="Q24" s="577"/>
      <c r="R24" s="577"/>
      <c r="S24" s="577"/>
      <c r="T24" s="573"/>
      <c r="U24" s="577"/>
      <c r="V24" s="577"/>
      <c r="W24" s="577"/>
      <c r="X24" s="577"/>
      <c r="Y24" s="577"/>
      <c r="Z24" s="577"/>
      <c r="AA24" s="577"/>
    </row>
    <row r="25" spans="1:27">
      <c r="A25" s="431">
        <v>3.3</v>
      </c>
      <c r="B25" s="451" t="s">
        <v>476</v>
      </c>
      <c r="C25" s="576">
        <v>0</v>
      </c>
      <c r="D25" s="573">
        <v>0</v>
      </c>
      <c r="E25" s="577"/>
      <c r="F25" s="577"/>
      <c r="G25" s="577"/>
      <c r="H25" s="573">
        <v>0</v>
      </c>
      <c r="I25" s="577"/>
      <c r="J25" s="577"/>
      <c r="K25" s="577"/>
      <c r="L25" s="573"/>
      <c r="M25" s="577"/>
      <c r="N25" s="577"/>
      <c r="O25" s="577"/>
      <c r="P25" s="577"/>
      <c r="Q25" s="577"/>
      <c r="R25" s="577"/>
      <c r="S25" s="577"/>
      <c r="T25" s="573">
        <v>0</v>
      </c>
      <c r="U25" s="577"/>
      <c r="V25" s="577"/>
      <c r="W25" s="577"/>
      <c r="X25" s="577"/>
      <c r="Y25" s="577"/>
      <c r="Z25" s="577"/>
      <c r="AA25" s="577"/>
    </row>
    <row r="26" spans="1:27">
      <c r="A26" s="431">
        <v>3.4</v>
      </c>
      <c r="B26" s="451" t="s">
        <v>477</v>
      </c>
      <c r="C26" s="576">
        <v>541395.5</v>
      </c>
      <c r="D26" s="573">
        <v>0</v>
      </c>
      <c r="E26" s="577"/>
      <c r="F26" s="577"/>
      <c r="G26" s="577"/>
      <c r="H26" s="573">
        <v>0</v>
      </c>
      <c r="I26" s="577"/>
      <c r="J26" s="577"/>
      <c r="K26" s="577"/>
      <c r="L26" s="573"/>
      <c r="M26" s="577"/>
      <c r="N26" s="577"/>
      <c r="O26" s="577"/>
      <c r="P26" s="577"/>
      <c r="Q26" s="577"/>
      <c r="R26" s="577"/>
      <c r="S26" s="577"/>
      <c r="T26" s="573">
        <v>0</v>
      </c>
      <c r="U26" s="577"/>
      <c r="V26" s="577"/>
      <c r="W26" s="577"/>
      <c r="X26" s="577"/>
      <c r="Y26" s="577"/>
      <c r="Z26" s="577"/>
      <c r="AA26" s="577"/>
    </row>
    <row r="27" spans="1:27">
      <c r="A27" s="431">
        <v>3.5</v>
      </c>
      <c r="B27" s="451" t="s">
        <v>478</v>
      </c>
      <c r="C27" s="576">
        <v>138552067.59214097</v>
      </c>
      <c r="D27" s="572">
        <v>83555896.423076004</v>
      </c>
      <c r="E27" s="580"/>
      <c r="F27" s="580"/>
      <c r="G27" s="580"/>
      <c r="H27" s="572">
        <v>6296986.9000000004</v>
      </c>
      <c r="I27" s="580"/>
      <c r="J27" s="580"/>
      <c r="K27" s="580"/>
      <c r="L27" s="572"/>
      <c r="M27" s="580"/>
      <c r="N27" s="580"/>
      <c r="O27" s="580"/>
      <c r="P27" s="580"/>
      <c r="Q27" s="580"/>
      <c r="R27" s="580"/>
      <c r="S27" s="580"/>
      <c r="T27" s="572">
        <v>0</v>
      </c>
      <c r="U27" s="580"/>
      <c r="V27" s="580"/>
      <c r="W27" s="580"/>
      <c r="X27" s="580"/>
      <c r="Y27" s="580"/>
      <c r="Z27" s="580"/>
      <c r="AA27" s="580"/>
    </row>
    <row r="28" spans="1:27">
      <c r="A28" s="431">
        <v>3.6</v>
      </c>
      <c r="B28" s="451" t="s">
        <v>479</v>
      </c>
      <c r="C28" s="576">
        <v>1910352.6186329999</v>
      </c>
      <c r="D28" s="572">
        <v>1744956.3686329999</v>
      </c>
      <c r="E28" s="580"/>
      <c r="F28" s="580"/>
      <c r="G28" s="580"/>
      <c r="H28" s="572">
        <v>3848</v>
      </c>
      <c r="I28" s="580"/>
      <c r="J28" s="580"/>
      <c r="K28" s="580"/>
      <c r="L28" s="572"/>
      <c r="M28" s="580"/>
      <c r="N28" s="580"/>
      <c r="O28" s="580"/>
      <c r="P28" s="580"/>
      <c r="Q28" s="580"/>
      <c r="R28" s="580"/>
      <c r="S28" s="580"/>
      <c r="T28" s="572">
        <v>0</v>
      </c>
      <c r="U28" s="580"/>
      <c r="V28" s="580"/>
      <c r="W28" s="580"/>
      <c r="X28" s="580"/>
      <c r="Y28" s="580"/>
      <c r="Z28" s="580"/>
      <c r="AA28" s="580"/>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C8" sqref="C8:AA22"/>
    </sheetView>
  </sheetViews>
  <sheetFormatPr defaultColWidth="9.140625" defaultRowHeight="12.75"/>
  <cols>
    <col min="1" max="1" width="11.85546875" style="442" bestFit="1" customWidth="1"/>
    <col min="2" max="2" width="59.5703125" style="442" customWidth="1"/>
    <col min="3" max="3" width="20.140625" style="442" customWidth="1"/>
    <col min="4" max="4" width="22.28515625" style="442" customWidth="1"/>
    <col min="5" max="7" width="17.140625" style="442" customWidth="1"/>
    <col min="8" max="8" width="22.28515625" style="442" customWidth="1"/>
    <col min="9" max="10" width="17.140625" style="442" customWidth="1"/>
    <col min="11" max="27" width="22.28515625" style="442" customWidth="1"/>
    <col min="28" max="16384" width="9.140625" style="442"/>
  </cols>
  <sheetData>
    <row r="1" spans="1:27" ht="13.5">
      <c r="A1" s="348" t="s">
        <v>30</v>
      </c>
      <c r="B1" s="428" t="str">
        <f>'Info '!C2</f>
        <v>JSC ProCredit Bank</v>
      </c>
    </row>
    <row r="2" spans="1:27">
      <c r="A2" s="348" t="s">
        <v>31</v>
      </c>
      <c r="B2" s="427">
        <f>'1. key ratios '!B2</f>
        <v>45199</v>
      </c>
    </row>
    <row r="3" spans="1:27">
      <c r="A3" s="349" t="s">
        <v>482</v>
      </c>
      <c r="C3" s="444"/>
    </row>
    <row r="4" spans="1:27" ht="13.5" thickBot="1">
      <c r="A4" s="349"/>
      <c r="B4" s="444"/>
      <c r="C4" s="444"/>
    </row>
    <row r="5" spans="1:27" ht="13.5" customHeight="1">
      <c r="A5" s="791" t="s">
        <v>688</v>
      </c>
      <c r="B5" s="792"/>
      <c r="C5" s="800" t="s">
        <v>687</v>
      </c>
      <c r="D5" s="801"/>
      <c r="E5" s="801"/>
      <c r="F5" s="801"/>
      <c r="G5" s="801"/>
      <c r="H5" s="801"/>
      <c r="I5" s="801"/>
      <c r="J5" s="801"/>
      <c r="K5" s="801"/>
      <c r="L5" s="801"/>
      <c r="M5" s="801"/>
      <c r="N5" s="801"/>
      <c r="O5" s="801"/>
      <c r="P5" s="801"/>
      <c r="Q5" s="801"/>
      <c r="R5" s="801"/>
      <c r="S5" s="802"/>
      <c r="T5" s="465"/>
      <c r="U5" s="465"/>
      <c r="V5" s="465"/>
      <c r="W5" s="465"/>
      <c r="X5" s="465"/>
      <c r="Y5" s="465"/>
      <c r="Z5" s="465"/>
      <c r="AA5" s="464"/>
    </row>
    <row r="6" spans="1:27" ht="12" customHeight="1">
      <c r="A6" s="793"/>
      <c r="B6" s="794"/>
      <c r="C6" s="797" t="s">
        <v>64</v>
      </c>
      <c r="D6" s="789" t="s">
        <v>684</v>
      </c>
      <c r="E6" s="789"/>
      <c r="F6" s="789"/>
      <c r="G6" s="789"/>
      <c r="H6" s="789" t="s">
        <v>683</v>
      </c>
      <c r="I6" s="789"/>
      <c r="J6" s="789"/>
      <c r="K6" s="789"/>
      <c r="L6" s="462"/>
      <c r="M6" s="790" t="s">
        <v>682</v>
      </c>
      <c r="N6" s="790"/>
      <c r="O6" s="790"/>
      <c r="P6" s="790"/>
      <c r="Q6" s="790"/>
      <c r="R6" s="790"/>
      <c r="S6" s="799"/>
      <c r="T6" s="465"/>
      <c r="U6" s="778" t="s">
        <v>681</v>
      </c>
      <c r="V6" s="778"/>
      <c r="W6" s="778"/>
      <c r="X6" s="778"/>
      <c r="Y6" s="778"/>
      <c r="Z6" s="778"/>
      <c r="AA6" s="771"/>
    </row>
    <row r="7" spans="1:27" ht="25.5">
      <c r="A7" s="795"/>
      <c r="B7" s="796"/>
      <c r="C7" s="798"/>
      <c r="D7" s="461"/>
      <c r="E7" s="439" t="s">
        <v>472</v>
      </c>
      <c r="F7" s="439" t="s">
        <v>679</v>
      </c>
      <c r="G7" s="441" t="s">
        <v>680</v>
      </c>
      <c r="H7" s="443"/>
      <c r="I7" s="439" t="s">
        <v>472</v>
      </c>
      <c r="J7" s="439" t="s">
        <v>679</v>
      </c>
      <c r="K7" s="441" t="s">
        <v>680</v>
      </c>
      <c r="L7" s="460"/>
      <c r="M7" s="439" t="s">
        <v>472</v>
      </c>
      <c r="N7" s="439" t="s">
        <v>679</v>
      </c>
      <c r="O7" s="439" t="s">
        <v>678</v>
      </c>
      <c r="P7" s="439" t="s">
        <v>677</v>
      </c>
      <c r="Q7" s="439" t="s">
        <v>676</v>
      </c>
      <c r="R7" s="439" t="s">
        <v>675</v>
      </c>
      <c r="S7" s="486" t="s">
        <v>674</v>
      </c>
      <c r="T7" s="485"/>
      <c r="U7" s="439" t="s">
        <v>472</v>
      </c>
      <c r="V7" s="439" t="s">
        <v>679</v>
      </c>
      <c r="W7" s="439" t="s">
        <v>678</v>
      </c>
      <c r="X7" s="439" t="s">
        <v>677</v>
      </c>
      <c r="Y7" s="439" t="s">
        <v>676</v>
      </c>
      <c r="Z7" s="439" t="s">
        <v>675</v>
      </c>
      <c r="AA7" s="439" t="s">
        <v>674</v>
      </c>
    </row>
    <row r="8" spans="1:27">
      <c r="A8" s="484">
        <v>1</v>
      </c>
      <c r="B8" s="483" t="s">
        <v>473</v>
      </c>
      <c r="C8" s="682">
        <v>1151317928.3993857</v>
      </c>
      <c r="D8" s="573">
        <v>1080071630.1957064</v>
      </c>
      <c r="E8" s="573">
        <v>12457156.347593838</v>
      </c>
      <c r="F8" s="573">
        <v>1296035.230918</v>
      </c>
      <c r="G8" s="573">
        <v>0</v>
      </c>
      <c r="H8" s="573">
        <v>39965410.157307081</v>
      </c>
      <c r="I8" s="573">
        <v>7244210.7032835893</v>
      </c>
      <c r="J8" s="573">
        <v>1099026.276358</v>
      </c>
      <c r="K8" s="573">
        <v>0</v>
      </c>
      <c r="L8" s="573">
        <v>30766387.61962311</v>
      </c>
      <c r="M8" s="573">
        <v>1180059.21688776</v>
      </c>
      <c r="N8" s="573">
        <v>15055496.970221112</v>
      </c>
      <c r="O8" s="573">
        <v>645157.51538124995</v>
      </c>
      <c r="P8" s="573">
        <v>6430755.3140228195</v>
      </c>
      <c r="Q8" s="573">
        <v>1232765.363445</v>
      </c>
      <c r="R8" s="573">
        <v>0</v>
      </c>
      <c r="S8" s="683">
        <v>0</v>
      </c>
      <c r="T8" s="684">
        <v>514500.42674874002</v>
      </c>
      <c r="U8" s="572">
        <v>514500.42461122002</v>
      </c>
      <c r="V8" s="572">
        <v>0</v>
      </c>
      <c r="W8" s="572">
        <v>0</v>
      </c>
      <c r="X8" s="572">
        <v>0</v>
      </c>
      <c r="Y8" s="572">
        <v>0</v>
      </c>
      <c r="Z8" s="572">
        <v>0</v>
      </c>
      <c r="AA8" s="581">
        <v>0</v>
      </c>
    </row>
    <row r="9" spans="1:27">
      <c r="A9" s="476">
        <v>1.1000000000000001</v>
      </c>
      <c r="B9" s="482" t="s">
        <v>483</v>
      </c>
      <c r="C9" s="583">
        <v>1145184263.4772091</v>
      </c>
      <c r="D9" s="572">
        <v>1074682666.0237041</v>
      </c>
      <c r="E9" s="572">
        <v>12413049.007593838</v>
      </c>
      <c r="F9" s="572">
        <v>1295667.480918</v>
      </c>
      <c r="G9" s="572">
        <v>0</v>
      </c>
      <c r="H9" s="572">
        <v>39961287.796807081</v>
      </c>
      <c r="I9" s="572">
        <v>7244210.7032835893</v>
      </c>
      <c r="J9" s="572">
        <v>1099026.276358</v>
      </c>
      <c r="K9" s="572">
        <v>0</v>
      </c>
      <c r="L9" s="572">
        <v>30025809.229950532</v>
      </c>
      <c r="M9" s="572">
        <v>688168.36721518007</v>
      </c>
      <c r="N9" s="572">
        <v>14872745.29022111</v>
      </c>
      <c r="O9" s="572">
        <v>645157.51538124995</v>
      </c>
      <c r="P9" s="572">
        <v>6387288.7640228197</v>
      </c>
      <c r="Q9" s="572">
        <v>1232765.363445</v>
      </c>
      <c r="R9" s="572">
        <v>0</v>
      </c>
      <c r="S9" s="581">
        <v>0</v>
      </c>
      <c r="T9" s="582">
        <v>514500.42674874002</v>
      </c>
      <c r="U9" s="572">
        <v>514500.42461122002</v>
      </c>
      <c r="V9" s="572">
        <v>0</v>
      </c>
      <c r="W9" s="572">
        <v>0</v>
      </c>
      <c r="X9" s="572">
        <v>0</v>
      </c>
      <c r="Y9" s="572">
        <v>0</v>
      </c>
      <c r="Z9" s="572">
        <v>0</v>
      </c>
      <c r="AA9" s="581">
        <v>0</v>
      </c>
    </row>
    <row r="10" spans="1:27">
      <c r="A10" s="480" t="s">
        <v>14</v>
      </c>
      <c r="B10" s="481" t="s">
        <v>484</v>
      </c>
      <c r="C10" s="584">
        <v>1096068174.5443623</v>
      </c>
      <c r="D10" s="572">
        <v>1026070797.8933569</v>
      </c>
      <c r="E10" s="572">
        <v>12228530.512101838</v>
      </c>
      <c r="F10" s="572">
        <v>1295667.480918</v>
      </c>
      <c r="G10" s="572">
        <v>0</v>
      </c>
      <c r="H10" s="572">
        <v>39557671.784307078</v>
      </c>
      <c r="I10" s="572">
        <v>7244210.7032835893</v>
      </c>
      <c r="J10" s="572">
        <v>1099026.276358</v>
      </c>
      <c r="K10" s="572">
        <v>0</v>
      </c>
      <c r="L10" s="572">
        <v>29925204.439950533</v>
      </c>
      <c r="M10" s="572">
        <v>688168.36721518007</v>
      </c>
      <c r="N10" s="572">
        <v>14872745.29022111</v>
      </c>
      <c r="O10" s="572">
        <v>645157.51538124995</v>
      </c>
      <c r="P10" s="572">
        <v>6286683.9740228197</v>
      </c>
      <c r="Q10" s="572">
        <v>1232765.363445</v>
      </c>
      <c r="R10" s="572">
        <v>0</v>
      </c>
      <c r="S10" s="581">
        <v>0</v>
      </c>
      <c r="T10" s="582">
        <v>514500.42674874002</v>
      </c>
      <c r="U10" s="572">
        <v>514500.42461122002</v>
      </c>
      <c r="V10" s="572">
        <v>0</v>
      </c>
      <c r="W10" s="572">
        <v>0</v>
      </c>
      <c r="X10" s="572">
        <v>0</v>
      </c>
      <c r="Y10" s="572">
        <v>0</v>
      </c>
      <c r="Z10" s="572">
        <v>0</v>
      </c>
      <c r="AA10" s="581">
        <v>0</v>
      </c>
    </row>
    <row r="11" spans="1:27">
      <c r="A11" s="478" t="s">
        <v>485</v>
      </c>
      <c r="B11" s="479" t="s">
        <v>486</v>
      </c>
      <c r="C11" s="585">
        <v>478915286.73588365</v>
      </c>
      <c r="D11" s="572">
        <v>447327899.40829635</v>
      </c>
      <c r="E11" s="572">
        <v>6563070.69795046</v>
      </c>
      <c r="F11" s="572">
        <v>39502.171170000001</v>
      </c>
      <c r="G11" s="572">
        <v>0</v>
      </c>
      <c r="H11" s="572">
        <v>22651202.730966188</v>
      </c>
      <c r="I11" s="572">
        <v>3377063.1215385096</v>
      </c>
      <c r="J11" s="572">
        <v>808161.09635800007</v>
      </c>
      <c r="K11" s="572">
        <v>0</v>
      </c>
      <c r="L11" s="572">
        <v>8936184.5944834724</v>
      </c>
      <c r="M11" s="572">
        <v>419149.78326482006</v>
      </c>
      <c r="N11" s="572">
        <v>3179750.3739642501</v>
      </c>
      <c r="O11" s="572">
        <v>645157.51538124995</v>
      </c>
      <c r="P11" s="572">
        <v>1325777.6639288804</v>
      </c>
      <c r="Q11" s="572">
        <v>1232765.363445</v>
      </c>
      <c r="R11" s="572">
        <v>0</v>
      </c>
      <c r="S11" s="581">
        <v>0</v>
      </c>
      <c r="T11" s="582">
        <v>2.13752E-3</v>
      </c>
      <c r="U11" s="572">
        <v>0</v>
      </c>
      <c r="V11" s="572">
        <v>0</v>
      </c>
      <c r="W11" s="572">
        <v>0</v>
      </c>
      <c r="X11" s="572">
        <v>0</v>
      </c>
      <c r="Y11" s="572">
        <v>0</v>
      </c>
      <c r="Z11" s="572">
        <v>0</v>
      </c>
      <c r="AA11" s="581">
        <v>0</v>
      </c>
    </row>
    <row r="12" spans="1:27">
      <c r="A12" s="478" t="s">
        <v>487</v>
      </c>
      <c r="B12" s="479" t="s">
        <v>488</v>
      </c>
      <c r="C12" s="585">
        <v>169746697.42783865</v>
      </c>
      <c r="D12" s="572">
        <v>160945412.2317228</v>
      </c>
      <c r="E12" s="572">
        <v>1992413.9683703801</v>
      </c>
      <c r="F12" s="572">
        <v>0</v>
      </c>
      <c r="G12" s="572"/>
      <c r="H12" s="572">
        <v>8007099.5869657593</v>
      </c>
      <c r="I12" s="572">
        <v>1269008.6811410801</v>
      </c>
      <c r="J12" s="572">
        <v>0</v>
      </c>
      <c r="K12" s="572">
        <v>0</v>
      </c>
      <c r="L12" s="572">
        <v>794185.60915010003</v>
      </c>
      <c r="M12" s="572">
        <v>269018.58395036001</v>
      </c>
      <c r="N12" s="572">
        <v>111262.69</v>
      </c>
      <c r="O12" s="572">
        <v>0</v>
      </c>
      <c r="P12" s="572">
        <v>0</v>
      </c>
      <c r="Q12" s="572">
        <v>0</v>
      </c>
      <c r="R12" s="572">
        <v>0</v>
      </c>
      <c r="S12" s="581">
        <v>0</v>
      </c>
      <c r="T12" s="582">
        <v>0</v>
      </c>
      <c r="U12" s="572">
        <v>0</v>
      </c>
      <c r="V12" s="572">
        <v>0</v>
      </c>
      <c r="W12" s="572">
        <v>0</v>
      </c>
      <c r="X12" s="572">
        <v>0</v>
      </c>
      <c r="Y12" s="572">
        <v>0</v>
      </c>
      <c r="Z12" s="572">
        <v>0</v>
      </c>
      <c r="AA12" s="581">
        <v>0</v>
      </c>
    </row>
    <row r="13" spans="1:27">
      <c r="A13" s="478" t="s">
        <v>489</v>
      </c>
      <c r="B13" s="479" t="s">
        <v>490</v>
      </c>
      <c r="C13" s="585">
        <v>109094532.48319182</v>
      </c>
      <c r="D13" s="572">
        <v>103454628.7405127</v>
      </c>
      <c r="E13" s="572">
        <v>139292.01436899998</v>
      </c>
      <c r="F13" s="572">
        <v>0</v>
      </c>
      <c r="G13" s="572"/>
      <c r="H13" s="572">
        <v>5081401.3096046308</v>
      </c>
      <c r="I13" s="572">
        <v>2148022.9180000001</v>
      </c>
      <c r="J13" s="572">
        <v>290865.18</v>
      </c>
      <c r="K13" s="572">
        <v>0</v>
      </c>
      <c r="L13" s="572">
        <v>558502.43307448004</v>
      </c>
      <c r="M13" s="572">
        <v>0</v>
      </c>
      <c r="N13" s="572">
        <v>0</v>
      </c>
      <c r="O13" s="572">
        <v>0</v>
      </c>
      <c r="P13" s="572">
        <v>0</v>
      </c>
      <c r="Q13" s="572">
        <v>0</v>
      </c>
      <c r="R13" s="572">
        <v>0</v>
      </c>
      <c r="S13" s="581">
        <v>0</v>
      </c>
      <c r="T13" s="582">
        <v>0</v>
      </c>
      <c r="U13" s="572">
        <v>0</v>
      </c>
      <c r="V13" s="572">
        <v>0</v>
      </c>
      <c r="W13" s="572">
        <v>0</v>
      </c>
      <c r="X13" s="572">
        <v>0</v>
      </c>
      <c r="Y13" s="572">
        <v>0</v>
      </c>
      <c r="Z13" s="572">
        <v>0</v>
      </c>
      <c r="AA13" s="581">
        <v>0</v>
      </c>
    </row>
    <row r="14" spans="1:27">
      <c r="A14" s="478" t="s">
        <v>491</v>
      </c>
      <c r="B14" s="479" t="s">
        <v>492</v>
      </c>
      <c r="C14" s="585">
        <v>338311657.8974508</v>
      </c>
      <c r="D14" s="572">
        <v>314342857.51282692</v>
      </c>
      <c r="E14" s="572">
        <v>3533753.8314119997</v>
      </c>
      <c r="F14" s="572">
        <v>1256165.309748</v>
      </c>
      <c r="G14" s="572"/>
      <c r="H14" s="572">
        <v>3817968.1567704789</v>
      </c>
      <c r="I14" s="572">
        <v>450115.98260400002</v>
      </c>
      <c r="J14" s="572">
        <v>0</v>
      </c>
      <c r="K14" s="572">
        <v>0</v>
      </c>
      <c r="L14" s="572">
        <v>19636331.803242482</v>
      </c>
      <c r="M14" s="572">
        <v>0</v>
      </c>
      <c r="N14" s="572">
        <v>11581732.226256859</v>
      </c>
      <c r="O14" s="572">
        <v>0</v>
      </c>
      <c r="P14" s="572">
        <v>4960906.3100939393</v>
      </c>
      <c r="Q14" s="572">
        <v>0</v>
      </c>
      <c r="R14" s="572">
        <v>0</v>
      </c>
      <c r="S14" s="581">
        <v>0</v>
      </c>
      <c r="T14" s="582">
        <v>514500.42461122002</v>
      </c>
      <c r="U14" s="572">
        <v>514500.42461122002</v>
      </c>
      <c r="V14" s="572">
        <v>0</v>
      </c>
      <c r="W14" s="572">
        <v>0</v>
      </c>
      <c r="X14" s="572">
        <v>0</v>
      </c>
      <c r="Y14" s="572">
        <v>0</v>
      </c>
      <c r="Z14" s="572">
        <v>0</v>
      </c>
      <c r="AA14" s="581">
        <v>0</v>
      </c>
    </row>
    <row r="15" spans="1:27">
      <c r="A15" s="477">
        <v>1.2</v>
      </c>
      <c r="B15" s="475" t="s">
        <v>686</v>
      </c>
      <c r="C15" s="583">
        <v>25223295.919028737</v>
      </c>
      <c r="D15" s="572">
        <v>4013151.7010490033</v>
      </c>
      <c r="E15" s="572">
        <v>82791.033421000029</v>
      </c>
      <c r="F15" s="572">
        <v>14240.940667000001</v>
      </c>
      <c r="G15" s="572">
        <v>0</v>
      </c>
      <c r="H15" s="572">
        <v>2180133.9930620012</v>
      </c>
      <c r="I15" s="572">
        <v>348823.55753600004</v>
      </c>
      <c r="J15" s="572">
        <v>45996.195323</v>
      </c>
      <c r="K15" s="572">
        <v>0</v>
      </c>
      <c r="L15" s="572">
        <v>18515509.798169002</v>
      </c>
      <c r="M15" s="572">
        <v>234018.93940700003</v>
      </c>
      <c r="N15" s="572">
        <v>9657033.4625509977</v>
      </c>
      <c r="O15" s="572">
        <v>296596.55307299999</v>
      </c>
      <c r="P15" s="572">
        <v>4148355.2196920002</v>
      </c>
      <c r="Q15" s="572">
        <v>959134.61489999993</v>
      </c>
      <c r="R15" s="572">
        <v>0</v>
      </c>
      <c r="S15" s="581">
        <v>0</v>
      </c>
      <c r="T15" s="582">
        <v>514500.42674874002</v>
      </c>
      <c r="U15" s="572">
        <v>514500.42461122002</v>
      </c>
      <c r="V15" s="572">
        <v>0</v>
      </c>
      <c r="W15" s="572">
        <v>0</v>
      </c>
      <c r="X15" s="572">
        <v>0</v>
      </c>
      <c r="Y15" s="572">
        <v>0</v>
      </c>
      <c r="Z15" s="572">
        <v>0</v>
      </c>
      <c r="AA15" s="581">
        <v>0</v>
      </c>
    </row>
    <row r="16" spans="1:27">
      <c r="A16" s="476">
        <v>1.3</v>
      </c>
      <c r="B16" s="475" t="s">
        <v>531</v>
      </c>
      <c r="C16" s="586"/>
      <c r="D16" s="587"/>
      <c r="E16" s="587"/>
      <c r="F16" s="587"/>
      <c r="G16" s="587"/>
      <c r="H16" s="587"/>
      <c r="I16" s="587"/>
      <c r="J16" s="587"/>
      <c r="K16" s="587"/>
      <c r="L16" s="587"/>
      <c r="M16" s="587"/>
      <c r="N16" s="587"/>
      <c r="O16" s="587"/>
      <c r="P16" s="587"/>
      <c r="Q16" s="587"/>
      <c r="R16" s="587"/>
      <c r="S16" s="588"/>
      <c r="T16" s="589"/>
      <c r="U16" s="587"/>
      <c r="V16" s="587"/>
      <c r="W16" s="587"/>
      <c r="X16" s="587"/>
      <c r="Y16" s="587"/>
      <c r="Z16" s="587"/>
      <c r="AA16" s="588"/>
    </row>
    <row r="17" spans="1:27">
      <c r="A17" s="472" t="s">
        <v>493</v>
      </c>
      <c r="B17" s="474" t="s">
        <v>494</v>
      </c>
      <c r="C17" s="590">
        <v>1084084158.4895005</v>
      </c>
      <c r="D17" s="572">
        <v>1019805490.5193008</v>
      </c>
      <c r="E17" s="572">
        <v>11530421.8828</v>
      </c>
      <c r="F17" s="572">
        <v>1199185.1647000001</v>
      </c>
      <c r="G17" s="572">
        <v>0</v>
      </c>
      <c r="H17" s="572">
        <v>38506865.888799995</v>
      </c>
      <c r="I17" s="572">
        <v>7016130.4364000009</v>
      </c>
      <c r="J17" s="572">
        <v>1099026.2794000001</v>
      </c>
      <c r="K17" s="572">
        <v>0</v>
      </c>
      <c r="L17" s="572">
        <v>25366947.831099994</v>
      </c>
      <c r="M17" s="572">
        <v>675892.77449999994</v>
      </c>
      <c r="N17" s="572">
        <v>12565340.923</v>
      </c>
      <c r="O17" s="572">
        <v>586380.09850000008</v>
      </c>
      <c r="P17" s="572">
        <v>5137270.8471999997</v>
      </c>
      <c r="Q17" s="572">
        <v>1232765.363445</v>
      </c>
      <c r="R17" s="572">
        <v>0</v>
      </c>
      <c r="S17" s="581">
        <v>0</v>
      </c>
      <c r="T17" s="582">
        <v>404854.25030000001</v>
      </c>
      <c r="U17" s="572">
        <v>371714.728</v>
      </c>
      <c r="V17" s="572">
        <v>0</v>
      </c>
      <c r="W17" s="572">
        <v>0</v>
      </c>
      <c r="X17" s="572">
        <v>0</v>
      </c>
      <c r="Y17" s="572">
        <v>0</v>
      </c>
      <c r="Z17" s="572">
        <v>0</v>
      </c>
      <c r="AA17" s="581">
        <v>0</v>
      </c>
    </row>
    <row r="18" spans="1:27">
      <c r="A18" s="470" t="s">
        <v>495</v>
      </c>
      <c r="B18" s="471" t="s">
        <v>496</v>
      </c>
      <c r="C18" s="591">
        <v>972921831.77659965</v>
      </c>
      <c r="D18" s="572">
        <v>915969434.7062</v>
      </c>
      <c r="E18" s="572">
        <v>10641374.393100001</v>
      </c>
      <c r="F18" s="572">
        <v>1199048.5401000001</v>
      </c>
      <c r="G18" s="572">
        <v>0</v>
      </c>
      <c r="H18" s="572">
        <v>37080993.196200013</v>
      </c>
      <c r="I18" s="572">
        <v>6653099.4144000001</v>
      </c>
      <c r="J18" s="572">
        <v>1059750.0527000001</v>
      </c>
      <c r="K18" s="572">
        <v>0</v>
      </c>
      <c r="L18" s="572">
        <v>19466599.419299997</v>
      </c>
      <c r="M18" s="572">
        <v>670651.94600000011</v>
      </c>
      <c r="N18" s="572">
        <v>5946656.6254999992</v>
      </c>
      <c r="O18" s="572">
        <v>545399.53460000001</v>
      </c>
      <c r="P18" s="572">
        <v>5300614.4469999997</v>
      </c>
      <c r="Q18" s="572">
        <v>1113756.0029</v>
      </c>
      <c r="R18" s="572">
        <v>0</v>
      </c>
      <c r="S18" s="581">
        <v>0</v>
      </c>
      <c r="T18" s="582">
        <v>404804.45490000001</v>
      </c>
      <c r="U18" s="572">
        <v>371714.728</v>
      </c>
      <c r="V18" s="572">
        <v>0</v>
      </c>
      <c r="W18" s="572">
        <v>0</v>
      </c>
      <c r="X18" s="572">
        <v>0</v>
      </c>
      <c r="Y18" s="572">
        <v>0</v>
      </c>
      <c r="Z18" s="572">
        <v>0</v>
      </c>
      <c r="AA18" s="581">
        <v>0</v>
      </c>
    </row>
    <row r="19" spans="1:27">
      <c r="A19" s="472" t="s">
        <v>497</v>
      </c>
      <c r="B19" s="473" t="s">
        <v>498</v>
      </c>
      <c r="C19" s="592">
        <v>1030610898.1337284</v>
      </c>
      <c r="D19" s="572">
        <v>960691710.39641345</v>
      </c>
      <c r="E19" s="572">
        <v>11478364.650586156</v>
      </c>
      <c r="F19" s="572">
        <v>201610.08483000001</v>
      </c>
      <c r="G19" s="572">
        <v>0</v>
      </c>
      <c r="H19" s="572">
        <v>43754511.263934925</v>
      </c>
      <c r="I19" s="572">
        <v>5531003.4236204093</v>
      </c>
      <c r="J19" s="572">
        <v>817269.62154199998</v>
      </c>
      <c r="K19" s="572">
        <v>0</v>
      </c>
      <c r="L19" s="572">
        <v>25176073.475517374</v>
      </c>
      <c r="M19" s="572">
        <v>810361.7096848198</v>
      </c>
      <c r="N19" s="572">
        <v>11263696.327261172</v>
      </c>
      <c r="O19" s="572">
        <v>650026.34441874991</v>
      </c>
      <c r="P19" s="572">
        <v>1154939.6946711198</v>
      </c>
      <c r="Q19" s="572">
        <v>7135625.436555</v>
      </c>
      <c r="R19" s="572">
        <v>0</v>
      </c>
      <c r="S19" s="581">
        <v>0</v>
      </c>
      <c r="T19" s="582">
        <v>988602.99786248</v>
      </c>
      <c r="U19" s="572">
        <v>0</v>
      </c>
      <c r="V19" s="572">
        <v>0</v>
      </c>
      <c r="W19" s="572">
        <v>0</v>
      </c>
      <c r="X19" s="572">
        <v>0</v>
      </c>
      <c r="Y19" s="572">
        <v>0</v>
      </c>
      <c r="Z19" s="572">
        <v>0</v>
      </c>
      <c r="AA19" s="581">
        <v>0</v>
      </c>
    </row>
    <row r="20" spans="1:27">
      <c r="A20" s="470" t="s">
        <v>499</v>
      </c>
      <c r="B20" s="471" t="s">
        <v>496</v>
      </c>
      <c r="C20" s="591">
        <v>903888376.52763331</v>
      </c>
      <c r="D20" s="572">
        <v>844314350.90201545</v>
      </c>
      <c r="E20" s="572">
        <v>8755025.5578101594</v>
      </c>
      <c r="F20" s="572">
        <v>201610.08483000001</v>
      </c>
      <c r="G20" s="572">
        <v>0</v>
      </c>
      <c r="H20" s="572">
        <v>38663959.25246343</v>
      </c>
      <c r="I20" s="572">
        <v>4186534.9026204096</v>
      </c>
      <c r="J20" s="572">
        <v>647303.71154199995</v>
      </c>
      <c r="K20" s="572">
        <v>0</v>
      </c>
      <c r="L20" s="572">
        <v>19921463.375291951</v>
      </c>
      <c r="M20" s="572">
        <v>810361.7096848198</v>
      </c>
      <c r="N20" s="572">
        <v>7294393.7570357509</v>
      </c>
      <c r="O20" s="572">
        <v>650026.34441874991</v>
      </c>
      <c r="P20" s="572">
        <v>1050611.96467112</v>
      </c>
      <c r="Q20" s="572">
        <v>5954645.6365550002</v>
      </c>
      <c r="R20" s="572">
        <v>0</v>
      </c>
      <c r="S20" s="581">
        <v>0</v>
      </c>
      <c r="T20" s="582">
        <v>988602.99786248</v>
      </c>
      <c r="U20" s="572">
        <v>0</v>
      </c>
      <c r="V20" s="572">
        <v>0</v>
      </c>
      <c r="W20" s="572">
        <v>0</v>
      </c>
      <c r="X20" s="572">
        <v>0</v>
      </c>
      <c r="Y20" s="572">
        <v>0</v>
      </c>
      <c r="Z20" s="572">
        <v>0</v>
      </c>
      <c r="AA20" s="581">
        <v>0</v>
      </c>
    </row>
    <row r="21" spans="1:27">
      <c r="A21" s="469">
        <v>1.4</v>
      </c>
      <c r="B21" s="468" t="s">
        <v>500</v>
      </c>
      <c r="C21" s="593">
        <v>18141522.060000002</v>
      </c>
      <c r="D21" s="572">
        <v>17766623.630000003</v>
      </c>
      <c r="E21" s="572">
        <v>615679.04</v>
      </c>
      <c r="F21" s="572">
        <v>0</v>
      </c>
      <c r="G21" s="572">
        <v>0</v>
      </c>
      <c r="H21" s="572">
        <v>169965.91</v>
      </c>
      <c r="I21" s="572">
        <v>0</v>
      </c>
      <c r="J21" s="572">
        <v>169965.91</v>
      </c>
      <c r="K21" s="572">
        <v>0</v>
      </c>
      <c r="L21" s="572">
        <v>204932.52</v>
      </c>
      <c r="M21" s="572">
        <v>0</v>
      </c>
      <c r="N21" s="572">
        <v>0</v>
      </c>
      <c r="O21" s="572">
        <v>0</v>
      </c>
      <c r="P21" s="572">
        <v>204932.52</v>
      </c>
      <c r="Q21" s="572">
        <v>0</v>
      </c>
      <c r="R21" s="572">
        <v>0</v>
      </c>
      <c r="S21" s="581">
        <v>0</v>
      </c>
      <c r="T21" s="582">
        <v>0</v>
      </c>
      <c r="U21" s="572">
        <v>0</v>
      </c>
      <c r="V21" s="572">
        <v>0</v>
      </c>
      <c r="W21" s="572">
        <v>0</v>
      </c>
      <c r="X21" s="572">
        <v>0</v>
      </c>
      <c r="Y21" s="572">
        <v>0</v>
      </c>
      <c r="Z21" s="572">
        <v>0</v>
      </c>
      <c r="AA21" s="581">
        <v>0</v>
      </c>
    </row>
    <row r="22" spans="1:27" ht="13.5" thickBot="1">
      <c r="A22" s="467">
        <v>1.5</v>
      </c>
      <c r="B22" s="466" t="s">
        <v>501</v>
      </c>
      <c r="C22" s="594">
        <v>63697748.696699984</v>
      </c>
      <c r="D22" s="595">
        <v>59902092.053499982</v>
      </c>
      <c r="E22" s="595">
        <v>1462204.2805999999</v>
      </c>
      <c r="F22" s="595">
        <v>0</v>
      </c>
      <c r="G22" s="595">
        <v>0</v>
      </c>
      <c r="H22" s="595">
        <v>3795656.6432000003</v>
      </c>
      <c r="I22" s="595">
        <v>1072375.53</v>
      </c>
      <c r="J22" s="595">
        <v>0</v>
      </c>
      <c r="K22" s="595">
        <v>0</v>
      </c>
      <c r="L22" s="595">
        <v>0</v>
      </c>
      <c r="M22" s="595">
        <v>0</v>
      </c>
      <c r="N22" s="595">
        <v>0</v>
      </c>
      <c r="O22" s="595">
        <v>0</v>
      </c>
      <c r="P22" s="595">
        <v>0</v>
      </c>
      <c r="Q22" s="595">
        <v>0</v>
      </c>
      <c r="R22" s="595">
        <v>0</v>
      </c>
      <c r="S22" s="596">
        <v>0</v>
      </c>
      <c r="T22" s="597">
        <v>0</v>
      </c>
      <c r="U22" s="595">
        <v>0</v>
      </c>
      <c r="V22" s="595">
        <v>0</v>
      </c>
      <c r="W22" s="595">
        <v>0</v>
      </c>
      <c r="X22" s="595">
        <v>0</v>
      </c>
      <c r="Y22" s="595">
        <v>0</v>
      </c>
      <c r="Z22" s="595">
        <v>0</v>
      </c>
      <c r="AA22" s="596">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topLeftCell="A14" zoomScaleNormal="100" workbookViewId="0">
      <selection activeCell="C7" sqref="C7:L33"/>
    </sheetView>
  </sheetViews>
  <sheetFormatPr defaultColWidth="9.140625" defaultRowHeight="12.75"/>
  <cols>
    <col min="1" max="1" width="11.85546875" style="442" bestFit="1" customWidth="1"/>
    <col min="2" max="2" width="62.85546875" style="442" customWidth="1"/>
    <col min="3" max="3" width="14.5703125" style="442" customWidth="1"/>
    <col min="4" max="4" width="14.28515625" style="442" bestFit="1" customWidth="1"/>
    <col min="5" max="5" width="11.5703125" style="442" bestFit="1" customWidth="1"/>
    <col min="6" max="6" width="11.5703125" style="459" bestFit="1" customWidth="1"/>
    <col min="7" max="7" width="9" style="459" bestFit="1" customWidth="1"/>
    <col min="8" max="8" width="16.140625" style="442" customWidth="1"/>
    <col min="9" max="10" width="10.5703125" style="459" bestFit="1" customWidth="1"/>
    <col min="11" max="11" width="11.5703125" style="459" bestFit="1" customWidth="1"/>
    <col min="12" max="12" width="9" style="459" bestFit="1" customWidth="1"/>
    <col min="13" max="16384" width="9.140625" style="442"/>
  </cols>
  <sheetData>
    <row r="1" spans="1:12" ht="13.5">
      <c r="A1" s="348" t="s">
        <v>30</v>
      </c>
      <c r="B1" s="428" t="str">
        <f>'Info '!C2</f>
        <v>JSC ProCredit Bank</v>
      </c>
      <c r="F1" s="442"/>
      <c r="G1" s="442"/>
      <c r="I1" s="442"/>
      <c r="J1" s="442"/>
      <c r="K1" s="442"/>
      <c r="L1" s="442"/>
    </row>
    <row r="2" spans="1:12">
      <c r="A2" s="348" t="s">
        <v>31</v>
      </c>
      <c r="B2" s="427">
        <f>'1. key ratios '!B2</f>
        <v>45199</v>
      </c>
      <c r="F2" s="442"/>
      <c r="G2" s="442"/>
      <c r="I2" s="442"/>
      <c r="J2" s="442"/>
      <c r="K2" s="442"/>
      <c r="L2" s="442"/>
    </row>
    <row r="3" spans="1:12">
      <c r="A3" s="349" t="s">
        <v>502</v>
      </c>
      <c r="F3" s="442"/>
      <c r="G3" s="442"/>
      <c r="I3" s="442"/>
      <c r="J3" s="442"/>
      <c r="K3" s="442"/>
      <c r="L3" s="442"/>
    </row>
    <row r="4" spans="1:12">
      <c r="F4" s="442"/>
      <c r="G4" s="442"/>
      <c r="I4" s="442"/>
      <c r="J4" s="442"/>
      <c r="K4" s="442"/>
      <c r="L4" s="442"/>
    </row>
    <row r="5" spans="1:12" ht="37.5" customHeight="1">
      <c r="A5" s="757" t="s">
        <v>519</v>
      </c>
      <c r="B5" s="758"/>
      <c r="C5" s="803" t="s">
        <v>503</v>
      </c>
      <c r="D5" s="804"/>
      <c r="E5" s="804"/>
      <c r="F5" s="804"/>
      <c r="G5" s="804"/>
      <c r="H5" s="803" t="s">
        <v>663</v>
      </c>
      <c r="I5" s="805"/>
      <c r="J5" s="805"/>
      <c r="K5" s="805"/>
      <c r="L5" s="806"/>
    </row>
    <row r="6" spans="1:12" ht="39.6" customHeight="1">
      <c r="A6" s="761"/>
      <c r="B6" s="762"/>
      <c r="C6" s="351"/>
      <c r="D6" s="440" t="s">
        <v>684</v>
      </c>
      <c r="E6" s="440" t="s">
        <v>683</v>
      </c>
      <c r="F6" s="440" t="s">
        <v>682</v>
      </c>
      <c r="G6" s="440" t="s">
        <v>681</v>
      </c>
      <c r="H6" s="460"/>
      <c r="I6" s="440" t="s">
        <v>684</v>
      </c>
      <c r="J6" s="440" t="s">
        <v>683</v>
      </c>
      <c r="K6" s="440" t="s">
        <v>682</v>
      </c>
      <c r="L6" s="440" t="s">
        <v>681</v>
      </c>
    </row>
    <row r="7" spans="1:12">
      <c r="A7" s="431">
        <v>1</v>
      </c>
      <c r="B7" s="446" t="s">
        <v>522</v>
      </c>
      <c r="C7" s="598">
        <v>1182569.9270850001</v>
      </c>
      <c r="D7" s="572">
        <v>1182569.9270850001</v>
      </c>
      <c r="E7" s="572">
        <v>0</v>
      </c>
      <c r="F7" s="599">
        <v>0</v>
      </c>
      <c r="G7" s="599">
        <v>0</v>
      </c>
      <c r="H7" s="572">
        <v>13632.825996</v>
      </c>
      <c r="I7" s="599">
        <v>13632.825996</v>
      </c>
      <c r="J7" s="599">
        <v>0</v>
      </c>
      <c r="K7" s="599">
        <v>0</v>
      </c>
      <c r="L7" s="599">
        <v>0</v>
      </c>
    </row>
    <row r="8" spans="1:12">
      <c r="A8" s="431">
        <v>2</v>
      </c>
      <c r="B8" s="446" t="s">
        <v>435</v>
      </c>
      <c r="C8" s="598">
        <v>7623837.4351120004</v>
      </c>
      <c r="D8" s="572">
        <v>7623837.4351120004</v>
      </c>
      <c r="E8" s="572">
        <v>0</v>
      </c>
      <c r="F8" s="599">
        <v>0</v>
      </c>
      <c r="G8" s="599">
        <v>0</v>
      </c>
      <c r="H8" s="572">
        <v>103980.086339</v>
      </c>
      <c r="I8" s="599">
        <v>103980.086339</v>
      </c>
      <c r="J8" s="599">
        <v>0</v>
      </c>
      <c r="K8" s="599">
        <v>0</v>
      </c>
      <c r="L8" s="599">
        <v>0</v>
      </c>
    </row>
    <row r="9" spans="1:12">
      <c r="A9" s="431">
        <v>3</v>
      </c>
      <c r="B9" s="446" t="s">
        <v>436</v>
      </c>
      <c r="C9" s="598">
        <v>0</v>
      </c>
      <c r="D9" s="572">
        <v>0</v>
      </c>
      <c r="E9" s="572">
        <v>0</v>
      </c>
      <c r="F9" s="600">
        <v>0</v>
      </c>
      <c r="G9" s="600">
        <v>0</v>
      </c>
      <c r="H9" s="572">
        <v>0</v>
      </c>
      <c r="I9" s="600">
        <v>0</v>
      </c>
      <c r="J9" s="600">
        <v>0</v>
      </c>
      <c r="K9" s="600">
        <v>0</v>
      </c>
      <c r="L9" s="600">
        <v>0</v>
      </c>
    </row>
    <row r="10" spans="1:12">
      <c r="A10" s="431">
        <v>4</v>
      </c>
      <c r="B10" s="446" t="s">
        <v>523</v>
      </c>
      <c r="C10" s="598">
        <v>14496685.328356</v>
      </c>
      <c r="D10" s="572">
        <v>14496685.328356</v>
      </c>
      <c r="E10" s="572">
        <v>0</v>
      </c>
      <c r="F10" s="600">
        <v>0</v>
      </c>
      <c r="G10" s="600">
        <v>0</v>
      </c>
      <c r="H10" s="572">
        <v>84850.753448999996</v>
      </c>
      <c r="I10" s="600">
        <v>84850.753448999996</v>
      </c>
      <c r="J10" s="600">
        <v>0</v>
      </c>
      <c r="K10" s="600">
        <v>0</v>
      </c>
      <c r="L10" s="600">
        <v>0</v>
      </c>
    </row>
    <row r="11" spans="1:12">
      <c r="A11" s="431">
        <v>5</v>
      </c>
      <c r="B11" s="446" t="s">
        <v>437</v>
      </c>
      <c r="C11" s="598">
        <v>128721177.43221352</v>
      </c>
      <c r="D11" s="572">
        <v>126951329.26340801</v>
      </c>
      <c r="E11" s="572">
        <v>1284567.55201377</v>
      </c>
      <c r="F11" s="600">
        <v>485280.61679174</v>
      </c>
      <c r="G11" s="600">
        <v>0</v>
      </c>
      <c r="H11" s="572">
        <v>964905.60318700003</v>
      </c>
      <c r="I11" s="600">
        <v>705860.76657400001</v>
      </c>
      <c r="J11" s="600">
        <v>76920.865044999999</v>
      </c>
      <c r="K11" s="600">
        <v>182123.97156800001</v>
      </c>
      <c r="L11" s="600">
        <v>0</v>
      </c>
    </row>
    <row r="12" spans="1:12">
      <c r="A12" s="431">
        <v>6</v>
      </c>
      <c r="B12" s="446" t="s">
        <v>438</v>
      </c>
      <c r="C12" s="598">
        <v>62255528.539881602</v>
      </c>
      <c r="D12" s="572">
        <v>59972695.158200599</v>
      </c>
      <c r="E12" s="572">
        <v>2005439.4529039999</v>
      </c>
      <c r="F12" s="600">
        <v>277393.92877699999</v>
      </c>
      <c r="G12" s="600">
        <v>0</v>
      </c>
      <c r="H12" s="572">
        <v>412952.43416399998</v>
      </c>
      <c r="I12" s="600">
        <v>235811.111534</v>
      </c>
      <c r="J12" s="600">
        <v>77787.499746000001</v>
      </c>
      <c r="K12" s="600">
        <v>99353.822883999994</v>
      </c>
      <c r="L12" s="600">
        <v>0</v>
      </c>
    </row>
    <row r="13" spans="1:12">
      <c r="A13" s="431">
        <v>7</v>
      </c>
      <c r="B13" s="446" t="s">
        <v>439</v>
      </c>
      <c r="C13" s="598">
        <v>110335544.73072131</v>
      </c>
      <c r="D13" s="572">
        <v>108881885.75903299</v>
      </c>
      <c r="E13" s="572">
        <v>1233573.1582811601</v>
      </c>
      <c r="F13" s="600">
        <v>220085.81340715999</v>
      </c>
      <c r="G13" s="600">
        <v>0</v>
      </c>
      <c r="H13" s="572">
        <v>358763.45994299999</v>
      </c>
      <c r="I13" s="600">
        <v>262188.90582300001</v>
      </c>
      <c r="J13" s="600">
        <v>23274.850163999999</v>
      </c>
      <c r="K13" s="600">
        <v>73299.703955999998</v>
      </c>
      <c r="L13" s="600">
        <v>0</v>
      </c>
    </row>
    <row r="14" spans="1:12">
      <c r="A14" s="431">
        <v>8</v>
      </c>
      <c r="B14" s="446" t="s">
        <v>440</v>
      </c>
      <c r="C14" s="598">
        <v>90778250.59124583</v>
      </c>
      <c r="D14" s="572">
        <v>87072573.098161101</v>
      </c>
      <c r="E14" s="572">
        <v>3149994.7526080199</v>
      </c>
      <c r="F14" s="600">
        <v>555682.74047671002</v>
      </c>
      <c r="G14" s="600">
        <v>0</v>
      </c>
      <c r="H14" s="572">
        <v>615519.86319299997</v>
      </c>
      <c r="I14" s="600">
        <v>225716.38911300001</v>
      </c>
      <c r="J14" s="600">
        <v>207969.61741400001</v>
      </c>
      <c r="K14" s="600">
        <v>181833.85666600001</v>
      </c>
      <c r="L14" s="600">
        <v>0</v>
      </c>
    </row>
    <row r="15" spans="1:12">
      <c r="A15" s="431">
        <v>9</v>
      </c>
      <c r="B15" s="446" t="s">
        <v>441</v>
      </c>
      <c r="C15" s="598">
        <v>90718686.225983486</v>
      </c>
      <c r="D15" s="572">
        <v>78770171.069227204</v>
      </c>
      <c r="E15" s="572">
        <v>511866.28864397999</v>
      </c>
      <c r="F15" s="600">
        <v>11436648.8681123</v>
      </c>
      <c r="G15" s="600">
        <v>0</v>
      </c>
      <c r="H15" s="572">
        <v>7028891.0507659996</v>
      </c>
      <c r="I15" s="600">
        <v>243331.36675700001</v>
      </c>
      <c r="J15" s="600">
        <v>15579.954104</v>
      </c>
      <c r="K15" s="600">
        <v>6769979.729905</v>
      </c>
      <c r="L15" s="600">
        <v>0</v>
      </c>
    </row>
    <row r="16" spans="1:12">
      <c r="A16" s="431">
        <v>10</v>
      </c>
      <c r="B16" s="446" t="s">
        <v>442</v>
      </c>
      <c r="C16" s="598">
        <v>86606496.041773602</v>
      </c>
      <c r="D16" s="572">
        <v>86606496.041773602</v>
      </c>
      <c r="E16" s="572">
        <v>0</v>
      </c>
      <c r="F16" s="600">
        <v>0</v>
      </c>
      <c r="G16" s="600">
        <v>0</v>
      </c>
      <c r="H16" s="572">
        <v>174253.22391900001</v>
      </c>
      <c r="I16" s="600">
        <v>174253.22391900001</v>
      </c>
      <c r="J16" s="600">
        <v>0</v>
      </c>
      <c r="K16" s="600">
        <v>0</v>
      </c>
      <c r="L16" s="600">
        <v>0</v>
      </c>
    </row>
    <row r="17" spans="1:12">
      <c r="A17" s="431">
        <v>11</v>
      </c>
      <c r="B17" s="446" t="s">
        <v>443</v>
      </c>
      <c r="C17" s="598">
        <v>20449832.1470064</v>
      </c>
      <c r="D17" s="572">
        <v>19214133.595580399</v>
      </c>
      <c r="E17" s="572">
        <v>1235698.551426</v>
      </c>
      <c r="F17" s="600">
        <v>0</v>
      </c>
      <c r="G17" s="600">
        <v>0</v>
      </c>
      <c r="H17" s="572">
        <v>54707.137466</v>
      </c>
      <c r="I17" s="600">
        <v>52379.238239999999</v>
      </c>
      <c r="J17" s="600">
        <v>2327.899226</v>
      </c>
      <c r="K17" s="600">
        <v>0</v>
      </c>
      <c r="L17" s="600">
        <v>0</v>
      </c>
    </row>
    <row r="18" spans="1:12">
      <c r="A18" s="431">
        <v>12</v>
      </c>
      <c r="B18" s="446" t="s">
        <v>444</v>
      </c>
      <c r="C18" s="598">
        <v>71912135.353976116</v>
      </c>
      <c r="D18" s="572">
        <v>66034587.0504063</v>
      </c>
      <c r="E18" s="572">
        <v>2826784.9228360001</v>
      </c>
      <c r="F18" s="600">
        <v>3050763.3807338201</v>
      </c>
      <c r="G18" s="600">
        <v>0</v>
      </c>
      <c r="H18" s="572">
        <v>2438724.7255900004</v>
      </c>
      <c r="I18" s="600">
        <v>168751.83533</v>
      </c>
      <c r="J18" s="600">
        <v>149437.004346</v>
      </c>
      <c r="K18" s="600">
        <v>2120535.8859140002</v>
      </c>
      <c r="L18" s="600">
        <v>0</v>
      </c>
    </row>
    <row r="19" spans="1:12">
      <c r="A19" s="431">
        <v>13</v>
      </c>
      <c r="B19" s="446" t="s">
        <v>445</v>
      </c>
      <c r="C19" s="598">
        <v>57782993.986786216</v>
      </c>
      <c r="D19" s="572">
        <v>56878126.792855904</v>
      </c>
      <c r="E19" s="572">
        <v>904867.19393030996</v>
      </c>
      <c r="F19" s="600">
        <v>0</v>
      </c>
      <c r="G19" s="600">
        <v>0</v>
      </c>
      <c r="H19" s="572">
        <v>150027.892582</v>
      </c>
      <c r="I19" s="600">
        <v>131839.783119</v>
      </c>
      <c r="J19" s="600">
        <v>18188.109463000001</v>
      </c>
      <c r="K19" s="600">
        <v>0</v>
      </c>
      <c r="L19" s="600">
        <v>0</v>
      </c>
    </row>
    <row r="20" spans="1:12">
      <c r="A20" s="431">
        <v>14</v>
      </c>
      <c r="B20" s="446" t="s">
        <v>446</v>
      </c>
      <c r="C20" s="598">
        <v>76491980.347146496</v>
      </c>
      <c r="D20" s="572">
        <v>52520432.897334702</v>
      </c>
      <c r="E20" s="572">
        <v>19491052.474977899</v>
      </c>
      <c r="F20" s="600">
        <v>3965994.5480851498</v>
      </c>
      <c r="G20" s="600">
        <v>514500.42674874002</v>
      </c>
      <c r="H20" s="572">
        <v>4324577.2368687401</v>
      </c>
      <c r="I20" s="600">
        <v>140659.9577</v>
      </c>
      <c r="J20" s="600">
        <v>1140367.9054429999</v>
      </c>
      <c r="K20" s="600">
        <v>2529048.9469770002</v>
      </c>
      <c r="L20" s="600">
        <v>514500.42674874002</v>
      </c>
    </row>
    <row r="21" spans="1:12">
      <c r="A21" s="431">
        <v>15</v>
      </c>
      <c r="B21" s="446" t="s">
        <v>447</v>
      </c>
      <c r="C21" s="598">
        <v>15090590.222250899</v>
      </c>
      <c r="D21" s="572">
        <v>14122780.1366044</v>
      </c>
      <c r="E21" s="572">
        <v>893591.45145249995</v>
      </c>
      <c r="F21" s="600">
        <v>74218.634193999998</v>
      </c>
      <c r="G21" s="600">
        <v>0</v>
      </c>
      <c r="H21" s="572">
        <v>100428.662837</v>
      </c>
      <c r="I21" s="600">
        <v>29045.961486</v>
      </c>
      <c r="J21" s="600">
        <v>36353.424253999998</v>
      </c>
      <c r="K21" s="600">
        <v>35029.277096999998</v>
      </c>
      <c r="L21" s="600">
        <v>0</v>
      </c>
    </row>
    <row r="22" spans="1:12">
      <c r="A22" s="431">
        <v>16</v>
      </c>
      <c r="B22" s="446" t="s">
        <v>448</v>
      </c>
      <c r="C22" s="598">
        <v>1083550.775598</v>
      </c>
      <c r="D22" s="572">
        <v>1083550.775598</v>
      </c>
      <c r="E22" s="572">
        <v>0</v>
      </c>
      <c r="F22" s="600">
        <v>0</v>
      </c>
      <c r="G22" s="600">
        <v>0</v>
      </c>
      <c r="H22" s="572">
        <v>8058.1311800000003</v>
      </c>
      <c r="I22" s="600">
        <v>8058.1311800000003</v>
      </c>
      <c r="J22" s="600">
        <v>0</v>
      </c>
      <c r="K22" s="600">
        <v>0</v>
      </c>
      <c r="L22" s="600">
        <v>0</v>
      </c>
    </row>
    <row r="23" spans="1:12">
      <c r="A23" s="431">
        <v>17</v>
      </c>
      <c r="B23" s="446" t="s">
        <v>526</v>
      </c>
      <c r="C23" s="598">
        <v>1384545.8525429999</v>
      </c>
      <c r="D23" s="572">
        <v>1384545.8525429999</v>
      </c>
      <c r="E23" s="572">
        <v>0</v>
      </c>
      <c r="F23" s="600">
        <v>0</v>
      </c>
      <c r="G23" s="600">
        <v>0</v>
      </c>
      <c r="H23" s="572">
        <v>2101.751338</v>
      </c>
      <c r="I23" s="600">
        <v>2101.751338</v>
      </c>
      <c r="J23" s="600">
        <v>0</v>
      </c>
      <c r="K23" s="600">
        <v>0</v>
      </c>
      <c r="L23" s="600">
        <v>0</v>
      </c>
    </row>
    <row r="24" spans="1:12">
      <c r="A24" s="431">
        <v>18</v>
      </c>
      <c r="B24" s="446" t="s">
        <v>449</v>
      </c>
      <c r="C24" s="598">
        <v>1807663.455537</v>
      </c>
      <c r="D24" s="572">
        <v>1807663.455537</v>
      </c>
      <c r="E24" s="572">
        <v>0</v>
      </c>
      <c r="F24" s="600">
        <v>0</v>
      </c>
      <c r="G24" s="600">
        <v>0</v>
      </c>
      <c r="H24" s="572">
        <v>19066.495484999999</v>
      </c>
      <c r="I24" s="600">
        <v>19066.495484999999</v>
      </c>
      <c r="J24" s="600">
        <v>0</v>
      </c>
      <c r="K24" s="600">
        <v>0</v>
      </c>
      <c r="L24" s="600">
        <v>0</v>
      </c>
    </row>
    <row r="25" spans="1:12">
      <c r="A25" s="431">
        <v>19</v>
      </c>
      <c r="B25" s="446" t="s">
        <v>450</v>
      </c>
      <c r="C25" s="598">
        <v>7505957.9355589999</v>
      </c>
      <c r="D25" s="572">
        <v>7505957.9355589999</v>
      </c>
      <c r="E25" s="572">
        <v>0</v>
      </c>
      <c r="F25" s="600">
        <v>0</v>
      </c>
      <c r="G25" s="600">
        <v>0</v>
      </c>
      <c r="H25" s="572">
        <v>3990.2603039999999</v>
      </c>
      <c r="I25" s="600">
        <v>3990.2603039999999</v>
      </c>
      <c r="J25" s="600">
        <v>0</v>
      </c>
      <c r="K25" s="600">
        <v>0</v>
      </c>
      <c r="L25" s="600">
        <v>0</v>
      </c>
    </row>
    <row r="26" spans="1:12">
      <c r="A26" s="431">
        <v>20</v>
      </c>
      <c r="B26" s="446" t="s">
        <v>525</v>
      </c>
      <c r="C26" s="598">
        <v>41747901.750934198</v>
      </c>
      <c r="D26" s="572">
        <v>41747901.750934198</v>
      </c>
      <c r="E26" s="572">
        <v>0</v>
      </c>
      <c r="F26" s="600">
        <v>0</v>
      </c>
      <c r="G26" s="600">
        <v>0</v>
      </c>
      <c r="H26" s="572">
        <v>90722.351469999994</v>
      </c>
      <c r="I26" s="600">
        <v>90722.351469999994</v>
      </c>
      <c r="J26" s="600">
        <v>0</v>
      </c>
      <c r="K26" s="600">
        <v>0</v>
      </c>
      <c r="L26" s="600">
        <v>0</v>
      </c>
    </row>
    <row r="27" spans="1:12">
      <c r="A27" s="431">
        <v>21</v>
      </c>
      <c r="B27" s="446" t="s">
        <v>451</v>
      </c>
      <c r="C27" s="598">
        <v>33485472.662933372</v>
      </c>
      <c r="D27" s="572">
        <v>33385035.795696199</v>
      </c>
      <c r="E27" s="572">
        <v>45981.300841169999</v>
      </c>
      <c r="F27" s="600">
        <v>54455.566396000002</v>
      </c>
      <c r="G27" s="600">
        <v>0</v>
      </c>
      <c r="H27" s="572">
        <v>170537.79177400001</v>
      </c>
      <c r="I27" s="600">
        <v>147831.45119399999</v>
      </c>
      <c r="J27" s="600">
        <v>3089.170623</v>
      </c>
      <c r="K27" s="600">
        <v>19617.169956999998</v>
      </c>
      <c r="L27" s="600">
        <v>0</v>
      </c>
    </row>
    <row r="28" spans="1:12">
      <c r="A28" s="431">
        <v>22</v>
      </c>
      <c r="B28" s="446" t="s">
        <v>452</v>
      </c>
      <c r="C28" s="598">
        <v>5249554.2798619997</v>
      </c>
      <c r="D28" s="572">
        <v>5249554.2798619997</v>
      </c>
      <c r="E28" s="572">
        <v>0</v>
      </c>
      <c r="F28" s="600">
        <v>0</v>
      </c>
      <c r="G28" s="600">
        <v>0</v>
      </c>
      <c r="H28" s="572">
        <v>14369.867409</v>
      </c>
      <c r="I28" s="600">
        <v>14369.867409</v>
      </c>
      <c r="J28" s="600">
        <v>0</v>
      </c>
      <c r="K28" s="600">
        <v>0</v>
      </c>
      <c r="L28" s="600">
        <v>0</v>
      </c>
    </row>
    <row r="29" spans="1:12">
      <c r="A29" s="431">
        <v>23</v>
      </c>
      <c r="B29" s="446" t="s">
        <v>453</v>
      </c>
      <c r="C29" s="598">
        <v>134006898.9467895</v>
      </c>
      <c r="D29" s="572">
        <v>121892684.20791399</v>
      </c>
      <c r="E29" s="572">
        <v>3965154.8672278798</v>
      </c>
      <c r="F29" s="600">
        <v>8149059.8716476196</v>
      </c>
      <c r="G29" s="600">
        <v>0</v>
      </c>
      <c r="H29" s="572">
        <v>6404499.5403699996</v>
      </c>
      <c r="I29" s="600">
        <v>432872.205778</v>
      </c>
      <c r="J29" s="600">
        <v>315524.83451199997</v>
      </c>
      <c r="K29" s="600">
        <v>5656102.5000799997</v>
      </c>
      <c r="L29" s="600">
        <v>0</v>
      </c>
    </row>
    <row r="30" spans="1:12">
      <c r="A30" s="431">
        <v>24</v>
      </c>
      <c r="B30" s="446" t="s">
        <v>524</v>
      </c>
      <c r="C30" s="598">
        <v>34456138.013023771</v>
      </c>
      <c r="D30" s="572">
        <v>30882859.687913001</v>
      </c>
      <c r="E30" s="572">
        <v>1958559.8321557899</v>
      </c>
      <c r="F30" s="600">
        <v>1614718.4929549801</v>
      </c>
      <c r="G30" s="600">
        <v>0</v>
      </c>
      <c r="H30" s="572">
        <v>1246632.613498</v>
      </c>
      <c r="I30" s="600">
        <v>132897.152642</v>
      </c>
      <c r="J30" s="600">
        <v>65687.713503999999</v>
      </c>
      <c r="K30" s="600">
        <v>1048047.747352</v>
      </c>
      <c r="L30" s="600">
        <v>0</v>
      </c>
    </row>
    <row r="31" spans="1:12">
      <c r="A31" s="431">
        <v>25</v>
      </c>
      <c r="B31" s="446" t="s">
        <v>454</v>
      </c>
      <c r="C31" s="598">
        <v>7105708.9686733196</v>
      </c>
      <c r="D31" s="572">
        <v>7084200.9402240599</v>
      </c>
      <c r="E31" s="572">
        <v>21508.02844926</v>
      </c>
      <c r="F31" s="600">
        <v>0</v>
      </c>
      <c r="G31" s="600">
        <v>0</v>
      </c>
      <c r="H31" s="572">
        <v>45206.890087</v>
      </c>
      <c r="I31" s="600">
        <v>43557.402098999999</v>
      </c>
      <c r="J31" s="600">
        <v>1649.4879880000001</v>
      </c>
      <c r="K31" s="600">
        <v>0</v>
      </c>
      <c r="L31" s="600">
        <v>0</v>
      </c>
    </row>
    <row r="32" spans="1:12">
      <c r="A32" s="431">
        <v>26</v>
      </c>
      <c r="B32" s="446" t="s">
        <v>521</v>
      </c>
      <c r="C32" s="598">
        <v>49038227.448393047</v>
      </c>
      <c r="D32" s="572">
        <v>47719371.960787207</v>
      </c>
      <c r="E32" s="572">
        <v>436770.32955924998</v>
      </c>
      <c r="F32" s="600">
        <v>882085.15804658993</v>
      </c>
      <c r="G32" s="600">
        <v>0</v>
      </c>
      <c r="H32" s="572">
        <v>1021052.329422</v>
      </c>
      <c r="I32" s="600">
        <v>645134.66490700003</v>
      </c>
      <c r="J32" s="600">
        <v>46319.507230000003</v>
      </c>
      <c r="K32" s="600">
        <v>329598.15728499996</v>
      </c>
      <c r="L32" s="600">
        <v>0</v>
      </c>
    </row>
    <row r="33" spans="1:12" s="579" customFormat="1">
      <c r="A33" s="435">
        <v>27</v>
      </c>
      <c r="B33" s="488" t="s">
        <v>64</v>
      </c>
      <c r="C33" s="601">
        <v>1151317928.399385</v>
      </c>
      <c r="D33" s="573">
        <v>1080071630.1957059</v>
      </c>
      <c r="E33" s="573">
        <v>39965410.157306984</v>
      </c>
      <c r="F33" s="602">
        <v>30766387.619623072</v>
      </c>
      <c r="G33" s="602">
        <v>514500.42674874002</v>
      </c>
      <c r="H33" s="573">
        <v>25852452.978636738</v>
      </c>
      <c r="I33" s="602">
        <v>4112903.9391850005</v>
      </c>
      <c r="J33" s="602">
        <v>2180477.8430619999</v>
      </c>
      <c r="K33" s="602">
        <v>19044570.769641001</v>
      </c>
      <c r="L33" s="602">
        <v>514500.42674874002</v>
      </c>
    </row>
    <row r="35" spans="1:12">
      <c r="B35" s="487"/>
      <c r="C35" s="48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B1" zoomScaleNormal="100" workbookViewId="0">
      <selection activeCell="C6" sqref="C6:K11"/>
    </sheetView>
  </sheetViews>
  <sheetFormatPr defaultColWidth="8.7109375" defaultRowHeight="12"/>
  <cols>
    <col min="1" max="1" width="11.85546875" style="489" bestFit="1" customWidth="1"/>
    <col min="2" max="2" width="68.7109375" style="489" customWidth="1"/>
    <col min="3" max="11" width="28.28515625" style="489" customWidth="1"/>
    <col min="12" max="16384" width="8.7109375" style="489"/>
  </cols>
  <sheetData>
    <row r="1" spans="1:11" s="442" customFormat="1" ht="13.5">
      <c r="A1" s="348" t="s">
        <v>30</v>
      </c>
      <c r="B1" s="428" t="str">
        <f>'Info '!C2</f>
        <v>JSC ProCredit Bank</v>
      </c>
    </row>
    <row r="2" spans="1:11" s="442" customFormat="1" ht="12.75">
      <c r="A2" s="348" t="s">
        <v>31</v>
      </c>
      <c r="B2" s="427">
        <f>'1. key ratios '!B2</f>
        <v>45199</v>
      </c>
    </row>
    <row r="3" spans="1:11" s="442" customFormat="1" ht="12.75">
      <c r="A3" s="349" t="s">
        <v>504</v>
      </c>
    </row>
    <row r="4" spans="1:11">
      <c r="C4" s="492" t="s">
        <v>698</v>
      </c>
      <c r="D4" s="492" t="s">
        <v>697</v>
      </c>
      <c r="E4" s="492" t="s">
        <v>696</v>
      </c>
      <c r="F4" s="492" t="s">
        <v>695</v>
      </c>
      <c r="G4" s="492" t="s">
        <v>694</v>
      </c>
      <c r="H4" s="492" t="s">
        <v>693</v>
      </c>
      <c r="I4" s="492" t="s">
        <v>692</v>
      </c>
      <c r="J4" s="492" t="s">
        <v>691</v>
      </c>
      <c r="K4" s="492" t="s">
        <v>690</v>
      </c>
    </row>
    <row r="5" spans="1:11" ht="104.1" customHeight="1">
      <c r="A5" s="807" t="s">
        <v>689</v>
      </c>
      <c r="B5" s="808"/>
      <c r="C5" s="491" t="s">
        <v>505</v>
      </c>
      <c r="D5" s="491" t="s">
        <v>506</v>
      </c>
      <c r="E5" s="491" t="s">
        <v>507</v>
      </c>
      <c r="F5" s="491" t="s">
        <v>508</v>
      </c>
      <c r="G5" s="491" t="s">
        <v>509</v>
      </c>
      <c r="H5" s="491" t="s">
        <v>510</v>
      </c>
      <c r="I5" s="491" t="s">
        <v>511</v>
      </c>
      <c r="J5" s="491" t="s">
        <v>512</v>
      </c>
      <c r="K5" s="491" t="s">
        <v>513</v>
      </c>
    </row>
    <row r="6" spans="1:11" ht="12.75">
      <c r="A6" s="431">
        <v>1</v>
      </c>
      <c r="B6" s="431" t="s">
        <v>473</v>
      </c>
      <c r="C6" s="572">
        <v>10316159.918400001</v>
      </c>
      <c r="D6" s="572">
        <v>18037447.969999999</v>
      </c>
      <c r="E6" s="572">
        <v>63697748.696699999</v>
      </c>
      <c r="F6" s="572">
        <v>0</v>
      </c>
      <c r="G6" s="572">
        <v>935121652.01499999</v>
      </c>
      <c r="H6" s="572">
        <v>0</v>
      </c>
      <c r="I6" s="572">
        <v>56911149.889399998</v>
      </c>
      <c r="J6" s="572">
        <v>54415125.137800001</v>
      </c>
      <c r="K6" s="572">
        <v>12818644.772800107</v>
      </c>
    </row>
    <row r="7" spans="1:11" ht="12.75">
      <c r="A7" s="431">
        <v>2</v>
      </c>
      <c r="B7" s="431" t="s">
        <v>514</v>
      </c>
      <c r="C7" s="572"/>
      <c r="D7" s="572"/>
      <c r="E7" s="572"/>
      <c r="F7" s="572"/>
      <c r="G7" s="572"/>
      <c r="H7" s="572"/>
      <c r="I7" s="572"/>
      <c r="J7" s="572"/>
      <c r="K7" s="572"/>
    </row>
    <row r="8" spans="1:11" ht="12.75">
      <c r="A8" s="431">
        <v>3</v>
      </c>
      <c r="B8" s="431" t="s">
        <v>481</v>
      </c>
      <c r="C8" s="572">
        <v>1576108.9109</v>
      </c>
      <c r="D8" s="572">
        <v>0</v>
      </c>
      <c r="E8" s="572">
        <v>0</v>
      </c>
      <c r="F8" s="572">
        <v>0</v>
      </c>
      <c r="G8" s="572">
        <v>39310942.534900002</v>
      </c>
      <c r="H8" s="572">
        <v>0</v>
      </c>
      <c r="I8" s="572">
        <v>10550325.0255</v>
      </c>
      <c r="J8" s="572">
        <v>6727668.665</v>
      </c>
      <c r="K8" s="572">
        <v>82838770.574473977</v>
      </c>
    </row>
    <row r="9" spans="1:11" ht="12.75">
      <c r="A9" s="431">
        <v>4</v>
      </c>
      <c r="B9" s="451" t="s">
        <v>515</v>
      </c>
      <c r="C9" s="603">
        <v>0</v>
      </c>
      <c r="D9" s="603">
        <v>100858.43</v>
      </c>
      <c r="E9" s="603">
        <v>0</v>
      </c>
      <c r="F9" s="603">
        <v>0</v>
      </c>
      <c r="G9" s="603">
        <v>18376294.280999999</v>
      </c>
      <c r="H9" s="603">
        <v>0</v>
      </c>
      <c r="I9" s="603">
        <v>7294649.3704000004</v>
      </c>
      <c r="J9" s="603">
        <v>4531544.7197000002</v>
      </c>
      <c r="K9" s="603">
        <v>977541.24527182057</v>
      </c>
    </row>
    <row r="10" spans="1:11" ht="12.75">
      <c r="A10" s="431">
        <v>5</v>
      </c>
      <c r="B10" s="451" t="s">
        <v>516</v>
      </c>
      <c r="C10" s="603"/>
      <c r="D10" s="603"/>
      <c r="E10" s="603"/>
      <c r="F10" s="603"/>
      <c r="G10" s="603"/>
      <c r="H10" s="603"/>
      <c r="I10" s="603"/>
      <c r="J10" s="603"/>
      <c r="K10" s="603"/>
    </row>
    <row r="11" spans="1:11" ht="12.75">
      <c r="A11" s="431">
        <v>6</v>
      </c>
      <c r="B11" s="451" t="s">
        <v>517</v>
      </c>
      <c r="C11" s="603"/>
      <c r="D11" s="603"/>
      <c r="E11" s="603"/>
      <c r="F11" s="603"/>
      <c r="G11" s="603"/>
      <c r="H11" s="603"/>
      <c r="I11" s="603"/>
      <c r="J11" s="603"/>
      <c r="K11" s="603"/>
    </row>
    <row r="13" spans="1:11" ht="15">
      <c r="B13" s="490"/>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topLeftCell="B1" zoomScaleNormal="100" workbookViewId="0">
      <selection activeCell="C7" sqref="C7:V19"/>
    </sheetView>
  </sheetViews>
  <sheetFormatPr defaultColWidth="8.7109375" defaultRowHeight="15"/>
  <cols>
    <col min="1" max="1" width="10" style="493" bestFit="1" customWidth="1"/>
    <col min="2" max="2" width="71.7109375" style="493" customWidth="1"/>
    <col min="3" max="4" width="9.85546875" style="493" bestFit="1" customWidth="1"/>
    <col min="5" max="6" width="9" style="493" bestFit="1" customWidth="1"/>
    <col min="7" max="7" width="4.85546875" style="493" bestFit="1" customWidth="1"/>
    <col min="8" max="9" width="9.85546875" style="493" bestFit="1" customWidth="1"/>
    <col min="10" max="11" width="9" style="493" bestFit="1" customWidth="1"/>
    <col min="12" max="12" width="4.85546875" style="493" bestFit="1" customWidth="1"/>
    <col min="13" max="14" width="9" style="493" bestFit="1" customWidth="1"/>
    <col min="15" max="16" width="7.7109375" style="493" bestFit="1" customWidth="1"/>
    <col min="17" max="17" width="4.85546875" style="493" bestFit="1" customWidth="1"/>
    <col min="18" max="18" width="9" style="493" customWidth="1"/>
    <col min="19" max="19" width="21.28515625" style="493" customWidth="1"/>
    <col min="20" max="20" width="19.5703125" style="493" customWidth="1"/>
    <col min="21" max="21" width="20.5703125" style="493" customWidth="1"/>
    <col min="22" max="22" width="22.7109375" style="493" customWidth="1"/>
    <col min="23" max="16384" width="8.7109375" style="493"/>
  </cols>
  <sheetData>
    <row r="1" spans="1:22">
      <c r="A1" s="348" t="s">
        <v>30</v>
      </c>
      <c r="B1" s="428" t="str">
        <f>'Info '!C2</f>
        <v>JSC ProCredit Bank</v>
      </c>
    </row>
    <row r="2" spans="1:22">
      <c r="A2" s="348" t="s">
        <v>31</v>
      </c>
      <c r="B2" s="427">
        <f>'1. key ratios '!B2</f>
        <v>45199</v>
      </c>
    </row>
    <row r="3" spans="1:22">
      <c r="A3" s="349" t="s">
        <v>532</v>
      </c>
      <c r="B3" s="442"/>
    </row>
    <row r="4" spans="1:22">
      <c r="A4" s="349"/>
      <c r="B4" s="442"/>
    </row>
    <row r="5" spans="1:22" ht="24" customHeight="1">
      <c r="A5" s="809" t="s">
        <v>533</v>
      </c>
      <c r="B5" s="810"/>
      <c r="C5" s="814" t="s">
        <v>699</v>
      </c>
      <c r="D5" s="814"/>
      <c r="E5" s="814"/>
      <c r="F5" s="814"/>
      <c r="G5" s="814"/>
      <c r="H5" s="814" t="s">
        <v>551</v>
      </c>
      <c r="I5" s="814"/>
      <c r="J5" s="814"/>
      <c r="K5" s="814"/>
      <c r="L5" s="814"/>
      <c r="M5" s="814" t="s">
        <v>663</v>
      </c>
      <c r="N5" s="814"/>
      <c r="O5" s="814"/>
      <c r="P5" s="814"/>
      <c r="Q5" s="814"/>
      <c r="R5" s="813" t="s">
        <v>534</v>
      </c>
      <c r="S5" s="813" t="s">
        <v>548</v>
      </c>
      <c r="T5" s="813" t="s">
        <v>549</v>
      </c>
      <c r="U5" s="813" t="s">
        <v>708</v>
      </c>
      <c r="V5" s="813" t="s">
        <v>709</v>
      </c>
    </row>
    <row r="6" spans="1:22" ht="36" customHeight="1">
      <c r="A6" s="811"/>
      <c r="B6" s="812"/>
      <c r="C6" s="502"/>
      <c r="D6" s="440" t="s">
        <v>684</v>
      </c>
      <c r="E6" s="440" t="s">
        <v>683</v>
      </c>
      <c r="F6" s="440" t="s">
        <v>682</v>
      </c>
      <c r="G6" s="440" t="s">
        <v>681</v>
      </c>
      <c r="H6" s="502"/>
      <c r="I6" s="440" t="s">
        <v>684</v>
      </c>
      <c r="J6" s="440" t="s">
        <v>683</v>
      </c>
      <c r="K6" s="440" t="s">
        <v>682</v>
      </c>
      <c r="L6" s="440" t="s">
        <v>681</v>
      </c>
      <c r="M6" s="502"/>
      <c r="N6" s="440" t="s">
        <v>684</v>
      </c>
      <c r="O6" s="440" t="s">
        <v>683</v>
      </c>
      <c r="P6" s="440" t="s">
        <v>682</v>
      </c>
      <c r="Q6" s="440" t="s">
        <v>681</v>
      </c>
      <c r="R6" s="813"/>
      <c r="S6" s="813"/>
      <c r="T6" s="813"/>
      <c r="U6" s="813"/>
      <c r="V6" s="813"/>
    </row>
    <row r="7" spans="1:22">
      <c r="A7" s="497">
        <v>1</v>
      </c>
      <c r="B7" s="501" t="s">
        <v>542</v>
      </c>
      <c r="C7" s="603">
        <v>1325626.4402999999</v>
      </c>
      <c r="D7" s="603">
        <v>1325626.4402999999</v>
      </c>
      <c r="E7" s="603">
        <v>0</v>
      </c>
      <c r="F7" s="603">
        <v>0</v>
      </c>
      <c r="G7" s="603"/>
      <c r="H7" s="603">
        <v>1322038.2422</v>
      </c>
      <c r="I7" s="603">
        <v>1322038.2422</v>
      </c>
      <c r="J7" s="603">
        <v>0</v>
      </c>
      <c r="K7" s="603">
        <v>0</v>
      </c>
      <c r="L7" s="603"/>
      <c r="M7" s="603">
        <v>27167.5664</v>
      </c>
      <c r="N7" s="603">
        <v>27167.5664</v>
      </c>
      <c r="O7" s="603">
        <v>0</v>
      </c>
      <c r="P7" s="603">
        <v>0</v>
      </c>
      <c r="Q7" s="603"/>
      <c r="R7" s="603">
        <v>38</v>
      </c>
      <c r="S7" s="679">
        <v>0.115</v>
      </c>
      <c r="T7" s="679">
        <v>0.1484</v>
      </c>
      <c r="U7" s="676">
        <v>0.1181</v>
      </c>
      <c r="V7" s="603">
        <v>38.076599999999999</v>
      </c>
    </row>
    <row r="8" spans="1:22">
      <c r="A8" s="497">
        <v>2</v>
      </c>
      <c r="B8" s="500" t="s">
        <v>541</v>
      </c>
      <c r="C8" s="603">
        <v>4192795.4059000006</v>
      </c>
      <c r="D8" s="603">
        <v>3956128.0800000005</v>
      </c>
      <c r="E8" s="603">
        <v>28826.976900000001</v>
      </c>
      <c r="F8" s="603">
        <v>207840.34899999999</v>
      </c>
      <c r="G8" s="603"/>
      <c r="H8" s="603">
        <v>4203598.2494999999</v>
      </c>
      <c r="I8" s="603">
        <v>3962119.3074999996</v>
      </c>
      <c r="J8" s="603">
        <v>28937.080099999999</v>
      </c>
      <c r="K8" s="603">
        <v>212541.86190000002</v>
      </c>
      <c r="L8" s="603"/>
      <c r="M8" s="603">
        <v>184992.39670000001</v>
      </c>
      <c r="N8" s="603">
        <v>70490.436200000011</v>
      </c>
      <c r="O8" s="603">
        <v>2001.9632000000001</v>
      </c>
      <c r="P8" s="603">
        <v>112499.9973</v>
      </c>
      <c r="Q8" s="603"/>
      <c r="R8" s="603">
        <v>200</v>
      </c>
      <c r="S8" s="679">
        <v>0.1149</v>
      </c>
      <c r="T8" s="679">
        <v>0.1338</v>
      </c>
      <c r="U8" s="676">
        <v>0.11899999999999999</v>
      </c>
      <c r="V8" s="603">
        <v>29.0215</v>
      </c>
    </row>
    <row r="9" spans="1:22">
      <c r="A9" s="497">
        <v>3</v>
      </c>
      <c r="B9" s="500" t="s">
        <v>540</v>
      </c>
      <c r="C9" s="603">
        <v>0</v>
      </c>
      <c r="D9" s="603">
        <v>0</v>
      </c>
      <c r="E9" s="603">
        <v>0</v>
      </c>
      <c r="F9" s="603">
        <v>0</v>
      </c>
      <c r="G9" s="603"/>
      <c r="H9" s="603">
        <v>0</v>
      </c>
      <c r="I9" s="603">
        <v>0</v>
      </c>
      <c r="J9" s="603">
        <v>0</v>
      </c>
      <c r="K9" s="603">
        <v>0</v>
      </c>
      <c r="L9" s="603"/>
      <c r="M9" s="603">
        <v>0</v>
      </c>
      <c r="N9" s="603">
        <v>0</v>
      </c>
      <c r="O9" s="603">
        <v>0</v>
      </c>
      <c r="P9" s="603">
        <v>0</v>
      </c>
      <c r="Q9" s="603"/>
      <c r="R9" s="603">
        <v>0</v>
      </c>
      <c r="S9" s="679">
        <v>0</v>
      </c>
      <c r="T9" s="679">
        <v>0</v>
      </c>
      <c r="U9" s="676">
        <v>0</v>
      </c>
      <c r="V9" s="603">
        <v>0</v>
      </c>
    </row>
    <row r="10" spans="1:22">
      <c r="A10" s="497">
        <v>4</v>
      </c>
      <c r="B10" s="500" t="s">
        <v>539</v>
      </c>
      <c r="C10" s="603">
        <v>0</v>
      </c>
      <c r="D10" s="603">
        <v>0</v>
      </c>
      <c r="E10" s="603">
        <v>0</v>
      </c>
      <c r="F10" s="603">
        <v>0</v>
      </c>
      <c r="G10" s="603"/>
      <c r="H10" s="603">
        <v>0</v>
      </c>
      <c r="I10" s="603">
        <v>0</v>
      </c>
      <c r="J10" s="603">
        <v>0</v>
      </c>
      <c r="K10" s="603">
        <v>0</v>
      </c>
      <c r="L10" s="603"/>
      <c r="M10" s="603">
        <v>0</v>
      </c>
      <c r="N10" s="603">
        <v>0</v>
      </c>
      <c r="O10" s="603">
        <v>0</v>
      </c>
      <c r="P10" s="603">
        <v>0</v>
      </c>
      <c r="Q10" s="603"/>
      <c r="R10" s="603">
        <v>0</v>
      </c>
      <c r="S10" s="679">
        <v>0</v>
      </c>
      <c r="T10" s="679">
        <v>0</v>
      </c>
      <c r="U10" s="676">
        <v>0</v>
      </c>
      <c r="V10" s="603">
        <v>0</v>
      </c>
    </row>
    <row r="11" spans="1:22">
      <c r="A11" s="497">
        <v>5</v>
      </c>
      <c r="B11" s="500" t="s">
        <v>538</v>
      </c>
      <c r="C11" s="603">
        <v>1051365.3</v>
      </c>
      <c r="D11" s="603">
        <v>1048370.05</v>
      </c>
      <c r="E11" s="603">
        <v>0</v>
      </c>
      <c r="F11" s="603">
        <v>2995.25</v>
      </c>
      <c r="G11" s="603"/>
      <c r="H11" s="603">
        <v>1053888.6099999999</v>
      </c>
      <c r="I11" s="603">
        <v>1050282.93</v>
      </c>
      <c r="J11" s="603">
        <v>0</v>
      </c>
      <c r="K11" s="603">
        <v>3605.68</v>
      </c>
      <c r="L11" s="603"/>
      <c r="M11" s="603">
        <v>56246.53</v>
      </c>
      <c r="N11" s="603">
        <v>53244.03</v>
      </c>
      <c r="O11" s="603">
        <v>2.65</v>
      </c>
      <c r="P11" s="603">
        <v>2999.85</v>
      </c>
      <c r="Q11" s="603"/>
      <c r="R11" s="603">
        <v>399</v>
      </c>
      <c r="S11" s="679">
        <v>0.1305</v>
      </c>
      <c r="T11" s="679">
        <v>0.13300000000000001</v>
      </c>
      <c r="U11" s="676">
        <v>0.1318</v>
      </c>
      <c r="V11" s="603">
        <v>163.048</v>
      </c>
    </row>
    <row r="12" spans="1:22">
      <c r="A12" s="497">
        <v>6</v>
      </c>
      <c r="B12" s="500" t="s">
        <v>537</v>
      </c>
      <c r="C12" s="603">
        <v>0</v>
      </c>
      <c r="D12" s="603">
        <v>0</v>
      </c>
      <c r="E12" s="603">
        <v>0</v>
      </c>
      <c r="F12" s="603">
        <v>0</v>
      </c>
      <c r="G12" s="603"/>
      <c r="H12" s="603">
        <v>0</v>
      </c>
      <c r="I12" s="603">
        <v>0</v>
      </c>
      <c r="J12" s="603">
        <v>0</v>
      </c>
      <c r="K12" s="603">
        <v>0</v>
      </c>
      <c r="L12" s="603"/>
      <c r="M12" s="603">
        <v>0</v>
      </c>
      <c r="N12" s="603">
        <v>0</v>
      </c>
      <c r="O12" s="603">
        <v>0</v>
      </c>
      <c r="P12" s="603">
        <v>0</v>
      </c>
      <c r="Q12" s="603"/>
      <c r="R12" s="603">
        <v>0</v>
      </c>
      <c r="S12" s="679">
        <v>0</v>
      </c>
      <c r="T12" s="679">
        <v>0</v>
      </c>
      <c r="U12" s="676">
        <v>0</v>
      </c>
      <c r="V12" s="603">
        <v>0</v>
      </c>
    </row>
    <row r="13" spans="1:22">
      <c r="A13" s="497">
        <v>7</v>
      </c>
      <c r="B13" s="500" t="s">
        <v>536</v>
      </c>
      <c r="C13" s="603">
        <v>87957493.826399997</v>
      </c>
      <c r="D13" s="603">
        <v>85704839.493499994</v>
      </c>
      <c r="E13" s="603">
        <v>964182.7561</v>
      </c>
      <c r="F13" s="603">
        <v>1288471.5767999999</v>
      </c>
      <c r="G13" s="603"/>
      <c r="H13" s="603">
        <v>88208530.292799994</v>
      </c>
      <c r="I13" s="603">
        <v>85897523.407299995</v>
      </c>
      <c r="J13" s="603">
        <v>985878.49129999999</v>
      </c>
      <c r="K13" s="603">
        <v>1325128.3942</v>
      </c>
      <c r="L13" s="603"/>
      <c r="M13" s="603">
        <v>1544619.8422000001</v>
      </c>
      <c r="N13" s="603">
        <v>999292.84300000011</v>
      </c>
      <c r="O13" s="603">
        <v>96391.160499999998</v>
      </c>
      <c r="P13" s="603">
        <v>448935.83870000002</v>
      </c>
      <c r="Q13" s="603"/>
      <c r="R13" s="603">
        <v>623</v>
      </c>
      <c r="S13" s="679">
        <v>7.0699999999999999E-2</v>
      </c>
      <c r="T13" s="679">
        <v>9.3700000000000006E-2</v>
      </c>
      <c r="U13" s="676">
        <v>6.3299999999999995E-2</v>
      </c>
      <c r="V13" s="603">
        <v>103.1673</v>
      </c>
    </row>
    <row r="14" spans="1:22">
      <c r="A14" s="495">
        <v>7.1</v>
      </c>
      <c r="B14" s="494" t="s">
        <v>545</v>
      </c>
      <c r="C14" s="603">
        <v>78286741.45979999</v>
      </c>
      <c r="D14" s="603">
        <v>76112191.14379999</v>
      </c>
      <c r="E14" s="603">
        <v>926323.24439999997</v>
      </c>
      <c r="F14" s="603">
        <v>1248227.0715999999</v>
      </c>
      <c r="G14" s="603"/>
      <c r="H14" s="603">
        <v>78527013.150300011</v>
      </c>
      <c r="I14" s="603">
        <v>76294307.021400005</v>
      </c>
      <c r="J14" s="603">
        <v>947826.75540000002</v>
      </c>
      <c r="K14" s="603">
        <v>1284879.3735</v>
      </c>
      <c r="L14" s="603"/>
      <c r="M14" s="603">
        <v>1421202.7780000002</v>
      </c>
      <c r="N14" s="603">
        <v>892045.93690000009</v>
      </c>
      <c r="O14" s="603">
        <v>94720.388399999996</v>
      </c>
      <c r="P14" s="603">
        <v>434436.45270000002</v>
      </c>
      <c r="Q14" s="603"/>
      <c r="R14" s="603">
        <v>540</v>
      </c>
      <c r="S14" s="679">
        <v>7.1999999999999995E-2</v>
      </c>
      <c r="T14" s="679">
        <v>9.4100000000000003E-2</v>
      </c>
      <c r="U14" s="676">
        <v>6.3100000000000003E-2</v>
      </c>
      <c r="V14" s="603">
        <v>102.386</v>
      </c>
    </row>
    <row r="15" spans="1:22">
      <c r="A15" s="495">
        <v>7.2</v>
      </c>
      <c r="B15" s="494" t="s">
        <v>547</v>
      </c>
      <c r="C15" s="603">
        <v>6828855.7818999998</v>
      </c>
      <c r="D15" s="603">
        <v>6805391.3718999997</v>
      </c>
      <c r="E15" s="603">
        <v>23464.41</v>
      </c>
      <c r="F15" s="603">
        <v>0</v>
      </c>
      <c r="G15" s="603"/>
      <c r="H15" s="603">
        <v>6833606.8215000005</v>
      </c>
      <c r="I15" s="603">
        <v>6810139.8815000001</v>
      </c>
      <c r="J15" s="603">
        <v>23466.94</v>
      </c>
      <c r="K15" s="603">
        <v>0</v>
      </c>
      <c r="L15" s="603"/>
      <c r="M15" s="603">
        <v>73623.299100000004</v>
      </c>
      <c r="N15" s="603">
        <v>72489.659100000004</v>
      </c>
      <c r="O15" s="603">
        <v>1133.6400000000001</v>
      </c>
      <c r="P15" s="603">
        <v>0</v>
      </c>
      <c r="Q15" s="603"/>
      <c r="R15" s="603">
        <v>54</v>
      </c>
      <c r="S15" s="679">
        <v>6.4000000000000001E-2</v>
      </c>
      <c r="T15" s="679">
        <v>9.1300000000000006E-2</v>
      </c>
      <c r="U15" s="676">
        <v>6.8400000000000002E-2</v>
      </c>
      <c r="V15" s="603">
        <v>110.52249999999999</v>
      </c>
    </row>
    <row r="16" spans="1:22">
      <c r="A16" s="495">
        <v>7.3</v>
      </c>
      <c r="B16" s="494" t="s">
        <v>544</v>
      </c>
      <c r="C16" s="603">
        <v>2841896.5847</v>
      </c>
      <c r="D16" s="603">
        <v>2787256.9778</v>
      </c>
      <c r="E16" s="603">
        <v>14395.101699999999</v>
      </c>
      <c r="F16" s="603">
        <v>40244.5052</v>
      </c>
      <c r="G16" s="603"/>
      <c r="H16" s="603">
        <v>2847910.321</v>
      </c>
      <c r="I16" s="603">
        <v>2793076.5044</v>
      </c>
      <c r="J16" s="603">
        <v>14584.795899999999</v>
      </c>
      <c r="K16" s="603">
        <v>40249.020700000001</v>
      </c>
      <c r="L16" s="603"/>
      <c r="M16" s="603">
        <v>49793.765100000004</v>
      </c>
      <c r="N16" s="603">
        <v>34757.247000000003</v>
      </c>
      <c r="O16" s="603">
        <v>537.13210000000004</v>
      </c>
      <c r="P16" s="603">
        <v>14499.386</v>
      </c>
      <c r="Q16" s="603"/>
      <c r="R16" s="603">
        <v>29</v>
      </c>
      <c r="S16" s="679">
        <v>0</v>
      </c>
      <c r="T16" s="679">
        <v>0</v>
      </c>
      <c r="U16" s="676">
        <v>5.62E-2</v>
      </c>
      <c r="V16" s="603">
        <v>107.01690000000001</v>
      </c>
    </row>
    <row r="17" spans="1:22">
      <c r="A17" s="497">
        <v>8</v>
      </c>
      <c r="B17" s="500" t="s">
        <v>543</v>
      </c>
      <c r="C17" s="603">
        <v>0</v>
      </c>
      <c r="D17" s="603">
        <v>0</v>
      </c>
      <c r="E17" s="603">
        <v>0</v>
      </c>
      <c r="F17" s="603">
        <v>0</v>
      </c>
      <c r="G17" s="603"/>
      <c r="H17" s="603">
        <v>0</v>
      </c>
      <c r="I17" s="603">
        <v>0</v>
      </c>
      <c r="J17" s="603">
        <v>0</v>
      </c>
      <c r="K17" s="603">
        <v>0</v>
      </c>
      <c r="L17" s="603"/>
      <c r="M17" s="603">
        <v>0</v>
      </c>
      <c r="N17" s="603">
        <v>0</v>
      </c>
      <c r="O17" s="603">
        <v>0</v>
      </c>
      <c r="P17" s="603">
        <v>0</v>
      </c>
      <c r="Q17" s="603"/>
      <c r="R17" s="603">
        <v>0</v>
      </c>
      <c r="S17" s="679">
        <v>0</v>
      </c>
      <c r="T17" s="679">
        <v>0</v>
      </c>
      <c r="U17" s="676">
        <v>0</v>
      </c>
      <c r="V17" s="603">
        <v>0</v>
      </c>
    </row>
    <row r="18" spans="1:22">
      <c r="A18" s="499">
        <v>9</v>
      </c>
      <c r="B18" s="498" t="s">
        <v>535</v>
      </c>
      <c r="C18" s="604">
        <v>0</v>
      </c>
      <c r="D18" s="604">
        <v>0</v>
      </c>
      <c r="E18" s="604">
        <v>0</v>
      </c>
      <c r="F18" s="604">
        <v>0</v>
      </c>
      <c r="G18" s="604"/>
      <c r="H18" s="604">
        <v>0</v>
      </c>
      <c r="I18" s="604">
        <v>0</v>
      </c>
      <c r="J18" s="604">
        <v>0</v>
      </c>
      <c r="K18" s="604">
        <v>0</v>
      </c>
      <c r="L18" s="604"/>
      <c r="M18" s="604">
        <v>0</v>
      </c>
      <c r="N18" s="604">
        <v>0</v>
      </c>
      <c r="O18" s="604">
        <v>0</v>
      </c>
      <c r="P18" s="604">
        <v>0</v>
      </c>
      <c r="Q18" s="604"/>
      <c r="R18" s="604">
        <v>0</v>
      </c>
      <c r="S18" s="680">
        <v>0</v>
      </c>
      <c r="T18" s="680">
        <v>0</v>
      </c>
      <c r="U18" s="677">
        <v>0</v>
      </c>
      <c r="V18" s="604">
        <v>0</v>
      </c>
    </row>
    <row r="19" spans="1:22" s="607" customFormat="1">
      <c r="A19" s="605">
        <v>10</v>
      </c>
      <c r="B19" s="496" t="s">
        <v>546</v>
      </c>
      <c r="C19" s="606">
        <v>94527280.972599998</v>
      </c>
      <c r="D19" s="606">
        <v>92034964.063799992</v>
      </c>
      <c r="E19" s="606">
        <v>993009.73300000001</v>
      </c>
      <c r="F19" s="606">
        <v>1499307.1757999999</v>
      </c>
      <c r="G19" s="606">
        <v>0</v>
      </c>
      <c r="H19" s="606">
        <v>94788055.394499987</v>
      </c>
      <c r="I19" s="606">
        <v>92231963.886999995</v>
      </c>
      <c r="J19" s="606">
        <v>1014815.5714</v>
      </c>
      <c r="K19" s="606">
        <v>1541275.9361</v>
      </c>
      <c r="L19" s="606">
        <v>0</v>
      </c>
      <c r="M19" s="606">
        <v>1813026.3353000002</v>
      </c>
      <c r="N19" s="606">
        <v>1150194.8756000001</v>
      </c>
      <c r="O19" s="606">
        <v>98395.773700000005</v>
      </c>
      <c r="P19" s="606">
        <v>564435.68599999999</v>
      </c>
      <c r="Q19" s="606">
        <v>0</v>
      </c>
      <c r="R19" s="606">
        <v>1260</v>
      </c>
      <c r="S19" s="681">
        <v>8.5000000000000006E-2</v>
      </c>
      <c r="T19" s="681">
        <v>0.10440000000000001</v>
      </c>
      <c r="U19" s="678">
        <v>6.7299999999999999E-2</v>
      </c>
      <c r="V19" s="606">
        <v>99.606099999999998</v>
      </c>
    </row>
    <row r="20" spans="1:22" ht="25.5">
      <c r="A20" s="495">
        <v>10.1</v>
      </c>
      <c r="B20" s="494" t="s">
        <v>550</v>
      </c>
      <c r="C20" s="603"/>
      <c r="D20" s="603"/>
      <c r="E20" s="603"/>
      <c r="F20" s="603"/>
      <c r="G20" s="603"/>
      <c r="H20" s="603"/>
      <c r="I20" s="603"/>
      <c r="J20" s="603"/>
      <c r="K20" s="603"/>
      <c r="L20" s="603"/>
      <c r="M20" s="603"/>
      <c r="N20" s="603"/>
      <c r="O20" s="603"/>
      <c r="P20" s="603"/>
      <c r="Q20" s="603"/>
      <c r="R20" s="603"/>
      <c r="S20" s="603"/>
      <c r="T20" s="603"/>
      <c r="U20" s="603"/>
      <c r="V20" s="60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showGridLines="0" zoomScale="80" zoomScaleNormal="80" workbookViewId="0">
      <selection activeCell="C7" sqref="C7:H69"/>
    </sheetView>
  </sheetViews>
  <sheetFormatPr defaultRowHeight="15"/>
  <cols>
    <col min="1" max="1" width="8.7109375" style="384"/>
    <col min="2" max="2" width="69.28515625" style="385" customWidth="1"/>
    <col min="3" max="3" width="13.5703125" customWidth="1"/>
    <col min="4" max="5" width="18" bestFit="1" customWidth="1"/>
    <col min="6" max="6" width="13.140625" customWidth="1"/>
    <col min="7" max="8" width="17.85546875" bestFit="1" customWidth="1"/>
  </cols>
  <sheetData>
    <row r="1" spans="1:8" s="5" customFormat="1" ht="14.25">
      <c r="A1" s="2" t="s">
        <v>30</v>
      </c>
      <c r="B1" s="3" t="str">
        <f>'Info '!C2</f>
        <v>JSC ProCredit Bank</v>
      </c>
      <c r="C1" s="3"/>
      <c r="D1" s="4"/>
      <c r="E1" s="4"/>
      <c r="F1" s="4"/>
      <c r="G1" s="4"/>
    </row>
    <row r="2" spans="1:8" s="5" customFormat="1" ht="14.25">
      <c r="A2" s="2" t="s">
        <v>31</v>
      </c>
      <c r="B2" s="308">
        <f>'1. key ratios '!B2</f>
        <v>45199</v>
      </c>
      <c r="C2" s="3"/>
      <c r="D2" s="4"/>
      <c r="E2" s="4"/>
      <c r="F2" s="4"/>
      <c r="G2" s="4"/>
    </row>
    <row r="3" spans="1:8" s="5" customFormat="1" ht="14.25">
      <c r="A3" s="2"/>
      <c r="B3" s="3"/>
      <c r="C3" s="3"/>
      <c r="D3" s="4"/>
      <c r="E3" s="4"/>
      <c r="F3" s="4"/>
      <c r="G3" s="4"/>
    </row>
    <row r="4" spans="1:8" ht="21" customHeight="1">
      <c r="A4" s="705" t="s">
        <v>6</v>
      </c>
      <c r="B4" s="706" t="s">
        <v>557</v>
      </c>
      <c r="C4" s="708" t="s">
        <v>558</v>
      </c>
      <c r="D4" s="708"/>
      <c r="E4" s="708"/>
      <c r="F4" s="708" t="s">
        <v>559</v>
      </c>
      <c r="G4" s="708"/>
      <c r="H4" s="709"/>
    </row>
    <row r="5" spans="1:8" ht="21" customHeight="1">
      <c r="A5" s="705"/>
      <c r="B5" s="707"/>
      <c r="C5" s="355" t="s">
        <v>32</v>
      </c>
      <c r="D5" s="355" t="s">
        <v>33</v>
      </c>
      <c r="E5" s="355" t="s">
        <v>34</v>
      </c>
      <c r="F5" s="355" t="s">
        <v>32</v>
      </c>
      <c r="G5" s="355" t="s">
        <v>33</v>
      </c>
      <c r="H5" s="355" t="s">
        <v>34</v>
      </c>
    </row>
    <row r="6" spans="1:8" ht="26.45" customHeight="1">
      <c r="A6" s="705"/>
      <c r="B6" s="356" t="s">
        <v>560</v>
      </c>
      <c r="C6" s="710"/>
      <c r="D6" s="711"/>
      <c r="E6" s="711"/>
      <c r="F6" s="711"/>
      <c r="G6" s="711"/>
      <c r="H6" s="712"/>
    </row>
    <row r="7" spans="1:8" ht="23.1" customHeight="1">
      <c r="A7" s="357">
        <v>1</v>
      </c>
      <c r="B7" s="358" t="s">
        <v>561</v>
      </c>
      <c r="C7" s="507">
        <v>103243768.62</v>
      </c>
      <c r="D7" s="507">
        <v>329210567.74759996</v>
      </c>
      <c r="E7" s="509">
        <v>432454336.36759996</v>
      </c>
      <c r="F7" s="507">
        <v>80259816.329999998</v>
      </c>
      <c r="G7" s="507">
        <v>327200259.52739596</v>
      </c>
      <c r="H7" s="509">
        <v>407460075.85739595</v>
      </c>
    </row>
    <row r="8" spans="1:8">
      <c r="A8" s="357">
        <v>1.1000000000000001</v>
      </c>
      <c r="B8" s="359" t="s">
        <v>562</v>
      </c>
      <c r="C8" s="507">
        <v>16891269.73</v>
      </c>
      <c r="D8" s="507">
        <v>32742496.6226</v>
      </c>
      <c r="E8" s="509">
        <v>49633766.352600001</v>
      </c>
      <c r="F8" s="507">
        <v>17685056.550000001</v>
      </c>
      <c r="G8" s="507">
        <v>20317989.664912</v>
      </c>
      <c r="H8" s="509">
        <v>38003046.214911997</v>
      </c>
    </row>
    <row r="9" spans="1:8">
      <c r="A9" s="357">
        <v>1.2</v>
      </c>
      <c r="B9" s="359" t="s">
        <v>563</v>
      </c>
      <c r="C9" s="507">
        <v>85936018.719999999</v>
      </c>
      <c r="D9" s="507">
        <v>199203290.3637</v>
      </c>
      <c r="E9" s="509">
        <v>285139309.0837</v>
      </c>
      <c r="F9" s="507">
        <v>47129600.760000005</v>
      </c>
      <c r="G9" s="507">
        <v>204636471.23261899</v>
      </c>
      <c r="H9" s="509">
        <v>251766071.99261898</v>
      </c>
    </row>
    <row r="10" spans="1:8">
      <c r="A10" s="357">
        <v>1.3</v>
      </c>
      <c r="B10" s="359" t="s">
        <v>564</v>
      </c>
      <c r="C10" s="507">
        <v>416480.17</v>
      </c>
      <c r="D10" s="507">
        <v>97264780.761299998</v>
      </c>
      <c r="E10" s="509">
        <v>97681260.931299999</v>
      </c>
      <c r="F10" s="507">
        <v>15445159.020000001</v>
      </c>
      <c r="G10" s="507">
        <v>102245798.62986501</v>
      </c>
      <c r="H10" s="509">
        <v>117690957.649865</v>
      </c>
    </row>
    <row r="11" spans="1:8">
      <c r="A11" s="357">
        <v>2</v>
      </c>
      <c r="B11" s="360" t="s">
        <v>565</v>
      </c>
      <c r="C11" s="507">
        <v>0</v>
      </c>
      <c r="D11" s="507">
        <v>0</v>
      </c>
      <c r="E11" s="509">
        <v>0</v>
      </c>
      <c r="F11" s="507">
        <v>0</v>
      </c>
      <c r="G11" s="507">
        <v>0</v>
      </c>
      <c r="H11" s="509">
        <v>0</v>
      </c>
    </row>
    <row r="12" spans="1:8">
      <c r="A12" s="357">
        <v>2.1</v>
      </c>
      <c r="B12" s="361" t="s">
        <v>566</v>
      </c>
      <c r="C12" s="507">
        <v>0</v>
      </c>
      <c r="D12" s="507">
        <v>0</v>
      </c>
      <c r="E12" s="509">
        <v>0</v>
      </c>
      <c r="F12" s="507">
        <v>0</v>
      </c>
      <c r="G12" s="507">
        <v>0</v>
      </c>
      <c r="H12" s="509">
        <v>0</v>
      </c>
    </row>
    <row r="13" spans="1:8" ht="26.45" customHeight="1">
      <c r="A13" s="357">
        <v>3</v>
      </c>
      <c r="B13" s="362" t="s">
        <v>567</v>
      </c>
      <c r="C13" s="507">
        <v>104000.00619999995</v>
      </c>
      <c r="D13" s="507">
        <v>35527.800000000003</v>
      </c>
      <c r="E13" s="509">
        <v>139527.80619999993</v>
      </c>
      <c r="F13" s="507">
        <v>198572.18</v>
      </c>
      <c r="G13" s="507">
        <v>35527.799999999981</v>
      </c>
      <c r="H13" s="509">
        <v>234099.97999999998</v>
      </c>
    </row>
    <row r="14" spans="1:8" ht="26.45" customHeight="1">
      <c r="A14" s="357">
        <v>4</v>
      </c>
      <c r="B14" s="363" t="s">
        <v>568</v>
      </c>
      <c r="C14" s="507">
        <v>0</v>
      </c>
      <c r="D14" s="507">
        <v>0</v>
      </c>
      <c r="E14" s="509">
        <v>0</v>
      </c>
      <c r="F14" s="507">
        <v>0</v>
      </c>
      <c r="G14" s="507">
        <v>0</v>
      </c>
      <c r="H14" s="509">
        <v>0</v>
      </c>
    </row>
    <row r="15" spans="1:8" ht="24.6" customHeight="1">
      <c r="A15" s="357">
        <v>5</v>
      </c>
      <c r="B15" s="364" t="s">
        <v>569</v>
      </c>
      <c r="C15" s="508">
        <v>0</v>
      </c>
      <c r="D15" s="508">
        <v>0</v>
      </c>
      <c r="E15" s="510">
        <v>0</v>
      </c>
      <c r="F15" s="508">
        <v>0</v>
      </c>
      <c r="G15" s="508">
        <v>0</v>
      </c>
      <c r="H15" s="510">
        <v>0</v>
      </c>
    </row>
    <row r="16" spans="1:8">
      <c r="A16" s="357">
        <v>5.0999999999999996</v>
      </c>
      <c r="B16" s="365" t="s">
        <v>570</v>
      </c>
      <c r="C16" s="507">
        <v>0</v>
      </c>
      <c r="D16" s="507">
        <v>0</v>
      </c>
      <c r="E16" s="509">
        <v>0</v>
      </c>
      <c r="F16" s="507"/>
      <c r="G16" s="507">
        <v>0</v>
      </c>
      <c r="H16" s="509">
        <v>0</v>
      </c>
    </row>
    <row r="17" spans="1:8">
      <c r="A17" s="357">
        <v>5.2</v>
      </c>
      <c r="B17" s="365" t="s">
        <v>571</v>
      </c>
      <c r="C17" s="507">
        <v>0</v>
      </c>
      <c r="D17" s="507">
        <v>0</v>
      </c>
      <c r="E17" s="509">
        <v>0</v>
      </c>
      <c r="F17" s="507">
        <v>0</v>
      </c>
      <c r="G17" s="507">
        <v>0</v>
      </c>
      <c r="H17" s="509">
        <v>0</v>
      </c>
    </row>
    <row r="18" spans="1:8">
      <c r="A18" s="357">
        <v>5.3</v>
      </c>
      <c r="B18" s="366" t="s">
        <v>572</v>
      </c>
      <c r="C18" s="507">
        <v>0</v>
      </c>
      <c r="D18" s="507">
        <v>0</v>
      </c>
      <c r="E18" s="509">
        <v>0</v>
      </c>
      <c r="F18" s="507">
        <v>0</v>
      </c>
      <c r="G18" s="507">
        <v>0</v>
      </c>
      <c r="H18" s="509">
        <v>0</v>
      </c>
    </row>
    <row r="19" spans="1:8">
      <c r="A19" s="357">
        <v>6</v>
      </c>
      <c r="B19" s="362" t="s">
        <v>573</v>
      </c>
      <c r="C19" s="507">
        <v>477549276.96350002</v>
      </c>
      <c r="D19" s="507">
        <v>768515779.52136302</v>
      </c>
      <c r="E19" s="509">
        <v>1246065056.484863</v>
      </c>
      <c r="F19" s="507">
        <v>436963592.00297475</v>
      </c>
      <c r="G19" s="507">
        <v>805382124.66025007</v>
      </c>
      <c r="H19" s="509">
        <v>1242345716.6632247</v>
      </c>
    </row>
    <row r="20" spans="1:8">
      <c r="A20" s="357">
        <v>6.1</v>
      </c>
      <c r="B20" s="365" t="s">
        <v>571</v>
      </c>
      <c r="C20" s="507">
        <v>116766079.13</v>
      </c>
      <c r="D20" s="507">
        <v>0</v>
      </c>
      <c r="E20" s="509">
        <v>116766079.13</v>
      </c>
      <c r="F20" s="507">
        <v>84500986.599999994</v>
      </c>
      <c r="G20" s="507">
        <v>0</v>
      </c>
      <c r="H20" s="509">
        <v>84500986.599999994</v>
      </c>
    </row>
    <row r="21" spans="1:8">
      <c r="A21" s="357">
        <v>6.2</v>
      </c>
      <c r="B21" s="366" t="s">
        <v>572</v>
      </c>
      <c r="C21" s="507">
        <v>360783197.83350003</v>
      </c>
      <c r="D21" s="507">
        <v>768515779.52136302</v>
      </c>
      <c r="E21" s="509">
        <v>1129298977.3548632</v>
      </c>
      <c r="F21" s="507">
        <v>352462605.40297472</v>
      </c>
      <c r="G21" s="507">
        <v>805382124.66025007</v>
      </c>
      <c r="H21" s="509">
        <v>1157844730.0632248</v>
      </c>
    </row>
    <row r="22" spans="1:8">
      <c r="A22" s="357">
        <v>7</v>
      </c>
      <c r="B22" s="360" t="s">
        <v>574</v>
      </c>
      <c r="C22" s="507">
        <v>7951517.9699999997</v>
      </c>
      <c r="D22" s="507">
        <v>0</v>
      </c>
      <c r="E22" s="509">
        <v>7951517.9699999997</v>
      </c>
      <c r="F22" s="507">
        <v>6100000</v>
      </c>
      <c r="G22" s="507">
        <v>0</v>
      </c>
      <c r="H22" s="509">
        <v>6100000</v>
      </c>
    </row>
    <row r="23" spans="1:8">
      <c r="A23" s="357">
        <v>8</v>
      </c>
      <c r="B23" s="367" t="s">
        <v>575</v>
      </c>
      <c r="C23" s="507">
        <v>0</v>
      </c>
      <c r="D23" s="507">
        <v>0</v>
      </c>
      <c r="E23" s="509">
        <v>0</v>
      </c>
      <c r="F23" s="507"/>
      <c r="G23" s="507"/>
      <c r="H23" s="509">
        <v>0</v>
      </c>
    </row>
    <row r="24" spans="1:8">
      <c r="A24" s="357">
        <v>9</v>
      </c>
      <c r="B24" s="363" t="s">
        <v>576</v>
      </c>
      <c r="C24" s="507">
        <v>44383428.270000011</v>
      </c>
      <c r="D24" s="507">
        <v>0</v>
      </c>
      <c r="E24" s="509">
        <v>44383428.270000011</v>
      </c>
      <c r="F24" s="507">
        <v>46395254.850000009</v>
      </c>
      <c r="G24" s="507">
        <v>0</v>
      </c>
      <c r="H24" s="509">
        <v>46395254.850000009</v>
      </c>
    </row>
    <row r="25" spans="1:8">
      <c r="A25" s="357">
        <v>9.1</v>
      </c>
      <c r="B25" s="365" t="s">
        <v>577</v>
      </c>
      <c r="C25" s="507">
        <v>40074314.640000008</v>
      </c>
      <c r="D25" s="507">
        <v>0</v>
      </c>
      <c r="E25" s="509">
        <v>40074314.640000008</v>
      </c>
      <c r="F25" s="507">
        <v>41987298.980000012</v>
      </c>
      <c r="G25" s="507">
        <v>0</v>
      </c>
      <c r="H25" s="509">
        <v>41987298.980000012</v>
      </c>
    </row>
    <row r="26" spans="1:8">
      <c r="A26" s="357">
        <v>9.1999999999999993</v>
      </c>
      <c r="B26" s="365" t="s">
        <v>578</v>
      </c>
      <c r="C26" s="507">
        <v>4309113.63</v>
      </c>
      <c r="D26" s="507">
        <v>0</v>
      </c>
      <c r="E26" s="509">
        <v>4309113.63</v>
      </c>
      <c r="F26" s="507">
        <v>4407955.87</v>
      </c>
      <c r="G26" s="507">
        <v>0</v>
      </c>
      <c r="H26" s="509">
        <v>4407955.87</v>
      </c>
    </row>
    <row r="27" spans="1:8">
      <c r="A27" s="357">
        <v>10</v>
      </c>
      <c r="B27" s="363" t="s">
        <v>579</v>
      </c>
      <c r="C27" s="507">
        <v>1930721.0000000002</v>
      </c>
      <c r="D27" s="507">
        <v>0</v>
      </c>
      <c r="E27" s="509">
        <v>1930721.0000000002</v>
      </c>
      <c r="F27" s="507">
        <v>1380575.2600000002</v>
      </c>
      <c r="G27" s="507">
        <v>0</v>
      </c>
      <c r="H27" s="509">
        <v>1380575.2600000002</v>
      </c>
    </row>
    <row r="28" spans="1:8">
      <c r="A28" s="357">
        <v>10.1</v>
      </c>
      <c r="B28" s="365" t="s">
        <v>580</v>
      </c>
      <c r="C28" s="507">
        <v>0</v>
      </c>
      <c r="D28" s="507">
        <v>0</v>
      </c>
      <c r="E28" s="509">
        <v>0</v>
      </c>
      <c r="F28" s="507">
        <v>0</v>
      </c>
      <c r="G28" s="507">
        <v>0</v>
      </c>
      <c r="H28" s="509">
        <v>0</v>
      </c>
    </row>
    <row r="29" spans="1:8">
      <c r="A29" s="357">
        <v>10.199999999999999</v>
      </c>
      <c r="B29" s="365" t="s">
        <v>581</v>
      </c>
      <c r="C29" s="507">
        <v>1930721.0000000002</v>
      </c>
      <c r="D29" s="507">
        <v>0</v>
      </c>
      <c r="E29" s="509">
        <v>1930721.0000000002</v>
      </c>
      <c r="F29" s="507">
        <v>1380575.2600000002</v>
      </c>
      <c r="G29" s="507">
        <v>0</v>
      </c>
      <c r="H29" s="509">
        <v>1380575.2600000002</v>
      </c>
    </row>
    <row r="30" spans="1:8">
      <c r="A30" s="357">
        <v>11</v>
      </c>
      <c r="B30" s="363" t="s">
        <v>582</v>
      </c>
      <c r="C30" s="507">
        <v>0</v>
      </c>
      <c r="D30" s="507">
        <v>0</v>
      </c>
      <c r="E30" s="509">
        <v>0</v>
      </c>
      <c r="F30" s="507">
        <v>2537436.1800000002</v>
      </c>
      <c r="G30" s="507">
        <v>0</v>
      </c>
      <c r="H30" s="509">
        <v>2537436.1800000002</v>
      </c>
    </row>
    <row r="31" spans="1:8">
      <c r="A31" s="357">
        <v>11.1</v>
      </c>
      <c r="B31" s="365" t="s">
        <v>583</v>
      </c>
      <c r="C31" s="507">
        <v>0</v>
      </c>
      <c r="D31" s="507">
        <v>0</v>
      </c>
      <c r="E31" s="509">
        <v>0</v>
      </c>
      <c r="F31" s="507">
        <v>2537436.1800000002</v>
      </c>
      <c r="G31" s="507">
        <v>0</v>
      </c>
      <c r="H31" s="509">
        <v>2537436.1800000002</v>
      </c>
    </row>
    <row r="32" spans="1:8">
      <c r="A32" s="357">
        <v>11.2</v>
      </c>
      <c r="B32" s="365" t="s">
        <v>584</v>
      </c>
      <c r="C32" s="507">
        <v>0</v>
      </c>
      <c r="D32" s="507">
        <v>0</v>
      </c>
      <c r="E32" s="509">
        <v>0</v>
      </c>
      <c r="F32" s="507">
        <v>0</v>
      </c>
      <c r="G32" s="507">
        <v>0</v>
      </c>
      <c r="H32" s="509">
        <v>0</v>
      </c>
    </row>
    <row r="33" spans="1:8">
      <c r="A33" s="357">
        <v>13</v>
      </c>
      <c r="B33" s="363" t="s">
        <v>585</v>
      </c>
      <c r="C33" s="507">
        <v>4351092.5033</v>
      </c>
      <c r="D33" s="507">
        <v>241236.76563700056</v>
      </c>
      <c r="E33" s="509">
        <v>4592329.268937001</v>
      </c>
      <c r="F33" s="507">
        <v>3090795.0163724972</v>
      </c>
      <c r="G33" s="507">
        <v>4248.6136275026947</v>
      </c>
      <c r="H33" s="509">
        <v>3095043.63</v>
      </c>
    </row>
    <row r="34" spans="1:8">
      <c r="A34" s="357">
        <v>13.1</v>
      </c>
      <c r="B34" s="368" t="s">
        <v>586</v>
      </c>
      <c r="C34" s="507">
        <v>80429.440000000002</v>
      </c>
      <c r="D34" s="507">
        <v>0</v>
      </c>
      <c r="E34" s="509">
        <v>80429.440000000002</v>
      </c>
      <c r="F34" s="507">
        <v>152107.1</v>
      </c>
      <c r="G34" s="507"/>
      <c r="H34" s="509">
        <v>152107.1</v>
      </c>
    </row>
    <row r="35" spans="1:8">
      <c r="A35" s="357">
        <v>13.2</v>
      </c>
      <c r="B35" s="368" t="s">
        <v>587</v>
      </c>
      <c r="C35" s="507">
        <v>0</v>
      </c>
      <c r="D35" s="507">
        <v>0</v>
      </c>
      <c r="E35" s="509">
        <v>0</v>
      </c>
      <c r="F35" s="507"/>
      <c r="G35" s="507"/>
      <c r="H35" s="509">
        <v>0</v>
      </c>
    </row>
    <row r="36" spans="1:8">
      <c r="A36" s="357">
        <v>14</v>
      </c>
      <c r="B36" s="369" t="s">
        <v>588</v>
      </c>
      <c r="C36" s="507">
        <v>639513805.33299994</v>
      </c>
      <c r="D36" s="507">
        <v>1098003111.8346</v>
      </c>
      <c r="E36" s="509">
        <v>1737516917.1675999</v>
      </c>
      <c r="F36" s="507">
        <v>576926041.81934714</v>
      </c>
      <c r="G36" s="507">
        <v>1132622160.6012735</v>
      </c>
      <c r="H36" s="509">
        <v>1709548202.4206207</v>
      </c>
    </row>
    <row r="37" spans="1:8" ht="22.5" customHeight="1">
      <c r="A37" s="357"/>
      <c r="B37" s="370" t="s">
        <v>589</v>
      </c>
      <c r="C37" s="664"/>
      <c r="D37" s="665"/>
      <c r="E37" s="665"/>
      <c r="F37" s="665"/>
      <c r="G37" s="665"/>
      <c r="H37" s="666"/>
    </row>
    <row r="38" spans="1:8">
      <c r="A38" s="357">
        <v>15</v>
      </c>
      <c r="B38" s="371" t="s">
        <v>590</v>
      </c>
      <c r="C38" s="511">
        <v>0</v>
      </c>
      <c r="D38" s="511">
        <v>0</v>
      </c>
      <c r="E38" s="512">
        <v>0</v>
      </c>
      <c r="F38" s="511">
        <v>251711.03</v>
      </c>
      <c r="G38" s="511">
        <v>0</v>
      </c>
      <c r="H38" s="512">
        <v>251711.03</v>
      </c>
    </row>
    <row r="39" spans="1:8">
      <c r="A39" s="372">
        <v>15.1</v>
      </c>
      <c r="B39" s="373" t="s">
        <v>566</v>
      </c>
      <c r="C39" s="511">
        <v>0</v>
      </c>
      <c r="D39" s="511">
        <v>0</v>
      </c>
      <c r="E39" s="512">
        <v>0</v>
      </c>
      <c r="F39" s="511">
        <v>251711.03</v>
      </c>
      <c r="G39" s="511"/>
      <c r="H39" s="512">
        <v>251711.03</v>
      </c>
    </row>
    <row r="40" spans="1:8" ht="24" customHeight="1">
      <c r="A40" s="372">
        <v>16</v>
      </c>
      <c r="B40" s="360" t="s">
        <v>591</v>
      </c>
      <c r="C40" s="511">
        <v>0</v>
      </c>
      <c r="D40" s="511">
        <v>0</v>
      </c>
      <c r="E40" s="512">
        <v>0</v>
      </c>
      <c r="F40" s="511"/>
      <c r="G40" s="511"/>
      <c r="H40" s="512">
        <v>0</v>
      </c>
    </row>
    <row r="41" spans="1:8">
      <c r="A41" s="372">
        <v>17</v>
      </c>
      <c r="B41" s="360" t="s">
        <v>592</v>
      </c>
      <c r="C41" s="511">
        <v>324233084.58999991</v>
      </c>
      <c r="D41" s="511">
        <v>1083621126.7718081</v>
      </c>
      <c r="E41" s="512">
        <v>1407854211.3618081</v>
      </c>
      <c r="F41" s="511">
        <v>271373732.52000016</v>
      </c>
      <c r="G41" s="511">
        <v>1113627693.0777681</v>
      </c>
      <c r="H41" s="512">
        <v>1385001425.5977683</v>
      </c>
    </row>
    <row r="42" spans="1:8">
      <c r="A42" s="372">
        <v>17.100000000000001</v>
      </c>
      <c r="B42" s="374" t="s">
        <v>593</v>
      </c>
      <c r="C42" s="511">
        <v>305871218.47999996</v>
      </c>
      <c r="D42" s="511">
        <v>700776837.53749704</v>
      </c>
      <c r="E42" s="512">
        <v>1006648056.0174971</v>
      </c>
      <c r="F42" s="511">
        <v>244113233.34000021</v>
      </c>
      <c r="G42" s="511">
        <v>715012839.57143199</v>
      </c>
      <c r="H42" s="512">
        <v>959126072.91143227</v>
      </c>
    </row>
    <row r="43" spans="1:8">
      <c r="A43" s="372">
        <v>17.2</v>
      </c>
      <c r="B43" s="375" t="s">
        <v>594</v>
      </c>
      <c r="C43" s="511">
        <v>17792845.779999997</v>
      </c>
      <c r="D43" s="511">
        <v>381794157.85220003</v>
      </c>
      <c r="E43" s="512">
        <v>399587003.6322</v>
      </c>
      <c r="F43" s="511">
        <v>26568750.340000004</v>
      </c>
      <c r="G43" s="511">
        <v>395541019.63586605</v>
      </c>
      <c r="H43" s="512">
        <v>422109769.97586608</v>
      </c>
    </row>
    <row r="44" spans="1:8">
      <c r="A44" s="372">
        <v>17.3</v>
      </c>
      <c r="B44" s="374" t="s">
        <v>595</v>
      </c>
      <c r="C44" s="511">
        <v>0</v>
      </c>
      <c r="D44" s="511">
        <v>0</v>
      </c>
      <c r="E44" s="512">
        <v>0</v>
      </c>
      <c r="F44" s="511">
        <v>0</v>
      </c>
      <c r="G44" s="511">
        <v>0</v>
      </c>
      <c r="H44" s="512">
        <v>0</v>
      </c>
    </row>
    <row r="45" spans="1:8">
      <c r="A45" s="372">
        <v>17.399999999999999</v>
      </c>
      <c r="B45" s="374" t="s">
        <v>596</v>
      </c>
      <c r="C45" s="511">
        <v>569020.33000000007</v>
      </c>
      <c r="D45" s="511">
        <v>1050131.3821109999</v>
      </c>
      <c r="E45" s="512">
        <v>1619151.712111</v>
      </c>
      <c r="F45" s="511">
        <v>691748.84000000008</v>
      </c>
      <c r="G45" s="511">
        <v>3073833.8704700004</v>
      </c>
      <c r="H45" s="512">
        <v>3765582.7104700003</v>
      </c>
    </row>
    <row r="46" spans="1:8">
      <c r="A46" s="372">
        <v>18</v>
      </c>
      <c r="B46" s="363" t="s">
        <v>597</v>
      </c>
      <c r="C46" s="511">
        <v>737547.6</v>
      </c>
      <c r="D46" s="511">
        <v>263315.52980000002</v>
      </c>
      <c r="E46" s="512">
        <v>1000863.1298</v>
      </c>
      <c r="F46" s="511">
        <v>580661.05000000005</v>
      </c>
      <c r="G46" s="511">
        <v>308526.70773700002</v>
      </c>
      <c r="H46" s="512">
        <v>889187.75773700001</v>
      </c>
    </row>
    <row r="47" spans="1:8">
      <c r="A47" s="372">
        <v>19</v>
      </c>
      <c r="B47" s="363" t="s">
        <v>598</v>
      </c>
      <c r="C47" s="511">
        <v>4964017.37</v>
      </c>
      <c r="D47" s="511">
        <v>0</v>
      </c>
      <c r="E47" s="512">
        <v>4964017.37</v>
      </c>
      <c r="F47" s="511">
        <v>582306.75</v>
      </c>
      <c r="G47" s="511">
        <v>0</v>
      </c>
      <c r="H47" s="512">
        <v>582306.75</v>
      </c>
    </row>
    <row r="48" spans="1:8">
      <c r="A48" s="372">
        <v>19.100000000000001</v>
      </c>
      <c r="B48" s="376" t="s">
        <v>599</v>
      </c>
      <c r="C48" s="511">
        <v>3619064.92</v>
      </c>
      <c r="D48" s="511">
        <v>0</v>
      </c>
      <c r="E48" s="512">
        <v>3619064.92</v>
      </c>
      <c r="F48" s="511">
        <v>0</v>
      </c>
      <c r="G48" s="511">
        <v>0</v>
      </c>
      <c r="H48" s="512">
        <v>0</v>
      </c>
    </row>
    <row r="49" spans="1:8">
      <c r="A49" s="372">
        <v>19.2</v>
      </c>
      <c r="B49" s="377" t="s">
        <v>600</v>
      </c>
      <c r="C49" s="511">
        <v>1344952.45</v>
      </c>
      <c r="D49" s="511">
        <v>0</v>
      </c>
      <c r="E49" s="512">
        <v>1344952.45</v>
      </c>
      <c r="F49" s="511">
        <v>582306.75</v>
      </c>
      <c r="G49" s="511">
        <v>0</v>
      </c>
      <c r="H49" s="512">
        <v>582306.75</v>
      </c>
    </row>
    <row r="50" spans="1:8">
      <c r="A50" s="372">
        <v>20</v>
      </c>
      <c r="B50" s="378" t="s">
        <v>601</v>
      </c>
      <c r="C50" s="511">
        <v>0</v>
      </c>
      <c r="D50" s="511">
        <v>14369995.1547</v>
      </c>
      <c r="E50" s="512">
        <v>14369995.1547</v>
      </c>
      <c r="F50" s="511">
        <v>0</v>
      </c>
      <c r="G50" s="511">
        <v>21360980.593554001</v>
      </c>
      <c r="H50" s="512">
        <v>21360980.593554001</v>
      </c>
    </row>
    <row r="51" spans="1:8">
      <c r="A51" s="372">
        <v>21</v>
      </c>
      <c r="B51" s="367" t="s">
        <v>602</v>
      </c>
      <c r="C51" s="511">
        <v>14913336.130000001</v>
      </c>
      <c r="D51" s="511">
        <v>1477289.919092</v>
      </c>
      <c r="E51" s="512">
        <v>16390626.049092</v>
      </c>
      <c r="F51" s="511">
        <v>559013.23</v>
      </c>
      <c r="G51" s="511">
        <v>4838.6953519787639</v>
      </c>
      <c r="H51" s="512">
        <v>563851.92535197875</v>
      </c>
    </row>
    <row r="52" spans="1:8">
      <c r="A52" s="372">
        <v>21.1</v>
      </c>
      <c r="B52" s="375" t="s">
        <v>603</v>
      </c>
      <c r="C52" s="511">
        <v>14310500</v>
      </c>
      <c r="D52" s="511"/>
      <c r="E52" s="512">
        <v>14310500</v>
      </c>
      <c r="F52" s="511">
        <v>0</v>
      </c>
      <c r="G52" s="511">
        <v>0</v>
      </c>
      <c r="H52" s="512">
        <v>0</v>
      </c>
    </row>
    <row r="53" spans="1:8">
      <c r="A53" s="372">
        <v>22</v>
      </c>
      <c r="B53" s="379" t="s">
        <v>604</v>
      </c>
      <c r="C53" s="511">
        <v>344847985.68999994</v>
      </c>
      <c r="D53" s="511">
        <v>1099731727.3754001</v>
      </c>
      <c r="E53" s="512">
        <v>1444579713.0654001</v>
      </c>
      <c r="F53" s="511">
        <v>273347424.58000016</v>
      </c>
      <c r="G53" s="511">
        <v>1135302039.0744112</v>
      </c>
      <c r="H53" s="512">
        <v>1408649463.6544113</v>
      </c>
    </row>
    <row r="54" spans="1:8" ht="24" customHeight="1">
      <c r="A54" s="372"/>
      <c r="B54" s="380" t="s">
        <v>605</v>
      </c>
      <c r="C54" s="667"/>
      <c r="D54" s="668"/>
      <c r="E54" s="668"/>
      <c r="F54" s="668"/>
      <c r="G54" s="668"/>
      <c r="H54" s="669"/>
    </row>
    <row r="55" spans="1:8">
      <c r="A55" s="372">
        <v>23</v>
      </c>
      <c r="B55" s="378" t="s">
        <v>606</v>
      </c>
      <c r="C55" s="511">
        <v>112482804.98999999</v>
      </c>
      <c r="D55" s="511"/>
      <c r="E55" s="512">
        <v>112482804.98999999</v>
      </c>
      <c r="F55" s="511">
        <v>112482805</v>
      </c>
      <c r="G55" s="511"/>
      <c r="H55" s="512">
        <v>112482805</v>
      </c>
    </row>
    <row r="56" spans="1:8">
      <c r="A56" s="372">
        <v>24</v>
      </c>
      <c r="B56" s="378" t="s">
        <v>607</v>
      </c>
      <c r="C56" s="511">
        <v>0</v>
      </c>
      <c r="D56" s="511"/>
      <c r="E56" s="512">
        <v>0</v>
      </c>
      <c r="F56" s="511"/>
      <c r="G56" s="511"/>
      <c r="H56" s="512">
        <v>0</v>
      </c>
    </row>
    <row r="57" spans="1:8">
      <c r="A57" s="372">
        <v>25</v>
      </c>
      <c r="B57" s="363" t="s">
        <v>608</v>
      </c>
      <c r="C57" s="511">
        <v>72117569.840000004</v>
      </c>
      <c r="D57" s="511"/>
      <c r="E57" s="512">
        <v>72117569.840000004</v>
      </c>
      <c r="F57" s="511">
        <v>72117569.829999998</v>
      </c>
      <c r="G57" s="511"/>
      <c r="H57" s="512">
        <v>72117569.829999998</v>
      </c>
    </row>
    <row r="58" spans="1:8">
      <c r="A58" s="372">
        <v>26</v>
      </c>
      <c r="B58" s="363" t="s">
        <v>609</v>
      </c>
      <c r="C58" s="511">
        <v>0</v>
      </c>
      <c r="D58" s="511"/>
      <c r="E58" s="512">
        <v>0</v>
      </c>
      <c r="F58" s="511"/>
      <c r="G58" s="511"/>
      <c r="H58" s="512">
        <v>0</v>
      </c>
    </row>
    <row r="59" spans="1:8">
      <c r="A59" s="372">
        <v>27</v>
      </c>
      <c r="B59" s="363" t="s">
        <v>610</v>
      </c>
      <c r="C59" s="511">
        <v>0</v>
      </c>
      <c r="D59" s="511">
        <v>0</v>
      </c>
      <c r="E59" s="512">
        <v>0</v>
      </c>
      <c r="F59" s="511"/>
      <c r="G59" s="511"/>
      <c r="H59" s="512">
        <v>0</v>
      </c>
    </row>
    <row r="60" spans="1:8">
      <c r="A60" s="372">
        <v>27.1</v>
      </c>
      <c r="B60" s="374" t="s">
        <v>611</v>
      </c>
      <c r="C60" s="511">
        <v>0</v>
      </c>
      <c r="D60" s="511"/>
      <c r="E60" s="512">
        <v>0</v>
      </c>
      <c r="F60" s="511"/>
      <c r="G60" s="511"/>
      <c r="H60" s="512">
        <v>0</v>
      </c>
    </row>
    <row r="61" spans="1:8">
      <c r="A61" s="372">
        <v>27.2</v>
      </c>
      <c r="B61" s="374" t="s">
        <v>612</v>
      </c>
      <c r="C61" s="511">
        <v>0</v>
      </c>
      <c r="D61" s="511"/>
      <c r="E61" s="512">
        <v>0</v>
      </c>
      <c r="F61" s="511"/>
      <c r="G61" s="511"/>
      <c r="H61" s="512">
        <v>0</v>
      </c>
    </row>
    <row r="62" spans="1:8">
      <c r="A62" s="372">
        <v>28</v>
      </c>
      <c r="B62" s="381" t="s">
        <v>613</v>
      </c>
      <c r="C62" s="511">
        <v>0</v>
      </c>
      <c r="D62" s="511"/>
      <c r="E62" s="512">
        <v>0</v>
      </c>
      <c r="F62" s="511"/>
      <c r="G62" s="511"/>
      <c r="H62" s="512">
        <v>0</v>
      </c>
    </row>
    <row r="63" spans="1:8">
      <c r="A63" s="372">
        <v>29</v>
      </c>
      <c r="B63" s="363" t="s">
        <v>614</v>
      </c>
      <c r="C63" s="511">
        <v>0</v>
      </c>
      <c r="D63" s="511">
        <v>0</v>
      </c>
      <c r="E63" s="512">
        <v>0</v>
      </c>
      <c r="F63" s="511"/>
      <c r="G63" s="511"/>
      <c r="H63" s="512">
        <v>0</v>
      </c>
    </row>
    <row r="64" spans="1:8">
      <c r="A64" s="372">
        <v>29.1</v>
      </c>
      <c r="B64" s="366" t="s">
        <v>615</v>
      </c>
      <c r="C64" s="511">
        <v>0</v>
      </c>
      <c r="D64" s="511"/>
      <c r="E64" s="512">
        <v>0</v>
      </c>
      <c r="F64" s="511"/>
      <c r="G64" s="511"/>
      <c r="H64" s="512">
        <v>0</v>
      </c>
    </row>
    <row r="65" spans="1:8" ht="24.95" customHeight="1">
      <c r="A65" s="372">
        <v>29.2</v>
      </c>
      <c r="B65" s="376" t="s">
        <v>616</v>
      </c>
      <c r="C65" s="511">
        <v>0</v>
      </c>
      <c r="D65" s="511"/>
      <c r="E65" s="512">
        <v>0</v>
      </c>
      <c r="F65" s="511"/>
      <c r="G65" s="511"/>
      <c r="H65" s="512">
        <v>0</v>
      </c>
    </row>
    <row r="66" spans="1:8" ht="22.5" customHeight="1">
      <c r="A66" s="372">
        <v>29.3</v>
      </c>
      <c r="B66" s="376" t="s">
        <v>617</v>
      </c>
      <c r="C66" s="511">
        <v>0</v>
      </c>
      <c r="D66" s="511"/>
      <c r="E66" s="512">
        <v>0</v>
      </c>
      <c r="F66" s="511"/>
      <c r="G66" s="511"/>
      <c r="H66" s="512">
        <v>0</v>
      </c>
    </row>
    <row r="67" spans="1:8">
      <c r="A67" s="372">
        <v>30</v>
      </c>
      <c r="B67" s="363" t="s">
        <v>618</v>
      </c>
      <c r="C67" s="511">
        <v>108336829.38020001</v>
      </c>
      <c r="D67" s="511"/>
      <c r="E67" s="512">
        <v>108336829.38020001</v>
      </c>
      <c r="F67" s="511">
        <v>116298363.86</v>
      </c>
      <c r="G67" s="511"/>
      <c r="H67" s="512">
        <v>116298363.86</v>
      </c>
    </row>
    <row r="68" spans="1:8">
      <c r="A68" s="372">
        <v>31</v>
      </c>
      <c r="B68" s="382" t="s">
        <v>619</v>
      </c>
      <c r="C68" s="511">
        <v>292937204.21020001</v>
      </c>
      <c r="D68" s="511">
        <v>0</v>
      </c>
      <c r="E68" s="512">
        <v>292937204.21020001</v>
      </c>
      <c r="F68" s="511">
        <v>300898738.69</v>
      </c>
      <c r="G68" s="511">
        <v>0</v>
      </c>
      <c r="H68" s="512">
        <v>300898738.69</v>
      </c>
    </row>
    <row r="69" spans="1:8">
      <c r="A69" s="372">
        <v>32</v>
      </c>
      <c r="B69" s="383" t="s">
        <v>620</v>
      </c>
      <c r="C69" s="511">
        <v>637785189.90019989</v>
      </c>
      <c r="D69" s="511">
        <v>1099731727.3754001</v>
      </c>
      <c r="E69" s="512">
        <v>1737516917.2756</v>
      </c>
      <c r="F69" s="511">
        <v>574246163.27000022</v>
      </c>
      <c r="G69" s="511">
        <v>1135302039.0744112</v>
      </c>
      <c r="H69" s="512">
        <v>1709548202.3444114</v>
      </c>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32" zoomScale="80" zoomScaleNormal="80" workbookViewId="0">
      <selection activeCell="C6" sqref="C6:H45"/>
    </sheetView>
  </sheetViews>
  <sheetFormatPr defaultRowHeight="15"/>
  <cols>
    <col min="2" max="2" width="66.5703125" customWidth="1"/>
    <col min="3" max="8" width="17.85546875" customWidth="1"/>
  </cols>
  <sheetData>
    <row r="1" spans="1:8" s="5" customFormat="1" ht="14.25">
      <c r="A1" s="2" t="s">
        <v>30</v>
      </c>
      <c r="B1" s="3" t="str">
        <f>'Info '!C2</f>
        <v>JSC ProCredit Bank</v>
      </c>
      <c r="C1" s="3"/>
      <c r="D1" s="4"/>
      <c r="E1" s="4"/>
      <c r="F1" s="4"/>
      <c r="G1" s="4"/>
    </row>
    <row r="2" spans="1:8" s="5" customFormat="1" ht="14.25">
      <c r="A2" s="2" t="s">
        <v>31</v>
      </c>
      <c r="B2" s="308">
        <f>'1. key ratios '!B2</f>
        <v>45199</v>
      </c>
      <c r="C2" s="3"/>
      <c r="D2" s="4"/>
      <c r="E2" s="4"/>
      <c r="F2" s="4"/>
      <c r="G2" s="4"/>
    </row>
    <row r="4" spans="1:8">
      <c r="A4" s="713" t="s">
        <v>6</v>
      </c>
      <c r="B4" s="715" t="s">
        <v>621</v>
      </c>
      <c r="C4" s="708" t="s">
        <v>558</v>
      </c>
      <c r="D4" s="708"/>
      <c r="E4" s="708"/>
      <c r="F4" s="708" t="s">
        <v>559</v>
      </c>
      <c r="G4" s="708"/>
      <c r="H4" s="709"/>
    </row>
    <row r="5" spans="1:8" ht="15.6" customHeight="1">
      <c r="A5" s="714"/>
      <c r="B5" s="716"/>
      <c r="C5" s="386" t="s">
        <v>32</v>
      </c>
      <c r="D5" s="386" t="s">
        <v>33</v>
      </c>
      <c r="E5" s="386" t="s">
        <v>34</v>
      </c>
      <c r="F5" s="386" t="s">
        <v>32</v>
      </c>
      <c r="G5" s="386" t="s">
        <v>33</v>
      </c>
      <c r="H5" s="386" t="s">
        <v>34</v>
      </c>
    </row>
    <row r="6" spans="1:8">
      <c r="A6" s="387">
        <v>1</v>
      </c>
      <c r="B6" s="388" t="s">
        <v>622</v>
      </c>
      <c r="C6" s="511">
        <v>47186979.019000009</v>
      </c>
      <c r="D6" s="511">
        <v>39718302.890000001</v>
      </c>
      <c r="E6" s="512">
        <v>86905281.909000009</v>
      </c>
      <c r="F6" s="511">
        <v>45841085.231600009</v>
      </c>
      <c r="G6" s="511">
        <v>38570900.408400007</v>
      </c>
      <c r="H6" s="512">
        <v>84411985.640000015</v>
      </c>
    </row>
    <row r="7" spans="1:8">
      <c r="A7" s="387">
        <v>1.1000000000000001</v>
      </c>
      <c r="B7" s="376" t="s">
        <v>565</v>
      </c>
      <c r="C7" s="511">
        <v>0</v>
      </c>
      <c r="D7" s="511">
        <v>0</v>
      </c>
      <c r="E7" s="512">
        <v>0</v>
      </c>
      <c r="F7" s="511">
        <v>0</v>
      </c>
      <c r="G7" s="511">
        <v>0</v>
      </c>
      <c r="H7" s="512">
        <v>0</v>
      </c>
    </row>
    <row r="8" spans="1:8">
      <c r="A8" s="387">
        <v>1.2</v>
      </c>
      <c r="B8" s="376" t="s">
        <v>567</v>
      </c>
      <c r="C8" s="511">
        <v>0</v>
      </c>
      <c r="D8" s="511">
        <v>0</v>
      </c>
      <c r="E8" s="512">
        <v>0</v>
      </c>
      <c r="F8" s="511">
        <v>0</v>
      </c>
      <c r="G8" s="511">
        <v>0</v>
      </c>
      <c r="H8" s="512">
        <v>0</v>
      </c>
    </row>
    <row r="9" spans="1:8" ht="21.6" customHeight="1">
      <c r="A9" s="387">
        <v>1.3</v>
      </c>
      <c r="B9" s="376" t="s">
        <v>623</v>
      </c>
      <c r="C9" s="511">
        <v>0</v>
      </c>
      <c r="D9" s="511">
        <v>0</v>
      </c>
      <c r="E9" s="512">
        <v>0</v>
      </c>
      <c r="F9" s="511">
        <v>0</v>
      </c>
      <c r="G9" s="511">
        <v>0</v>
      </c>
      <c r="H9" s="512">
        <v>0</v>
      </c>
    </row>
    <row r="10" spans="1:8">
      <c r="A10" s="387">
        <v>1.4</v>
      </c>
      <c r="B10" s="376" t="s">
        <v>569</v>
      </c>
      <c r="C10" s="511">
        <v>0</v>
      </c>
      <c r="D10" s="511">
        <v>0</v>
      </c>
      <c r="E10" s="512">
        <v>0</v>
      </c>
      <c r="F10" s="511">
        <v>0</v>
      </c>
      <c r="G10" s="511">
        <v>0</v>
      </c>
      <c r="H10" s="512">
        <v>0</v>
      </c>
    </row>
    <row r="11" spans="1:8">
      <c r="A11" s="387">
        <v>1.5</v>
      </c>
      <c r="B11" s="376" t="s">
        <v>573</v>
      </c>
      <c r="C11" s="511">
        <v>47186979.019000009</v>
      </c>
      <c r="D11" s="511">
        <v>39718302.890000001</v>
      </c>
      <c r="E11" s="512">
        <v>86905281.909000009</v>
      </c>
      <c r="F11" s="511">
        <v>45841085.231600009</v>
      </c>
      <c r="G11" s="511">
        <v>38570900.408400007</v>
      </c>
      <c r="H11" s="512">
        <v>84411985.640000015</v>
      </c>
    </row>
    <row r="12" spans="1:8">
      <c r="A12" s="387">
        <v>1.6</v>
      </c>
      <c r="B12" s="377" t="s">
        <v>455</v>
      </c>
      <c r="C12" s="511">
        <v>0</v>
      </c>
      <c r="D12" s="511">
        <v>0</v>
      </c>
      <c r="E12" s="512">
        <v>0</v>
      </c>
      <c r="F12" s="511">
        <v>0</v>
      </c>
      <c r="G12" s="511">
        <v>0</v>
      </c>
      <c r="H12" s="512">
        <v>0</v>
      </c>
    </row>
    <row r="13" spans="1:8">
      <c r="A13" s="387">
        <v>2</v>
      </c>
      <c r="B13" s="389" t="s">
        <v>624</v>
      </c>
      <c r="C13" s="511">
        <v>-11732008.120000001</v>
      </c>
      <c r="D13" s="511">
        <v>-17811457.539999999</v>
      </c>
      <c r="E13" s="512">
        <v>-29543465.66</v>
      </c>
      <c r="F13" s="511">
        <v>-9518683.3800000101</v>
      </c>
      <c r="G13" s="511">
        <v>-17095527.400000088</v>
      </c>
      <c r="H13" s="512">
        <v>-26614210.780000098</v>
      </c>
    </row>
    <row r="14" spans="1:8">
      <c r="A14" s="387">
        <v>2.1</v>
      </c>
      <c r="B14" s="376" t="s">
        <v>625</v>
      </c>
      <c r="C14" s="511">
        <v>0</v>
      </c>
      <c r="D14" s="511">
        <v>0</v>
      </c>
      <c r="E14" s="512">
        <v>0</v>
      </c>
      <c r="F14" s="511">
        <v>0</v>
      </c>
      <c r="G14" s="511">
        <v>0</v>
      </c>
      <c r="H14" s="512">
        <v>0</v>
      </c>
    </row>
    <row r="15" spans="1:8" ht="24.6" customHeight="1">
      <c r="A15" s="387">
        <v>2.2000000000000002</v>
      </c>
      <c r="B15" s="376" t="s">
        <v>626</v>
      </c>
      <c r="C15" s="511">
        <v>0</v>
      </c>
      <c r="D15" s="511">
        <v>0</v>
      </c>
      <c r="E15" s="512">
        <v>0</v>
      </c>
      <c r="F15" s="511">
        <v>0</v>
      </c>
      <c r="G15" s="511">
        <v>0</v>
      </c>
      <c r="H15" s="512">
        <v>0</v>
      </c>
    </row>
    <row r="16" spans="1:8" ht="20.45" customHeight="1">
      <c r="A16" s="387">
        <v>2.2999999999999998</v>
      </c>
      <c r="B16" s="376" t="s">
        <v>627</v>
      </c>
      <c r="C16" s="511">
        <v>-11732008.120000001</v>
      </c>
      <c r="D16" s="511">
        <v>-17811457.539999999</v>
      </c>
      <c r="E16" s="512">
        <v>-29543465.66</v>
      </c>
      <c r="F16" s="511">
        <v>-9518683.3800000101</v>
      </c>
      <c r="G16" s="511">
        <v>-17095527.400000088</v>
      </c>
      <c r="H16" s="512">
        <v>-26614210.780000098</v>
      </c>
    </row>
    <row r="17" spans="1:8">
      <c r="A17" s="387">
        <v>2.4</v>
      </c>
      <c r="B17" s="376" t="s">
        <v>628</v>
      </c>
      <c r="C17" s="511">
        <v>0</v>
      </c>
      <c r="D17" s="511">
        <v>0</v>
      </c>
      <c r="E17" s="512">
        <v>0</v>
      </c>
      <c r="F17" s="511">
        <v>0</v>
      </c>
      <c r="G17" s="511">
        <v>0</v>
      </c>
      <c r="H17" s="512">
        <v>0</v>
      </c>
    </row>
    <row r="18" spans="1:8">
      <c r="A18" s="387">
        <v>3</v>
      </c>
      <c r="B18" s="389" t="s">
        <v>629</v>
      </c>
      <c r="C18" s="511"/>
      <c r="D18" s="511"/>
      <c r="E18" s="512">
        <v>0</v>
      </c>
      <c r="F18" s="511">
        <v>487039.96</v>
      </c>
      <c r="G18" s="511">
        <v>21685.63</v>
      </c>
      <c r="H18" s="512">
        <v>508725.59</v>
      </c>
    </row>
    <row r="19" spans="1:8">
      <c r="A19" s="387">
        <v>4</v>
      </c>
      <c r="B19" s="389" t="s">
        <v>630</v>
      </c>
      <c r="C19" s="511">
        <v>6159255.7832999993</v>
      </c>
      <c r="D19" s="511">
        <v>3047323.3266999996</v>
      </c>
      <c r="E19" s="512">
        <v>9206579.1099999994</v>
      </c>
      <c r="F19" s="511">
        <v>6513897.2834930001</v>
      </c>
      <c r="G19" s="511">
        <v>3418501.6365069998</v>
      </c>
      <c r="H19" s="512">
        <v>9932398.9199999999</v>
      </c>
    </row>
    <row r="20" spans="1:8">
      <c r="A20" s="387">
        <v>5</v>
      </c>
      <c r="B20" s="389" t="s">
        <v>631</v>
      </c>
      <c r="C20" s="511">
        <v>-1131812.81</v>
      </c>
      <c r="D20" s="511">
        <v>-6194287.1100000003</v>
      </c>
      <c r="E20" s="512">
        <v>-7326099.9199999999</v>
      </c>
      <c r="F20" s="511">
        <v>-4394709.88</v>
      </c>
      <c r="G20" s="511">
        <v>-4074165.1999999993</v>
      </c>
      <c r="H20" s="512">
        <v>-8468875.0799999982</v>
      </c>
    </row>
    <row r="21" spans="1:8" ht="24" customHeight="1">
      <c r="A21" s="387">
        <v>6</v>
      </c>
      <c r="B21" s="389" t="s">
        <v>632</v>
      </c>
      <c r="C21" s="511"/>
      <c r="D21" s="511"/>
      <c r="E21" s="512">
        <v>0</v>
      </c>
      <c r="F21" s="511">
        <v>0</v>
      </c>
      <c r="G21" s="511">
        <v>0</v>
      </c>
      <c r="H21" s="512">
        <v>0</v>
      </c>
    </row>
    <row r="22" spans="1:8" ht="18.600000000000001" customHeight="1">
      <c r="A22" s="387">
        <v>7</v>
      </c>
      <c r="B22" s="389" t="s">
        <v>633</v>
      </c>
      <c r="C22" s="511"/>
      <c r="D22" s="511"/>
      <c r="E22" s="512">
        <v>0</v>
      </c>
      <c r="F22" s="511">
        <v>0</v>
      </c>
      <c r="G22" s="511">
        <v>0</v>
      </c>
      <c r="H22" s="512">
        <v>0</v>
      </c>
    </row>
    <row r="23" spans="1:8" ht="25.5" customHeight="1">
      <c r="A23" s="387">
        <v>8</v>
      </c>
      <c r="B23" s="390" t="s">
        <v>634</v>
      </c>
      <c r="C23" s="511"/>
      <c r="D23" s="511"/>
      <c r="E23" s="512">
        <v>0</v>
      </c>
      <c r="F23" s="511">
        <v>0</v>
      </c>
      <c r="G23" s="511">
        <v>0</v>
      </c>
      <c r="H23" s="512">
        <v>0</v>
      </c>
    </row>
    <row r="24" spans="1:8" ht="34.5" customHeight="1">
      <c r="A24" s="387">
        <v>9</v>
      </c>
      <c r="B24" s="390" t="s">
        <v>635</v>
      </c>
      <c r="C24" s="511"/>
      <c r="D24" s="511"/>
      <c r="E24" s="512">
        <v>0</v>
      </c>
      <c r="F24" s="511">
        <v>0</v>
      </c>
      <c r="G24" s="511">
        <v>0</v>
      </c>
      <c r="H24" s="512">
        <v>0</v>
      </c>
    </row>
    <row r="25" spans="1:8">
      <c r="A25" s="387">
        <v>10</v>
      </c>
      <c r="B25" s="389" t="s">
        <v>636</v>
      </c>
      <c r="C25" s="511">
        <v>10147362.829999998</v>
      </c>
      <c r="D25" s="511">
        <v>0</v>
      </c>
      <c r="E25" s="512">
        <v>10147362.829999998</v>
      </c>
      <c r="F25" s="511">
        <v>12796320.889999993</v>
      </c>
      <c r="G25" s="511"/>
      <c r="H25" s="512">
        <v>12796320.889999993</v>
      </c>
    </row>
    <row r="26" spans="1:8">
      <c r="A26" s="387">
        <v>11</v>
      </c>
      <c r="B26" s="391" t="s">
        <v>637</v>
      </c>
      <c r="C26" s="511"/>
      <c r="D26" s="511"/>
      <c r="E26" s="512">
        <v>0</v>
      </c>
      <c r="F26" s="511"/>
      <c r="G26" s="511"/>
      <c r="H26" s="512">
        <v>0</v>
      </c>
    </row>
    <row r="27" spans="1:8">
      <c r="A27" s="387">
        <v>12</v>
      </c>
      <c r="B27" s="389" t="s">
        <v>638</v>
      </c>
      <c r="C27" s="511">
        <v>1035372.4672600002</v>
      </c>
      <c r="D27" s="511">
        <v>99990.972739999997</v>
      </c>
      <c r="E27" s="512">
        <v>1135363.4400000002</v>
      </c>
      <c r="F27" s="511">
        <v>827739.51532999962</v>
      </c>
      <c r="G27" s="511">
        <v>496996.42467000004</v>
      </c>
      <c r="H27" s="512">
        <v>1324735.9399999997</v>
      </c>
    </row>
    <row r="28" spans="1:8">
      <c r="A28" s="387">
        <v>13</v>
      </c>
      <c r="B28" s="392" t="s">
        <v>639</v>
      </c>
      <c r="C28" s="511">
        <v>-733681.1</v>
      </c>
      <c r="D28" s="511"/>
      <c r="E28" s="512">
        <v>-733681.1</v>
      </c>
      <c r="F28" s="511">
        <v>-1220376.3</v>
      </c>
      <c r="G28" s="511"/>
      <c r="H28" s="512">
        <v>-1220376.3</v>
      </c>
    </row>
    <row r="29" spans="1:8">
      <c r="A29" s="387">
        <v>14</v>
      </c>
      <c r="B29" s="393" t="s">
        <v>640</v>
      </c>
      <c r="C29" s="511">
        <v>-28795426.91</v>
      </c>
      <c r="D29" s="511">
        <v>-2230946.2999999998</v>
      </c>
      <c r="E29" s="512">
        <v>-31026373.210000001</v>
      </c>
      <c r="F29" s="511">
        <v>-25312288.230000004</v>
      </c>
      <c r="G29" s="511">
        <v>-5497884.9800000004</v>
      </c>
      <c r="H29" s="512">
        <v>-30810173.210000005</v>
      </c>
    </row>
    <row r="30" spans="1:8">
      <c r="A30" s="387">
        <v>14.1</v>
      </c>
      <c r="B30" s="365" t="s">
        <v>641</v>
      </c>
      <c r="C30" s="511">
        <v>-12962507.969999999</v>
      </c>
      <c r="D30" s="511"/>
      <c r="E30" s="512">
        <v>-12962507.969999999</v>
      </c>
      <c r="F30" s="511">
        <v>-12508253.080000002</v>
      </c>
      <c r="G30" s="511">
        <v>0</v>
      </c>
      <c r="H30" s="512">
        <v>-12508253.080000002</v>
      </c>
    </row>
    <row r="31" spans="1:8">
      <c r="A31" s="387">
        <v>14.2</v>
      </c>
      <c r="B31" s="365" t="s">
        <v>642</v>
      </c>
      <c r="C31" s="511">
        <v>-15832918.940000001</v>
      </c>
      <c r="D31" s="511">
        <v>-2230946.2999999998</v>
      </c>
      <c r="E31" s="512">
        <v>-18063865.240000002</v>
      </c>
      <c r="F31" s="511">
        <v>-12804035.15</v>
      </c>
      <c r="G31" s="511">
        <v>-5497884.9800000004</v>
      </c>
      <c r="H31" s="512">
        <v>-18301920.130000003</v>
      </c>
    </row>
    <row r="32" spans="1:8">
      <c r="A32" s="387">
        <v>15</v>
      </c>
      <c r="B32" s="389" t="s">
        <v>643</v>
      </c>
      <c r="C32" s="511">
        <v>-3311599.1100000003</v>
      </c>
      <c r="D32" s="511"/>
      <c r="E32" s="512">
        <v>-3311599.1100000003</v>
      </c>
      <c r="F32" s="511">
        <v>-3521590.3799999994</v>
      </c>
      <c r="G32" s="511">
        <v>0</v>
      </c>
      <c r="H32" s="512">
        <v>-3521590.3799999994</v>
      </c>
    </row>
    <row r="33" spans="1:8" ht="22.5" customHeight="1">
      <c r="A33" s="387">
        <v>16</v>
      </c>
      <c r="B33" s="363" t="s">
        <v>644</v>
      </c>
      <c r="C33" s="511">
        <v>102935.4955</v>
      </c>
      <c r="D33" s="511">
        <v>0</v>
      </c>
      <c r="E33" s="512">
        <v>102935.4955</v>
      </c>
      <c r="F33" s="511">
        <v>939261.01522173686</v>
      </c>
      <c r="G33" s="511">
        <v>0</v>
      </c>
      <c r="H33" s="512">
        <v>939261.01522173686</v>
      </c>
    </row>
    <row r="34" spans="1:8">
      <c r="A34" s="387">
        <v>17</v>
      </c>
      <c r="B34" s="389" t="s">
        <v>645</v>
      </c>
      <c r="C34" s="511">
        <v>47522.11</v>
      </c>
      <c r="D34" s="511">
        <v>0</v>
      </c>
      <c r="E34" s="512">
        <v>47522.11</v>
      </c>
      <c r="F34" s="511">
        <v>0</v>
      </c>
      <c r="G34" s="511">
        <v>0</v>
      </c>
      <c r="H34" s="512">
        <v>0</v>
      </c>
    </row>
    <row r="35" spans="1:8">
      <c r="A35" s="387">
        <v>17.100000000000001</v>
      </c>
      <c r="B35" s="365" t="s">
        <v>646</v>
      </c>
      <c r="C35" s="511">
        <v>47522.11</v>
      </c>
      <c r="D35" s="511">
        <v>0</v>
      </c>
      <c r="E35" s="512">
        <v>47522.11</v>
      </c>
      <c r="F35" s="511">
        <v>0</v>
      </c>
      <c r="G35" s="511">
        <v>0</v>
      </c>
      <c r="H35" s="512">
        <v>0</v>
      </c>
    </row>
    <row r="36" spans="1:8">
      <c r="A36" s="387">
        <v>17.2</v>
      </c>
      <c r="B36" s="365" t="s">
        <v>647</v>
      </c>
      <c r="C36" s="511"/>
      <c r="D36" s="511"/>
      <c r="E36" s="512">
        <v>0</v>
      </c>
      <c r="F36" s="511"/>
      <c r="G36" s="511">
        <v>0</v>
      </c>
      <c r="H36" s="512">
        <v>0</v>
      </c>
    </row>
    <row r="37" spans="1:8" ht="41.45" customHeight="1">
      <c r="A37" s="387">
        <v>18</v>
      </c>
      <c r="B37" s="394" t="s">
        <v>648</v>
      </c>
      <c r="C37" s="511">
        <v>10101011.369999999</v>
      </c>
      <c r="D37" s="511">
        <v>0</v>
      </c>
      <c r="E37" s="512">
        <v>10101011.369999999</v>
      </c>
      <c r="F37" s="511">
        <v>-384729.51999999682</v>
      </c>
      <c r="G37" s="511">
        <v>0</v>
      </c>
      <c r="H37" s="512">
        <v>-384729.51999999682</v>
      </c>
    </row>
    <row r="38" spans="1:8">
      <c r="A38" s="387">
        <v>18.100000000000001</v>
      </c>
      <c r="B38" s="395" t="s">
        <v>649</v>
      </c>
      <c r="C38" s="511"/>
      <c r="D38" s="511"/>
      <c r="E38" s="512">
        <v>0</v>
      </c>
      <c r="F38" s="511"/>
      <c r="G38" s="511"/>
      <c r="H38" s="512">
        <v>0</v>
      </c>
    </row>
    <row r="39" spans="1:8">
      <c r="A39" s="387">
        <v>18.2</v>
      </c>
      <c r="B39" s="395" t="s">
        <v>650</v>
      </c>
      <c r="C39" s="511">
        <v>10101011.369999999</v>
      </c>
      <c r="D39" s="511">
        <v>0</v>
      </c>
      <c r="E39" s="512">
        <v>10101011.369999999</v>
      </c>
      <c r="F39" s="511">
        <v>-384729.51999999682</v>
      </c>
      <c r="G39" s="511">
        <v>0</v>
      </c>
      <c r="H39" s="512">
        <v>-384729.51999999682</v>
      </c>
    </row>
    <row r="40" spans="1:8" ht="24.6" customHeight="1">
      <c r="A40" s="387">
        <v>19</v>
      </c>
      <c r="B40" s="394" t="s">
        <v>651</v>
      </c>
      <c r="C40" s="511"/>
      <c r="D40" s="511"/>
      <c r="E40" s="512">
        <v>0</v>
      </c>
      <c r="F40" s="511"/>
      <c r="G40" s="511"/>
      <c r="H40" s="512">
        <v>0</v>
      </c>
    </row>
    <row r="41" spans="1:8" ht="17.45" customHeight="1">
      <c r="A41" s="387">
        <v>20</v>
      </c>
      <c r="B41" s="394" t="s">
        <v>652</v>
      </c>
      <c r="C41" s="511"/>
      <c r="D41" s="511"/>
      <c r="E41" s="512">
        <v>0</v>
      </c>
      <c r="F41" s="511"/>
      <c r="G41" s="511"/>
      <c r="H41" s="512">
        <v>0</v>
      </c>
    </row>
    <row r="42" spans="1:8" ht="26.45" customHeight="1">
      <c r="A42" s="387">
        <v>21</v>
      </c>
      <c r="B42" s="394" t="s">
        <v>653</v>
      </c>
      <c r="C42" s="511"/>
      <c r="D42" s="511"/>
      <c r="E42" s="512">
        <v>0</v>
      </c>
      <c r="F42" s="511"/>
      <c r="G42" s="511"/>
      <c r="H42" s="512">
        <v>0</v>
      </c>
    </row>
    <row r="43" spans="1:8">
      <c r="A43" s="387">
        <v>22</v>
      </c>
      <c r="B43" s="396" t="s">
        <v>654</v>
      </c>
      <c r="C43" s="511">
        <v>29075911.025059998</v>
      </c>
      <c r="D43" s="511">
        <v>16628926.239439998</v>
      </c>
      <c r="E43" s="512">
        <v>45704837.264499992</v>
      </c>
      <c r="F43" s="511">
        <v>23052966.20564473</v>
      </c>
      <c r="G43" s="511">
        <v>15840506.519576918</v>
      </c>
      <c r="H43" s="512">
        <v>38893472.725221649</v>
      </c>
    </row>
    <row r="44" spans="1:8">
      <c r="A44" s="387">
        <v>23</v>
      </c>
      <c r="B44" s="396" t="s">
        <v>655</v>
      </c>
      <c r="C44" s="511">
        <v>6962055.1100000013</v>
      </c>
      <c r="D44" s="511"/>
      <c r="E44" s="512">
        <v>6962055.1100000013</v>
      </c>
      <c r="F44" s="511">
        <v>4686954.59</v>
      </c>
      <c r="G44" s="511"/>
      <c r="H44" s="512">
        <v>4686954.59</v>
      </c>
    </row>
    <row r="45" spans="1:8">
      <c r="A45" s="387">
        <v>24</v>
      </c>
      <c r="B45" s="397" t="s">
        <v>656</v>
      </c>
      <c r="C45" s="511">
        <v>22113855.915059999</v>
      </c>
      <c r="D45" s="511">
        <v>16628926.239439998</v>
      </c>
      <c r="E45" s="512">
        <v>38742782.154499993</v>
      </c>
      <c r="F45" s="511">
        <v>18366011.615644731</v>
      </c>
      <c r="G45" s="511">
        <v>15840506.519576918</v>
      </c>
      <c r="H45" s="512">
        <v>34206518.135221645</v>
      </c>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topLeftCell="A21" zoomScale="70" zoomScaleNormal="70" workbookViewId="0">
      <selection activeCell="C6" sqref="C6:H43"/>
    </sheetView>
  </sheetViews>
  <sheetFormatPr defaultRowHeight="15"/>
  <cols>
    <col min="1" max="1" width="8.7109375" style="384"/>
    <col min="2" max="2" width="87.5703125" bestFit="1" customWidth="1"/>
    <col min="3" max="8" width="15.42578125" customWidth="1"/>
  </cols>
  <sheetData>
    <row r="1" spans="1:8" s="5" customFormat="1" ht="14.25">
      <c r="A1" s="2" t="s">
        <v>30</v>
      </c>
      <c r="B1" s="3" t="str">
        <f>'Info '!C2</f>
        <v>JSC ProCredit Bank</v>
      </c>
      <c r="C1" s="3"/>
      <c r="D1" s="4"/>
      <c r="E1" s="4"/>
      <c r="F1" s="4"/>
      <c r="G1" s="4"/>
    </row>
    <row r="2" spans="1:8" s="5" customFormat="1" ht="14.25">
      <c r="A2" s="2" t="s">
        <v>31</v>
      </c>
      <c r="B2" s="308">
        <f>'1. key ratios '!B2</f>
        <v>45199</v>
      </c>
      <c r="C2" s="3"/>
      <c r="D2" s="4"/>
      <c r="E2" s="4"/>
      <c r="F2" s="4"/>
      <c r="G2" s="4"/>
    </row>
    <row r="3" spans="1:8" ht="15.75" thickBot="1">
      <c r="A3"/>
    </row>
    <row r="4" spans="1:8">
      <c r="A4" s="717" t="s">
        <v>6</v>
      </c>
      <c r="B4" s="718" t="s">
        <v>94</v>
      </c>
      <c r="C4" s="708" t="s">
        <v>558</v>
      </c>
      <c r="D4" s="708"/>
      <c r="E4" s="708"/>
      <c r="F4" s="708" t="s">
        <v>559</v>
      </c>
      <c r="G4" s="708"/>
      <c r="H4" s="709"/>
    </row>
    <row r="5" spans="1:8">
      <c r="A5" s="717"/>
      <c r="B5" s="718"/>
      <c r="C5" s="386" t="s">
        <v>32</v>
      </c>
      <c r="D5" s="386" t="s">
        <v>33</v>
      </c>
      <c r="E5" s="386" t="s">
        <v>34</v>
      </c>
      <c r="F5" s="386" t="s">
        <v>32</v>
      </c>
      <c r="G5" s="386" t="s">
        <v>33</v>
      </c>
      <c r="H5" s="386" t="s">
        <v>34</v>
      </c>
    </row>
    <row r="6" spans="1:8" ht="15.75">
      <c r="A6" s="372">
        <v>1</v>
      </c>
      <c r="B6" s="398" t="s">
        <v>657</v>
      </c>
      <c r="C6" s="513">
        <v>0</v>
      </c>
      <c r="D6" s="513">
        <v>28306000</v>
      </c>
      <c r="E6" s="514">
        <v>28306000</v>
      </c>
      <c r="F6" s="399">
        <v>0</v>
      </c>
      <c r="G6" s="399">
        <v>27589000</v>
      </c>
      <c r="H6" s="400">
        <v>27589000</v>
      </c>
    </row>
    <row r="7" spans="1:8" ht="15.75">
      <c r="A7" s="372">
        <v>2</v>
      </c>
      <c r="B7" s="398" t="s">
        <v>196</v>
      </c>
      <c r="C7" s="513">
        <v>17433500</v>
      </c>
      <c r="D7" s="513">
        <v>322106967.32499999</v>
      </c>
      <c r="E7" s="514">
        <v>339540467.32499999</v>
      </c>
      <c r="F7" s="399">
        <v>48047858.25</v>
      </c>
      <c r="G7" s="399">
        <v>359336792.64999998</v>
      </c>
      <c r="H7" s="400">
        <v>407384650.89999998</v>
      </c>
    </row>
    <row r="8" spans="1:8" ht="15.75">
      <c r="A8" s="372">
        <v>3</v>
      </c>
      <c r="B8" s="398" t="s">
        <v>206</v>
      </c>
      <c r="C8" s="513">
        <v>394547175.17980003</v>
      </c>
      <c r="D8" s="513">
        <v>892556977.45771599</v>
      </c>
      <c r="E8" s="514">
        <v>1287104152.637516</v>
      </c>
      <c r="F8" s="399">
        <v>402667528.13</v>
      </c>
      <c r="G8" s="399">
        <v>691110157.61115801</v>
      </c>
      <c r="H8" s="400">
        <v>1093777685.741158</v>
      </c>
    </row>
    <row r="9" spans="1:8" ht="15.75">
      <c r="A9" s="372">
        <v>3.1</v>
      </c>
      <c r="B9" s="401" t="s">
        <v>197</v>
      </c>
      <c r="C9" s="513">
        <v>343190347.37980002</v>
      </c>
      <c r="D9" s="513">
        <v>627067783.73269999</v>
      </c>
      <c r="E9" s="514">
        <v>970258131.11249995</v>
      </c>
      <c r="F9" s="399">
        <v>345598714.22000003</v>
      </c>
      <c r="G9" s="399">
        <v>627067783.73269999</v>
      </c>
      <c r="H9" s="400">
        <v>972666497.95270002</v>
      </c>
    </row>
    <row r="10" spans="1:8" ht="15.75">
      <c r="A10" s="372">
        <v>3.2</v>
      </c>
      <c r="B10" s="401" t="s">
        <v>193</v>
      </c>
      <c r="C10" s="513">
        <v>51356827.799999997</v>
      </c>
      <c r="D10" s="513">
        <v>265489193.725016</v>
      </c>
      <c r="E10" s="514">
        <v>316846021.52501601</v>
      </c>
      <c r="F10" s="399">
        <v>57068813.909999996</v>
      </c>
      <c r="G10" s="399">
        <v>64042373.878457993</v>
      </c>
      <c r="H10" s="400">
        <v>121111187.78845799</v>
      </c>
    </row>
    <row r="11" spans="1:8" ht="15.75">
      <c r="A11" s="372">
        <v>4</v>
      </c>
      <c r="B11" s="402" t="s">
        <v>195</v>
      </c>
      <c r="C11" s="513">
        <v>6175000</v>
      </c>
      <c r="D11" s="513">
        <v>0</v>
      </c>
      <c r="E11" s="514">
        <v>6175000</v>
      </c>
      <c r="F11" s="399">
        <v>8506000</v>
      </c>
      <c r="G11" s="399">
        <v>0</v>
      </c>
      <c r="H11" s="400">
        <v>8506000</v>
      </c>
    </row>
    <row r="12" spans="1:8" ht="15.75">
      <c r="A12" s="372">
        <v>4.0999999999999996</v>
      </c>
      <c r="B12" s="401" t="s">
        <v>179</v>
      </c>
      <c r="C12" s="513">
        <v>6175000</v>
      </c>
      <c r="D12" s="513">
        <v>0</v>
      </c>
      <c r="E12" s="514">
        <v>6175000</v>
      </c>
      <c r="F12" s="399">
        <v>8506000</v>
      </c>
      <c r="G12" s="399">
        <v>0</v>
      </c>
      <c r="H12" s="400">
        <v>8506000</v>
      </c>
    </row>
    <row r="13" spans="1:8" ht="15.75">
      <c r="A13" s="372">
        <v>4.2</v>
      </c>
      <c r="B13" s="401" t="s">
        <v>180</v>
      </c>
      <c r="C13" s="513">
        <v>0</v>
      </c>
      <c r="D13" s="513">
        <v>0</v>
      </c>
      <c r="E13" s="514">
        <v>0</v>
      </c>
      <c r="F13" s="399">
        <v>0</v>
      </c>
      <c r="G13" s="399">
        <v>0</v>
      </c>
      <c r="H13" s="400">
        <v>0</v>
      </c>
    </row>
    <row r="14" spans="1:8" ht="15.75">
      <c r="A14" s="372">
        <v>5</v>
      </c>
      <c r="B14" s="402" t="s">
        <v>205</v>
      </c>
      <c r="C14" s="513">
        <v>365876006.60360003</v>
      </c>
      <c r="D14" s="513">
        <v>1004409050.4738998</v>
      </c>
      <c r="E14" s="514">
        <v>1370285057.0774999</v>
      </c>
      <c r="F14" s="399">
        <v>371877062.74000001</v>
      </c>
      <c r="G14" s="399">
        <v>944148188.78680015</v>
      </c>
      <c r="H14" s="400">
        <v>1316025251.5268002</v>
      </c>
    </row>
    <row r="15" spans="1:8" ht="15.75">
      <c r="A15" s="372">
        <v>5.0999999999999996</v>
      </c>
      <c r="B15" s="403" t="s">
        <v>183</v>
      </c>
      <c r="C15" s="513">
        <v>14828820.763599999</v>
      </c>
      <c r="D15" s="513">
        <v>3347564.8369999998</v>
      </c>
      <c r="E15" s="514">
        <v>18176385.6006</v>
      </c>
      <c r="F15" s="399">
        <v>12905571.43</v>
      </c>
      <c r="G15" s="399">
        <v>2362676.61</v>
      </c>
      <c r="H15" s="400">
        <v>15268248.039999999</v>
      </c>
    </row>
    <row r="16" spans="1:8" ht="15.75">
      <c r="A16" s="372">
        <v>5.2</v>
      </c>
      <c r="B16" s="403" t="s">
        <v>182</v>
      </c>
      <c r="C16" s="513">
        <v>0</v>
      </c>
      <c r="D16" s="513">
        <v>0</v>
      </c>
      <c r="E16" s="514">
        <v>0</v>
      </c>
      <c r="F16" s="399">
        <v>0</v>
      </c>
      <c r="G16" s="399">
        <v>0</v>
      </c>
      <c r="H16" s="400">
        <v>0</v>
      </c>
    </row>
    <row r="17" spans="1:8" ht="15.75">
      <c r="A17" s="372">
        <v>5.3</v>
      </c>
      <c r="B17" s="403" t="s">
        <v>181</v>
      </c>
      <c r="C17" s="513">
        <v>310117482.45000005</v>
      </c>
      <c r="D17" s="513">
        <v>951411229.58419991</v>
      </c>
      <c r="E17" s="514">
        <v>1261528712.0342</v>
      </c>
      <c r="F17" s="399">
        <v>320162171.37</v>
      </c>
      <c r="G17" s="399">
        <v>892871319.01080012</v>
      </c>
      <c r="H17" s="400">
        <v>1213033490.3808002</v>
      </c>
    </row>
    <row r="18" spans="1:8" ht="15.75">
      <c r="A18" s="372" t="s">
        <v>15</v>
      </c>
      <c r="B18" s="404" t="s">
        <v>36</v>
      </c>
      <c r="C18" s="513">
        <v>68393601.680000007</v>
      </c>
      <c r="D18" s="513">
        <v>203287895.45919999</v>
      </c>
      <c r="E18" s="514">
        <v>271681497.13919997</v>
      </c>
      <c r="F18" s="399">
        <v>76512904.430000007</v>
      </c>
      <c r="G18" s="399">
        <v>194981104.05239999</v>
      </c>
      <c r="H18" s="400">
        <v>271494008.4824</v>
      </c>
    </row>
    <row r="19" spans="1:8" ht="15.75">
      <c r="A19" s="372" t="s">
        <v>16</v>
      </c>
      <c r="B19" s="404" t="s">
        <v>37</v>
      </c>
      <c r="C19" s="513">
        <v>75014090.569999993</v>
      </c>
      <c r="D19" s="513">
        <v>429608487.62099999</v>
      </c>
      <c r="E19" s="514">
        <v>504622578.19099998</v>
      </c>
      <c r="F19" s="399">
        <v>85701287.569999993</v>
      </c>
      <c r="G19" s="399">
        <v>439315876.77630001</v>
      </c>
      <c r="H19" s="400">
        <v>525017164.34630001</v>
      </c>
    </row>
    <row r="20" spans="1:8" ht="15.75">
      <c r="A20" s="372" t="s">
        <v>17</v>
      </c>
      <c r="B20" s="404" t="s">
        <v>38</v>
      </c>
      <c r="C20" s="513"/>
      <c r="D20" s="513"/>
      <c r="E20" s="514">
        <v>0</v>
      </c>
      <c r="F20" s="399"/>
      <c r="G20" s="399"/>
      <c r="H20" s="400">
        <v>0</v>
      </c>
    </row>
    <row r="21" spans="1:8" ht="15.75">
      <c r="A21" s="372" t="s">
        <v>18</v>
      </c>
      <c r="B21" s="404" t="s">
        <v>39</v>
      </c>
      <c r="C21" s="513">
        <v>61842778.109999999</v>
      </c>
      <c r="D21" s="513">
        <v>127526662.31659999</v>
      </c>
      <c r="E21" s="514">
        <v>189369440.42659998</v>
      </c>
      <c r="F21" s="399">
        <v>62202795.899999999</v>
      </c>
      <c r="G21" s="399">
        <v>89574145.746700004</v>
      </c>
      <c r="H21" s="400">
        <v>151776941.64669999</v>
      </c>
    </row>
    <row r="22" spans="1:8" ht="15.75">
      <c r="A22" s="372" t="s">
        <v>19</v>
      </c>
      <c r="B22" s="404" t="s">
        <v>40</v>
      </c>
      <c r="C22" s="513">
        <v>104867012.09</v>
      </c>
      <c r="D22" s="513">
        <v>190988184.18740001</v>
      </c>
      <c r="E22" s="514">
        <v>295855196.27740002</v>
      </c>
      <c r="F22" s="399">
        <v>95745183.469999999</v>
      </c>
      <c r="G22" s="399">
        <v>169000192.43540001</v>
      </c>
      <c r="H22" s="400">
        <v>264745375.90540001</v>
      </c>
    </row>
    <row r="23" spans="1:8" ht="15.75">
      <c r="A23" s="372">
        <v>5.4</v>
      </c>
      <c r="B23" s="403" t="s">
        <v>184</v>
      </c>
      <c r="C23" s="513">
        <v>34014084.82</v>
      </c>
      <c r="D23" s="513">
        <v>48280853.705399998</v>
      </c>
      <c r="E23" s="514">
        <v>82294938.525399998</v>
      </c>
      <c r="F23" s="399">
        <v>34287096.479999997</v>
      </c>
      <c r="G23" s="399">
        <v>43778547.012599997</v>
      </c>
      <c r="H23" s="400">
        <v>78065643.492599994</v>
      </c>
    </row>
    <row r="24" spans="1:8" ht="15.75">
      <c r="A24" s="372">
        <v>5.5</v>
      </c>
      <c r="B24" s="403" t="s">
        <v>185</v>
      </c>
      <c r="C24" s="513">
        <v>6915618.5499999998</v>
      </c>
      <c r="D24" s="513">
        <v>1369402.2886999999</v>
      </c>
      <c r="E24" s="514">
        <v>8285020.8387000002</v>
      </c>
      <c r="F24" s="399">
        <v>4522223.43</v>
      </c>
      <c r="G24" s="399">
        <v>4264476.9757000003</v>
      </c>
      <c r="H24" s="400">
        <v>8786700.4057</v>
      </c>
    </row>
    <row r="25" spans="1:8" ht="15.75">
      <c r="A25" s="372">
        <v>5.6</v>
      </c>
      <c r="B25" s="403" t="s">
        <v>186</v>
      </c>
      <c r="C25" s="513">
        <v>0</v>
      </c>
      <c r="D25" s="513">
        <v>0</v>
      </c>
      <c r="E25" s="514">
        <v>0</v>
      </c>
      <c r="F25" s="399">
        <v>0</v>
      </c>
      <c r="G25" s="399">
        <v>871169.09</v>
      </c>
      <c r="H25" s="400">
        <v>871169.09</v>
      </c>
    </row>
    <row r="26" spans="1:8" ht="15.75">
      <c r="A26" s="372">
        <v>5.7</v>
      </c>
      <c r="B26" s="403" t="s">
        <v>40</v>
      </c>
      <c r="C26" s="513">
        <v>0.02</v>
      </c>
      <c r="D26" s="513">
        <v>5.8599999999999999E-2</v>
      </c>
      <c r="E26" s="514">
        <v>7.8600000000000003E-2</v>
      </c>
      <c r="F26" s="399">
        <v>0.03</v>
      </c>
      <c r="G26" s="399">
        <v>8.77E-2</v>
      </c>
      <c r="H26" s="400">
        <v>0.1177</v>
      </c>
    </row>
    <row r="27" spans="1:8" ht="15.75">
      <c r="A27" s="372">
        <v>6</v>
      </c>
      <c r="B27" s="405" t="s">
        <v>658</v>
      </c>
      <c r="C27" s="513">
        <v>37812655</v>
      </c>
      <c r="D27" s="513">
        <v>42218509.044045985</v>
      </c>
      <c r="E27" s="514">
        <v>80031164.044045985</v>
      </c>
      <c r="F27" s="399">
        <v>31604857.299999997</v>
      </c>
      <c r="G27" s="399">
        <v>45238179.576957002</v>
      </c>
      <c r="H27" s="400">
        <v>76843036.876956999</v>
      </c>
    </row>
    <row r="28" spans="1:8" ht="15.75">
      <c r="A28" s="372">
        <v>7</v>
      </c>
      <c r="B28" s="405" t="s">
        <v>659</v>
      </c>
      <c r="C28" s="513">
        <v>43802931.890000001</v>
      </c>
      <c r="D28" s="513">
        <v>16736353.628128</v>
      </c>
      <c r="E28" s="514">
        <v>60539285.518128</v>
      </c>
      <c r="F28" s="399">
        <v>46006454.640000001</v>
      </c>
      <c r="G28" s="399">
        <v>16250670.862221003</v>
      </c>
      <c r="H28" s="400">
        <v>62257125.502221003</v>
      </c>
    </row>
    <row r="29" spans="1:8" ht="15.75">
      <c r="A29" s="372">
        <v>8</v>
      </c>
      <c r="B29" s="405" t="s">
        <v>194</v>
      </c>
      <c r="C29" s="513">
        <v>0</v>
      </c>
      <c r="D29" s="513">
        <v>433366.14860000001</v>
      </c>
      <c r="E29" s="514">
        <v>433366.14860000001</v>
      </c>
      <c r="F29" s="399">
        <v>0</v>
      </c>
      <c r="G29" s="399">
        <v>333298.50300000003</v>
      </c>
      <c r="H29" s="400">
        <v>333298.50300000003</v>
      </c>
    </row>
    <row r="30" spans="1:8" ht="15.75">
      <c r="A30" s="372">
        <v>9</v>
      </c>
      <c r="B30" s="406" t="s">
        <v>211</v>
      </c>
      <c r="C30" s="513">
        <v>17734350</v>
      </c>
      <c r="D30" s="513">
        <v>19474770.386955999</v>
      </c>
      <c r="E30" s="514">
        <v>37209120.386955999</v>
      </c>
      <c r="F30" s="399">
        <v>0</v>
      </c>
      <c r="G30" s="399">
        <v>0</v>
      </c>
      <c r="H30" s="400">
        <v>0</v>
      </c>
    </row>
    <row r="31" spans="1:8" ht="15.75">
      <c r="A31" s="372">
        <v>9.1</v>
      </c>
      <c r="B31" s="407" t="s">
        <v>201</v>
      </c>
      <c r="C31" s="513">
        <v>12508500</v>
      </c>
      <c r="D31" s="513">
        <v>5808206.5874439999</v>
      </c>
      <c r="E31" s="514">
        <v>18316706.587444</v>
      </c>
      <c r="F31" s="399">
        <v>0</v>
      </c>
      <c r="G31" s="399">
        <v>0</v>
      </c>
      <c r="H31" s="400">
        <v>0</v>
      </c>
    </row>
    <row r="32" spans="1:8" ht="15.75">
      <c r="A32" s="372">
        <v>9.1999999999999993</v>
      </c>
      <c r="B32" s="407" t="s">
        <v>202</v>
      </c>
      <c r="C32" s="513">
        <v>5225850</v>
      </c>
      <c r="D32" s="513">
        <v>13666563.799512001</v>
      </c>
      <c r="E32" s="514">
        <v>18892413.799511999</v>
      </c>
      <c r="F32" s="399">
        <v>0</v>
      </c>
      <c r="G32" s="399">
        <v>0</v>
      </c>
      <c r="H32" s="400">
        <v>0</v>
      </c>
    </row>
    <row r="33" spans="1:8" ht="15.75">
      <c r="A33" s="372">
        <v>9.3000000000000007</v>
      </c>
      <c r="B33" s="407" t="s">
        <v>198</v>
      </c>
      <c r="C33" s="513"/>
      <c r="D33" s="513"/>
      <c r="E33" s="514">
        <v>0</v>
      </c>
      <c r="F33" s="399"/>
      <c r="G33" s="399"/>
      <c r="H33" s="400">
        <v>0</v>
      </c>
    </row>
    <row r="34" spans="1:8" ht="15.75">
      <c r="A34" s="372">
        <v>9.4</v>
      </c>
      <c r="B34" s="407" t="s">
        <v>199</v>
      </c>
      <c r="C34" s="513"/>
      <c r="D34" s="513"/>
      <c r="E34" s="514">
        <v>0</v>
      </c>
      <c r="F34" s="399"/>
      <c r="G34" s="399"/>
      <c r="H34" s="400">
        <v>0</v>
      </c>
    </row>
    <row r="35" spans="1:8" ht="15.75">
      <c r="A35" s="372">
        <v>9.5</v>
      </c>
      <c r="B35" s="407" t="s">
        <v>200</v>
      </c>
      <c r="C35" s="513"/>
      <c r="D35" s="513"/>
      <c r="E35" s="514">
        <v>0</v>
      </c>
      <c r="F35" s="399"/>
      <c r="G35" s="399"/>
      <c r="H35" s="400">
        <v>0</v>
      </c>
    </row>
    <row r="36" spans="1:8" ht="15.75">
      <c r="A36" s="372">
        <v>9.6</v>
      </c>
      <c r="B36" s="407" t="s">
        <v>203</v>
      </c>
      <c r="C36" s="513"/>
      <c r="D36" s="513"/>
      <c r="E36" s="514">
        <v>0</v>
      </c>
      <c r="F36" s="399"/>
      <c r="G36" s="399"/>
      <c r="H36" s="400">
        <v>0</v>
      </c>
    </row>
    <row r="37" spans="1:8" ht="15.75">
      <c r="A37" s="372">
        <v>9.6999999999999993</v>
      </c>
      <c r="B37" s="407" t="s">
        <v>204</v>
      </c>
      <c r="C37" s="513"/>
      <c r="D37" s="513"/>
      <c r="E37" s="514">
        <v>0</v>
      </c>
      <c r="F37" s="399"/>
      <c r="G37" s="399"/>
      <c r="H37" s="400">
        <v>0</v>
      </c>
    </row>
    <row r="38" spans="1:8" ht="15.75">
      <c r="A38" s="372">
        <v>10</v>
      </c>
      <c r="B38" s="402" t="s">
        <v>207</v>
      </c>
      <c r="C38" s="513">
        <v>8166957.7899999972</v>
      </c>
      <c r="D38" s="513">
        <v>14844059.784899997</v>
      </c>
      <c r="E38" s="514">
        <v>23011017.574899994</v>
      </c>
      <c r="F38" s="399">
        <v>5811295.4999999925</v>
      </c>
      <c r="G38" s="399">
        <v>26490027.903111778</v>
      </c>
      <c r="H38" s="400">
        <v>32301323.403111771</v>
      </c>
    </row>
    <row r="39" spans="1:8" ht="15.75">
      <c r="A39" s="372">
        <v>10.1</v>
      </c>
      <c r="B39" s="408" t="s">
        <v>208</v>
      </c>
      <c r="C39" s="513">
        <v>873352.74</v>
      </c>
      <c r="D39" s="513">
        <v>23842.172999999999</v>
      </c>
      <c r="E39" s="514">
        <v>897194.91299999994</v>
      </c>
      <c r="F39" s="399">
        <v>121197.02</v>
      </c>
      <c r="G39" s="399">
        <v>476206.56</v>
      </c>
      <c r="H39" s="400">
        <v>597403.57999999996</v>
      </c>
    </row>
    <row r="40" spans="1:8" ht="15.75">
      <c r="A40" s="372">
        <v>10.199999999999999</v>
      </c>
      <c r="B40" s="408" t="s">
        <v>209</v>
      </c>
      <c r="C40" s="513">
        <v>0</v>
      </c>
      <c r="D40" s="513">
        <v>1038603.037</v>
      </c>
      <c r="E40" s="514">
        <v>1038603.037</v>
      </c>
      <c r="F40" s="399">
        <v>11868.569999999992</v>
      </c>
      <c r="G40" s="399">
        <v>71835.533585999976</v>
      </c>
      <c r="H40" s="400">
        <v>83704.103585999968</v>
      </c>
    </row>
    <row r="41" spans="1:8" ht="15.75">
      <c r="A41" s="372">
        <v>10.3</v>
      </c>
      <c r="B41" s="408" t="s">
        <v>212</v>
      </c>
      <c r="C41" s="513">
        <v>6324780.6699999962</v>
      </c>
      <c r="D41" s="513">
        <v>11561309.241799997</v>
      </c>
      <c r="E41" s="514">
        <v>17886089.911799993</v>
      </c>
      <c r="F41" s="399">
        <v>4314803.7799999937</v>
      </c>
      <c r="G41" s="399">
        <v>20194823.10549289</v>
      </c>
      <c r="H41" s="400">
        <v>24509626.885492884</v>
      </c>
    </row>
    <row r="42" spans="1:8" ht="25.5">
      <c r="A42" s="372">
        <v>10.4</v>
      </c>
      <c r="B42" s="408" t="s">
        <v>213</v>
      </c>
      <c r="C42" s="513">
        <v>968824.38000000035</v>
      </c>
      <c r="D42" s="513">
        <v>2220305.3331000004</v>
      </c>
      <c r="E42" s="514">
        <v>3189129.7131000008</v>
      </c>
      <c r="F42" s="399">
        <v>1363426.1299999994</v>
      </c>
      <c r="G42" s="399">
        <v>5747162.7040328886</v>
      </c>
      <c r="H42" s="400">
        <v>7110588.8340328876</v>
      </c>
    </row>
    <row r="43" spans="1:8" ht="16.5" thickBot="1">
      <c r="A43" s="372">
        <v>11</v>
      </c>
      <c r="B43" s="127" t="s">
        <v>210</v>
      </c>
      <c r="C43" s="513"/>
      <c r="D43" s="513"/>
      <c r="E43" s="514">
        <v>0</v>
      </c>
      <c r="F43" s="399"/>
      <c r="G43" s="399"/>
      <c r="H43" s="400">
        <v>0</v>
      </c>
    </row>
    <row r="44" spans="1:8" ht="15.75">
      <c r="C44" s="409"/>
      <c r="D44" s="409"/>
      <c r="E44" s="409"/>
      <c r="F44" s="409"/>
      <c r="G44" s="409"/>
      <c r="H44" s="409"/>
    </row>
    <row r="45" spans="1:8" ht="15.75">
      <c r="C45" s="409"/>
      <c r="D45" s="409"/>
      <c r="E45" s="409"/>
      <c r="F45" s="409"/>
      <c r="G45" s="409"/>
      <c r="H45" s="409"/>
    </row>
    <row r="46" spans="1:8" ht="15.75">
      <c r="C46" s="409"/>
      <c r="D46" s="409"/>
      <c r="E46" s="409"/>
      <c r="F46" s="409"/>
      <c r="G46" s="409"/>
      <c r="H46" s="409"/>
    </row>
    <row r="47" spans="1:8" ht="15.75">
      <c r="C47" s="409"/>
      <c r="D47" s="409"/>
      <c r="E47" s="409"/>
      <c r="F47" s="409"/>
      <c r="G47" s="409"/>
      <c r="H47" s="409"/>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C6" sqref="C6:G13"/>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3" bestFit="1" customWidth="1"/>
    <col min="8" max="11" width="9.7109375" style="13" customWidth="1"/>
    <col min="12" max="16384" width="9.140625" style="13"/>
  </cols>
  <sheetData>
    <row r="1" spans="1:7">
      <c r="A1" s="2" t="s">
        <v>30</v>
      </c>
      <c r="B1" s="3" t="str">
        <f>'Info '!C2</f>
        <v>JSC ProCredit Bank</v>
      </c>
      <c r="C1" s="3"/>
    </row>
    <row r="2" spans="1:7">
      <c r="A2" s="2" t="s">
        <v>31</v>
      </c>
      <c r="B2" s="308">
        <f>'1. key ratios '!B2</f>
        <v>45199</v>
      </c>
      <c r="C2" s="3"/>
    </row>
    <row r="3" spans="1:7">
      <c r="A3" s="2"/>
      <c r="B3" s="3"/>
      <c r="C3" s="3"/>
    </row>
    <row r="4" spans="1:7" ht="15" customHeight="1" thickBot="1">
      <c r="A4" s="4" t="s">
        <v>96</v>
      </c>
      <c r="B4" s="86" t="s">
        <v>187</v>
      </c>
      <c r="C4" s="16" t="s">
        <v>35</v>
      </c>
    </row>
    <row r="5" spans="1:7" ht="15" customHeight="1">
      <c r="A5" s="149" t="s">
        <v>6</v>
      </c>
      <c r="B5" s="150"/>
      <c r="C5" s="306" t="s">
        <v>736</v>
      </c>
      <c r="D5" s="306" t="s">
        <v>732</v>
      </c>
      <c r="E5" s="306" t="s">
        <v>733</v>
      </c>
      <c r="F5" s="306" t="s">
        <v>734</v>
      </c>
      <c r="G5" s="307" t="s">
        <v>735</v>
      </c>
    </row>
    <row r="6" spans="1:7" ht="15" customHeight="1">
      <c r="A6" s="17">
        <v>1</v>
      </c>
      <c r="B6" s="233" t="s">
        <v>191</v>
      </c>
      <c r="C6" s="301">
        <v>1080430091.5186412</v>
      </c>
      <c r="D6" s="302">
        <v>1075767923.5856619</v>
      </c>
      <c r="E6" s="235">
        <v>1100963155.4354708</v>
      </c>
      <c r="F6" s="301">
        <v>1195416069.5925508</v>
      </c>
      <c r="G6" s="304">
        <v>1224586647.0636373</v>
      </c>
    </row>
    <row r="7" spans="1:7" ht="15" customHeight="1">
      <c r="A7" s="17">
        <v>1.1000000000000001</v>
      </c>
      <c r="B7" s="233" t="s">
        <v>357</v>
      </c>
      <c r="C7" s="515">
        <v>1011030950.1075808</v>
      </c>
      <c r="D7" s="516">
        <v>1004272784.9099618</v>
      </c>
      <c r="E7" s="515">
        <v>1031067324.5400409</v>
      </c>
      <c r="F7" s="515">
        <v>1123137359.9780507</v>
      </c>
      <c r="G7" s="517">
        <v>1154766202.3146472</v>
      </c>
    </row>
    <row r="8" spans="1:7">
      <c r="A8" s="17" t="s">
        <v>14</v>
      </c>
      <c r="B8" s="233" t="s">
        <v>95</v>
      </c>
      <c r="C8" s="515"/>
      <c r="D8" s="516"/>
      <c r="E8" s="515"/>
      <c r="F8" s="515"/>
      <c r="G8" s="517"/>
    </row>
    <row r="9" spans="1:7" ht="15" customHeight="1">
      <c r="A9" s="17">
        <v>1.2</v>
      </c>
      <c r="B9" s="234" t="s">
        <v>94</v>
      </c>
      <c r="C9" s="515">
        <v>69399141.411060497</v>
      </c>
      <c r="D9" s="516">
        <v>71370053.675700009</v>
      </c>
      <c r="E9" s="515">
        <v>69895830.895429999</v>
      </c>
      <c r="F9" s="515">
        <v>72278709.614500001</v>
      </c>
      <c r="G9" s="517">
        <v>69707236.748989999</v>
      </c>
    </row>
    <row r="10" spans="1:7" ht="15" customHeight="1">
      <c r="A10" s="17">
        <v>1.3</v>
      </c>
      <c r="B10" s="233" t="s">
        <v>28</v>
      </c>
      <c r="C10" s="515">
        <v>0</v>
      </c>
      <c r="D10" s="516">
        <v>125085</v>
      </c>
      <c r="E10" s="515">
        <v>0</v>
      </c>
      <c r="F10" s="515">
        <v>0</v>
      </c>
      <c r="G10" s="517">
        <v>113208</v>
      </c>
    </row>
    <row r="11" spans="1:7" ht="15" customHeight="1">
      <c r="A11" s="17">
        <v>2</v>
      </c>
      <c r="B11" s="233" t="s">
        <v>188</v>
      </c>
      <c r="C11" s="515">
        <v>872003.55367146665</v>
      </c>
      <c r="D11" s="516">
        <v>0</v>
      </c>
      <c r="E11" s="515">
        <v>0</v>
      </c>
      <c r="F11" s="515">
        <v>0</v>
      </c>
      <c r="G11" s="517">
        <v>9486425.9598137029</v>
      </c>
    </row>
    <row r="12" spans="1:7" ht="15" customHeight="1">
      <c r="A12" s="17">
        <v>3</v>
      </c>
      <c r="B12" s="233" t="s">
        <v>189</v>
      </c>
      <c r="C12" s="515">
        <v>162094259.38124993</v>
      </c>
      <c r="D12" s="516">
        <v>162094259.38124993</v>
      </c>
      <c r="E12" s="515">
        <v>162094259.38124993</v>
      </c>
      <c r="F12" s="515">
        <v>162094259.38124993</v>
      </c>
      <c r="G12" s="517">
        <v>142681130.26249999</v>
      </c>
    </row>
    <row r="13" spans="1:7" ht="15" customHeight="1" thickBot="1">
      <c r="A13" s="19">
        <v>4</v>
      </c>
      <c r="B13" s="20" t="s">
        <v>190</v>
      </c>
      <c r="C13" s="236">
        <v>1243396354.4535625</v>
      </c>
      <c r="D13" s="303">
        <v>1237862182.9669118</v>
      </c>
      <c r="E13" s="237">
        <v>1263057414.8167207</v>
      </c>
      <c r="F13" s="236">
        <v>1357510328.9738007</v>
      </c>
      <c r="G13" s="305">
        <v>1376754203.2859509</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zoomScaleNormal="100" workbookViewId="0">
      <pane xSplit="1" ySplit="4" topLeftCell="B20" activePane="bottomRight" state="frozen"/>
      <selection activeCell="U10" sqref="U10"/>
      <selection pane="topRight" activeCell="U10" sqref="U10"/>
      <selection pane="bottomLeft" activeCell="U10" sqref="U10"/>
      <selection pane="bottomRight" activeCell="B30" sqref="B30"/>
    </sheetView>
  </sheetViews>
  <sheetFormatPr defaultColWidth="9.140625" defaultRowHeight="14.25"/>
  <cols>
    <col min="1" max="1" width="9.5703125" style="4" bestFit="1" customWidth="1"/>
    <col min="2" max="2" width="65.5703125" style="4" customWidth="1"/>
    <col min="3" max="3" width="55.7109375" style="4" bestFit="1" customWidth="1"/>
    <col min="4" max="16384" width="9.140625" style="5"/>
  </cols>
  <sheetData>
    <row r="1" spans="1:8">
      <c r="A1" s="2" t="s">
        <v>30</v>
      </c>
      <c r="B1" s="3" t="str">
        <f>'Info '!C2</f>
        <v>JSC ProCredit Bank</v>
      </c>
    </row>
    <row r="2" spans="1:8">
      <c r="A2" s="2" t="s">
        <v>31</v>
      </c>
      <c r="B2" s="308">
        <f>'1. key ratios '!B2</f>
        <v>45199</v>
      </c>
    </row>
    <row r="4" spans="1:8" ht="27.95" customHeight="1" thickBot="1">
      <c r="A4" s="24" t="s">
        <v>41</v>
      </c>
      <c r="B4" s="25" t="s">
        <v>163</v>
      </c>
      <c r="C4" s="26"/>
    </row>
    <row r="5" spans="1:8">
      <c r="A5" s="27"/>
      <c r="B5" s="296" t="s">
        <v>42</v>
      </c>
      <c r="C5" s="297" t="s">
        <v>371</v>
      </c>
    </row>
    <row r="6" spans="1:8">
      <c r="A6" s="28">
        <v>1</v>
      </c>
      <c r="B6" s="29" t="s">
        <v>712</v>
      </c>
      <c r="C6" s="30" t="s">
        <v>715</v>
      </c>
    </row>
    <row r="7" spans="1:8">
      <c r="A7" s="28">
        <v>2</v>
      </c>
      <c r="B7" s="29" t="s">
        <v>716</v>
      </c>
      <c r="C7" s="30" t="s">
        <v>717</v>
      </c>
    </row>
    <row r="8" spans="1:8">
      <c r="A8" s="28">
        <v>3</v>
      </c>
      <c r="B8" s="29" t="s">
        <v>718</v>
      </c>
      <c r="C8" s="30" t="s">
        <v>719</v>
      </c>
    </row>
    <row r="9" spans="1:8">
      <c r="A9" s="28">
        <v>4</v>
      </c>
      <c r="B9" s="29" t="s">
        <v>720</v>
      </c>
      <c r="C9" s="30" t="s">
        <v>717</v>
      </c>
    </row>
    <row r="10" spans="1:8">
      <c r="A10" s="28">
        <v>5</v>
      </c>
      <c r="B10" s="29" t="s">
        <v>721</v>
      </c>
      <c r="C10" s="30" t="s">
        <v>719</v>
      </c>
    </row>
    <row r="11" spans="1:8">
      <c r="A11" s="28">
        <v>6</v>
      </c>
      <c r="B11" s="29"/>
      <c r="C11" s="30"/>
    </row>
    <row r="12" spans="1:8">
      <c r="A12" s="28">
        <v>7</v>
      </c>
      <c r="B12" s="29"/>
      <c r="C12" s="30"/>
      <c r="H12" s="31"/>
    </row>
    <row r="13" spans="1:8">
      <c r="A13" s="28">
        <v>8</v>
      </c>
      <c r="B13" s="29"/>
      <c r="C13" s="30"/>
    </row>
    <row r="14" spans="1:8">
      <c r="A14" s="28">
        <v>9</v>
      </c>
      <c r="B14" s="29"/>
      <c r="C14" s="30"/>
    </row>
    <row r="15" spans="1:8">
      <c r="A15" s="28">
        <v>10</v>
      </c>
      <c r="B15" s="29"/>
      <c r="C15" s="30"/>
    </row>
    <row r="16" spans="1:8">
      <c r="A16" s="28"/>
      <c r="B16" s="298"/>
      <c r="C16" s="299"/>
    </row>
    <row r="17" spans="1:3">
      <c r="A17" s="28"/>
      <c r="B17" s="133" t="s">
        <v>43</v>
      </c>
      <c r="C17" s="300" t="s">
        <v>372</v>
      </c>
    </row>
    <row r="18" spans="1:3">
      <c r="A18" s="28">
        <v>1</v>
      </c>
      <c r="B18" s="29" t="s">
        <v>713</v>
      </c>
      <c r="C18" s="32" t="s">
        <v>722</v>
      </c>
    </row>
    <row r="19" spans="1:3">
      <c r="A19" s="28">
        <v>2</v>
      </c>
      <c r="B19" s="29" t="s">
        <v>723</v>
      </c>
      <c r="C19" s="32" t="s">
        <v>724</v>
      </c>
    </row>
    <row r="20" spans="1:3">
      <c r="A20" s="28">
        <v>3</v>
      </c>
      <c r="B20" s="29"/>
      <c r="C20" s="32"/>
    </row>
    <row r="21" spans="1:3">
      <c r="A21" s="28">
        <v>4</v>
      </c>
      <c r="B21" s="29"/>
      <c r="C21" s="32"/>
    </row>
    <row r="22" spans="1:3">
      <c r="A22" s="28">
        <v>5</v>
      </c>
      <c r="B22" s="29"/>
      <c r="C22" s="32"/>
    </row>
    <row r="23" spans="1:3">
      <c r="A23" s="28">
        <v>6</v>
      </c>
      <c r="B23" s="29"/>
      <c r="C23" s="32"/>
    </row>
    <row r="24" spans="1:3">
      <c r="A24" s="28">
        <v>7</v>
      </c>
      <c r="B24" s="29"/>
      <c r="C24" s="32"/>
    </row>
    <row r="25" spans="1:3">
      <c r="A25" s="28">
        <v>8</v>
      </c>
      <c r="B25" s="29"/>
      <c r="C25" s="32"/>
    </row>
    <row r="26" spans="1:3">
      <c r="A26" s="28">
        <v>9</v>
      </c>
      <c r="B26" s="29"/>
      <c r="C26" s="32"/>
    </row>
    <row r="27" spans="1:3" ht="15.75" customHeight="1">
      <c r="A27" s="28">
        <v>10</v>
      </c>
      <c r="B27" s="29"/>
      <c r="C27" s="33"/>
    </row>
    <row r="28" spans="1:3" ht="15.75" customHeight="1">
      <c r="A28" s="28"/>
      <c r="B28" s="29"/>
      <c r="C28" s="33"/>
    </row>
    <row r="29" spans="1:3" ht="30" customHeight="1">
      <c r="A29" s="28"/>
      <c r="B29" s="719" t="s">
        <v>44</v>
      </c>
      <c r="C29" s="720"/>
    </row>
    <row r="30" spans="1:3" ht="15">
      <c r="A30" s="28">
        <v>1</v>
      </c>
      <c r="B30" s="670" t="s">
        <v>739</v>
      </c>
      <c r="C30" s="505">
        <v>1</v>
      </c>
    </row>
    <row r="31" spans="1:3" ht="15.75" customHeight="1">
      <c r="A31" s="28"/>
      <c r="B31" s="29"/>
      <c r="C31" s="30"/>
    </row>
    <row r="32" spans="1:3" ht="29.25" customHeight="1">
      <c r="A32" s="28"/>
      <c r="B32" s="719" t="s">
        <v>45</v>
      </c>
      <c r="C32" s="720"/>
    </row>
    <row r="33" spans="1:3" ht="15">
      <c r="A33" s="28">
        <v>1</v>
      </c>
      <c r="B33" s="670" t="s">
        <v>725</v>
      </c>
      <c r="C33" s="671">
        <v>0.183</v>
      </c>
    </row>
    <row r="34" spans="1:3" ht="15">
      <c r="A34" s="506">
        <v>2</v>
      </c>
      <c r="B34" s="672" t="s">
        <v>726</v>
      </c>
      <c r="C34" s="673">
        <v>0.13200000000000001</v>
      </c>
    </row>
    <row r="35" spans="1:3" ht="15">
      <c r="A35" s="506">
        <v>3</v>
      </c>
      <c r="B35" s="672" t="s">
        <v>727</v>
      </c>
      <c r="C35" s="673">
        <v>0.125</v>
      </c>
    </row>
    <row r="36" spans="1:3" ht="15">
      <c r="A36" s="506">
        <v>4</v>
      </c>
      <c r="B36" s="672" t="s">
        <v>737</v>
      </c>
      <c r="C36" s="673">
        <v>8.6999999999999994E-2</v>
      </c>
    </row>
    <row r="37" spans="1:3" ht="15">
      <c r="A37" s="506">
        <v>5</v>
      </c>
      <c r="B37" s="672" t="s">
        <v>728</v>
      </c>
      <c r="C37" s="673">
        <v>8.5999999999999993E-2</v>
      </c>
    </row>
    <row r="38" spans="1:3" ht="15.75" thickBot="1">
      <c r="A38" s="506"/>
      <c r="B38" s="674"/>
      <c r="C38" s="675"/>
    </row>
    <row r="39" spans="1:3" ht="15" thickBot="1">
      <c r="A39" s="34"/>
      <c r="B39" s="35"/>
      <c r="C39" s="36"/>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15" activePane="bottomRight" state="frozen"/>
      <selection activeCell="U10" sqref="U10"/>
      <selection pane="topRight" activeCell="U10" sqref="U10"/>
      <selection pane="bottomLeft" activeCell="U10" sqref="U10"/>
      <selection pane="bottomRight" activeCell="C8" sqref="C8:E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5">
      <c r="A1" s="22" t="s">
        <v>30</v>
      </c>
      <c r="B1" s="3" t="str">
        <f>'Info '!C2</f>
        <v>JSC ProCredit Bank</v>
      </c>
    </row>
    <row r="2" spans="1:5" s="2" customFormat="1" ht="15.75" customHeight="1">
      <c r="A2" s="22" t="s">
        <v>31</v>
      </c>
      <c r="B2" s="308">
        <f>'1. key ratios '!B2</f>
        <v>45199</v>
      </c>
    </row>
    <row r="3" spans="1:5" s="2" customFormat="1" ht="15.75" customHeight="1">
      <c r="A3" s="22"/>
    </row>
    <row r="4" spans="1:5" s="2" customFormat="1" ht="15.75" customHeight="1" thickBot="1">
      <c r="A4" s="187" t="s">
        <v>99</v>
      </c>
      <c r="B4" s="725" t="s">
        <v>225</v>
      </c>
      <c r="C4" s="726"/>
      <c r="D4" s="726"/>
      <c r="E4" s="726"/>
    </row>
    <row r="5" spans="1:5" s="40" customFormat="1" ht="17.45" customHeight="1">
      <c r="A5" s="136"/>
      <c r="B5" s="137"/>
      <c r="C5" s="38" t="s">
        <v>0</v>
      </c>
      <c r="D5" s="38" t="s">
        <v>1</v>
      </c>
      <c r="E5" s="39" t="s">
        <v>2</v>
      </c>
    </row>
    <row r="6" spans="1:5" ht="14.45" customHeight="1">
      <c r="A6" s="103"/>
      <c r="B6" s="721" t="s">
        <v>232</v>
      </c>
      <c r="C6" s="721" t="s">
        <v>660</v>
      </c>
      <c r="D6" s="723" t="s">
        <v>98</v>
      </c>
      <c r="E6" s="724"/>
    </row>
    <row r="7" spans="1:5" ht="99.6" customHeight="1">
      <c r="A7" s="103"/>
      <c r="B7" s="722"/>
      <c r="C7" s="721"/>
      <c r="D7" s="219" t="s">
        <v>97</v>
      </c>
      <c r="E7" s="220" t="s">
        <v>233</v>
      </c>
    </row>
    <row r="8" spans="1:5" ht="21">
      <c r="A8" s="357">
        <v>1</v>
      </c>
      <c r="B8" s="358" t="s">
        <v>561</v>
      </c>
      <c r="C8" s="518">
        <v>432454336.36759996</v>
      </c>
      <c r="D8" s="518">
        <v>0</v>
      </c>
      <c r="E8" s="518">
        <v>432454336.36759996</v>
      </c>
    </row>
    <row r="9" spans="1:5" ht="15">
      <c r="A9" s="357">
        <v>1.1000000000000001</v>
      </c>
      <c r="B9" s="359" t="s">
        <v>562</v>
      </c>
      <c r="C9" s="518">
        <v>49633766.352600001</v>
      </c>
      <c r="D9" s="518"/>
      <c r="E9" s="518">
        <v>49633766.352600001</v>
      </c>
    </row>
    <row r="10" spans="1:5" ht="15">
      <c r="A10" s="357">
        <v>1.2</v>
      </c>
      <c r="B10" s="359" t="s">
        <v>563</v>
      </c>
      <c r="C10" s="518">
        <v>285139309.0837</v>
      </c>
      <c r="D10" s="518"/>
      <c r="E10" s="518">
        <v>285139309.0837</v>
      </c>
    </row>
    <row r="11" spans="1:5" ht="15">
      <c r="A11" s="357">
        <v>1.3</v>
      </c>
      <c r="B11" s="359" t="s">
        <v>564</v>
      </c>
      <c r="C11" s="518">
        <v>97681260.931299999</v>
      </c>
      <c r="D11" s="518"/>
      <c r="E11" s="518">
        <v>97681260.931299999</v>
      </c>
    </row>
    <row r="12" spans="1:5" ht="15">
      <c r="A12" s="357">
        <v>2</v>
      </c>
      <c r="B12" s="360" t="s">
        <v>565</v>
      </c>
      <c r="C12" s="518">
        <v>0</v>
      </c>
      <c r="D12" s="518"/>
      <c r="E12" s="518">
        <v>0</v>
      </c>
    </row>
    <row r="13" spans="1:5" ht="15">
      <c r="A13" s="357">
        <v>2.1</v>
      </c>
      <c r="B13" s="361" t="s">
        <v>566</v>
      </c>
      <c r="C13" s="519">
        <v>0</v>
      </c>
      <c r="D13" s="519"/>
      <c r="E13" s="519">
        <v>0</v>
      </c>
    </row>
    <row r="14" spans="1:5" ht="21">
      <c r="A14" s="357">
        <v>3</v>
      </c>
      <c r="B14" s="362" t="s">
        <v>567</v>
      </c>
      <c r="C14" s="519">
        <v>139527.80619999993</v>
      </c>
      <c r="D14" s="519"/>
      <c r="E14" s="519">
        <v>139527.80619999993</v>
      </c>
    </row>
    <row r="15" spans="1:5" ht="21">
      <c r="A15" s="357">
        <v>4</v>
      </c>
      <c r="B15" s="363" t="s">
        <v>568</v>
      </c>
      <c r="C15" s="519">
        <v>0</v>
      </c>
      <c r="D15" s="519"/>
      <c r="E15" s="519">
        <v>0</v>
      </c>
    </row>
    <row r="16" spans="1:5" ht="21">
      <c r="A16" s="357">
        <v>5</v>
      </c>
      <c r="B16" s="364" t="s">
        <v>569</v>
      </c>
      <c r="C16" s="519">
        <v>0</v>
      </c>
      <c r="D16" s="519">
        <v>0</v>
      </c>
      <c r="E16" s="519">
        <v>0</v>
      </c>
    </row>
    <row r="17" spans="1:5" ht="15">
      <c r="A17" s="357">
        <v>5.0999999999999996</v>
      </c>
      <c r="B17" s="365" t="s">
        <v>570</v>
      </c>
      <c r="C17" s="519">
        <v>0</v>
      </c>
      <c r="D17" s="519"/>
      <c r="E17" s="519">
        <v>0</v>
      </c>
    </row>
    <row r="18" spans="1:5" ht="15">
      <c r="A18" s="357">
        <v>5.2</v>
      </c>
      <c r="B18" s="365" t="s">
        <v>571</v>
      </c>
      <c r="C18" s="519">
        <v>0</v>
      </c>
      <c r="D18" s="519"/>
      <c r="E18" s="519">
        <v>0</v>
      </c>
    </row>
    <row r="19" spans="1:5" ht="15">
      <c r="A19" s="357">
        <v>5.3</v>
      </c>
      <c r="B19" s="366" t="s">
        <v>572</v>
      </c>
      <c r="C19" s="519">
        <v>0</v>
      </c>
      <c r="D19" s="519"/>
      <c r="E19" s="519">
        <v>0</v>
      </c>
    </row>
    <row r="20" spans="1:5" ht="15">
      <c r="A20" s="357">
        <v>6</v>
      </c>
      <c r="B20" s="362" t="s">
        <v>573</v>
      </c>
      <c r="C20" s="519">
        <v>1246065056.4848633</v>
      </c>
      <c r="D20" s="519">
        <v>0</v>
      </c>
      <c r="E20" s="519">
        <v>1246065056.4848633</v>
      </c>
    </row>
    <row r="21" spans="1:5" ht="15">
      <c r="A21" s="357">
        <v>6.1</v>
      </c>
      <c r="B21" s="365" t="s">
        <v>571</v>
      </c>
      <c r="C21" s="519">
        <v>116766079.13</v>
      </c>
      <c r="D21" s="519"/>
      <c r="E21" s="519">
        <v>116766079.13</v>
      </c>
    </row>
    <row r="22" spans="1:5" ht="15">
      <c r="A22" s="357">
        <v>6.2</v>
      </c>
      <c r="B22" s="366" t="s">
        <v>572</v>
      </c>
      <c r="C22" s="519">
        <v>1129298977.3548632</v>
      </c>
      <c r="D22" s="519"/>
      <c r="E22" s="519">
        <v>1129298977.3548632</v>
      </c>
    </row>
    <row r="23" spans="1:5" ht="21">
      <c r="A23" s="357">
        <v>7</v>
      </c>
      <c r="B23" s="360" t="s">
        <v>574</v>
      </c>
      <c r="C23" s="519">
        <v>7951517.9699999997</v>
      </c>
      <c r="D23" s="519">
        <v>7951517.9699999997</v>
      </c>
      <c r="E23" s="519">
        <v>0</v>
      </c>
    </row>
    <row r="24" spans="1:5" ht="21">
      <c r="A24" s="357">
        <v>8</v>
      </c>
      <c r="B24" s="367" t="s">
        <v>575</v>
      </c>
      <c r="C24" s="519">
        <v>0</v>
      </c>
      <c r="D24" s="519"/>
      <c r="E24" s="519">
        <v>0</v>
      </c>
    </row>
    <row r="25" spans="1:5" ht="15">
      <c r="A25" s="357">
        <v>9</v>
      </c>
      <c r="B25" s="363" t="s">
        <v>576</v>
      </c>
      <c r="C25" s="519">
        <v>44383428.270000011</v>
      </c>
      <c r="D25" s="519">
        <v>0</v>
      </c>
      <c r="E25" s="519">
        <v>44383428.270000011</v>
      </c>
    </row>
    <row r="26" spans="1:5" ht="15">
      <c r="A26" s="357">
        <v>9.1</v>
      </c>
      <c r="B26" s="365" t="s">
        <v>577</v>
      </c>
      <c r="C26" s="519">
        <v>40074314.640000008</v>
      </c>
      <c r="D26" s="519"/>
      <c r="E26" s="519">
        <v>40074314.640000008</v>
      </c>
    </row>
    <row r="27" spans="1:5" ht="15">
      <c r="A27" s="357">
        <v>9.1999999999999993</v>
      </c>
      <c r="B27" s="365" t="s">
        <v>578</v>
      </c>
      <c r="C27" s="519">
        <v>4309113.63</v>
      </c>
      <c r="D27" s="519"/>
      <c r="E27" s="519">
        <v>4309113.63</v>
      </c>
    </row>
    <row r="28" spans="1:5" ht="15">
      <c r="A28" s="357">
        <v>10</v>
      </c>
      <c r="B28" s="363" t="s">
        <v>579</v>
      </c>
      <c r="C28" s="519">
        <v>1930721.0000000002</v>
      </c>
      <c r="D28" s="519">
        <v>1930721.0000000002</v>
      </c>
      <c r="E28" s="519">
        <v>0</v>
      </c>
    </row>
    <row r="29" spans="1:5" ht="15">
      <c r="A29" s="357">
        <v>10.1</v>
      </c>
      <c r="B29" s="365" t="s">
        <v>580</v>
      </c>
      <c r="C29" s="519">
        <v>0</v>
      </c>
      <c r="D29" s="519"/>
      <c r="E29" s="519">
        <v>0</v>
      </c>
    </row>
    <row r="30" spans="1:5" ht="15">
      <c r="A30" s="357">
        <v>10.199999999999999</v>
      </c>
      <c r="B30" s="365" t="s">
        <v>581</v>
      </c>
      <c r="C30" s="519">
        <v>1930721.0000000002</v>
      </c>
      <c r="D30" s="519">
        <v>1930721.0000000002</v>
      </c>
      <c r="E30" s="519">
        <v>0</v>
      </c>
    </row>
    <row r="31" spans="1:5" ht="15">
      <c r="A31" s="357">
        <v>11</v>
      </c>
      <c r="B31" s="363" t="s">
        <v>582</v>
      </c>
      <c r="C31" s="519">
        <v>0</v>
      </c>
      <c r="D31" s="519">
        <v>0</v>
      </c>
      <c r="E31" s="519">
        <v>0</v>
      </c>
    </row>
    <row r="32" spans="1:5" ht="15">
      <c r="A32" s="357">
        <v>11.1</v>
      </c>
      <c r="B32" s="365" t="s">
        <v>583</v>
      </c>
      <c r="C32" s="519">
        <v>0</v>
      </c>
      <c r="D32" s="519"/>
      <c r="E32" s="519">
        <v>0</v>
      </c>
    </row>
    <row r="33" spans="1:7" ht="15">
      <c r="A33" s="357">
        <v>11.2</v>
      </c>
      <c r="B33" s="365" t="s">
        <v>584</v>
      </c>
      <c r="C33" s="519">
        <v>0</v>
      </c>
      <c r="D33" s="519"/>
      <c r="E33" s="519">
        <v>0</v>
      </c>
    </row>
    <row r="34" spans="1:7" ht="15">
      <c r="A34" s="357">
        <v>13</v>
      </c>
      <c r="B34" s="363" t="s">
        <v>585</v>
      </c>
      <c r="C34" s="519">
        <v>4592329.268937001</v>
      </c>
      <c r="D34" s="519"/>
      <c r="E34" s="519">
        <v>4592329.268937001</v>
      </c>
    </row>
    <row r="35" spans="1:7" ht="15">
      <c r="A35" s="357">
        <v>13.1</v>
      </c>
      <c r="B35" s="368" t="s">
        <v>586</v>
      </c>
      <c r="C35" s="519">
        <v>80429.440000000002</v>
      </c>
      <c r="D35" s="519"/>
      <c r="E35" s="519">
        <v>80429.440000000002</v>
      </c>
    </row>
    <row r="36" spans="1:7" ht="15">
      <c r="A36" s="357">
        <v>13.2</v>
      </c>
      <c r="B36" s="368" t="s">
        <v>587</v>
      </c>
      <c r="C36" s="519">
        <v>0</v>
      </c>
      <c r="D36" s="519"/>
      <c r="E36" s="519">
        <v>0</v>
      </c>
    </row>
    <row r="37" spans="1:7" ht="26.25" thickBot="1">
      <c r="A37" s="106"/>
      <c r="B37" s="188" t="s">
        <v>234</v>
      </c>
      <c r="C37" s="520">
        <v>1737516917.1676004</v>
      </c>
      <c r="D37" s="520">
        <v>9882238.9700000007</v>
      </c>
      <c r="E37" s="520">
        <v>1727634678.1976004</v>
      </c>
    </row>
    <row r="38" spans="1:7">
      <c r="A38" s="5"/>
      <c r="B38" s="5"/>
      <c r="C38" s="5"/>
      <c r="D38" s="5"/>
      <c r="E38" s="5"/>
    </row>
    <row r="39" spans="1:7">
      <c r="A39" s="5"/>
      <c r="B39" s="5"/>
      <c r="C39" s="5"/>
      <c r="D39" s="5"/>
      <c r="E39" s="5"/>
    </row>
    <row r="41" spans="1:7" s="4" customFormat="1">
      <c r="B41" s="42"/>
      <c r="F41" s="5"/>
      <c r="G41" s="5"/>
    </row>
    <row r="42" spans="1:7" s="4" customFormat="1">
      <c r="B42" s="42"/>
      <c r="F42" s="5"/>
      <c r="G42" s="5"/>
    </row>
    <row r="43" spans="1:7" s="4" customFormat="1">
      <c r="B43" s="42"/>
      <c r="F43" s="5"/>
      <c r="G43" s="5"/>
    </row>
    <row r="44" spans="1:7" s="4" customFormat="1">
      <c r="B44" s="42"/>
      <c r="F44" s="5"/>
      <c r="G44" s="5"/>
    </row>
    <row r="45" spans="1:7" s="4" customFormat="1">
      <c r="B45" s="42"/>
      <c r="F45" s="5"/>
      <c r="G45" s="5"/>
    </row>
    <row r="46" spans="1:7" s="4" customFormat="1">
      <c r="B46" s="42"/>
      <c r="F46" s="5"/>
      <c r="G46" s="5"/>
    </row>
    <row r="47" spans="1:7" s="4" customFormat="1">
      <c r="B47" s="42"/>
      <c r="F47" s="5"/>
      <c r="G47" s="5"/>
    </row>
    <row r="48" spans="1:7" s="4" customFormat="1">
      <c r="B48" s="42"/>
      <c r="F48" s="5"/>
      <c r="G48" s="5"/>
    </row>
    <row r="49" spans="2:7" s="4" customFormat="1">
      <c r="B49" s="42"/>
      <c r="F49" s="5"/>
      <c r="G49" s="5"/>
    </row>
    <row r="50" spans="2:7" s="4" customFormat="1">
      <c r="B50" s="42"/>
      <c r="F50" s="5"/>
      <c r="G50" s="5"/>
    </row>
    <row r="51" spans="2:7" s="4" customFormat="1">
      <c r="B51" s="42"/>
      <c r="F51" s="5"/>
      <c r="G51" s="5"/>
    </row>
    <row r="52" spans="2:7" s="4" customFormat="1">
      <c r="B52" s="42"/>
      <c r="F52" s="5"/>
      <c r="G52" s="5"/>
    </row>
    <row r="53" spans="2:7" s="4" customFormat="1">
      <c r="B53" s="42"/>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C5" sqref="C5:C1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08">
        <f>'1. key ratios '!B2</f>
        <v>45199</v>
      </c>
      <c r="C2" s="4"/>
      <c r="D2" s="4"/>
      <c r="E2" s="4"/>
      <c r="F2" s="4"/>
    </row>
    <row r="3" spans="1:6" s="2" customFormat="1" ht="15.75" customHeight="1">
      <c r="C3" s="4"/>
      <c r="D3" s="4"/>
      <c r="E3" s="4"/>
      <c r="F3" s="4"/>
    </row>
    <row r="4" spans="1:6" s="2" customFormat="1" ht="13.5" thickBot="1">
      <c r="A4" s="2" t="s">
        <v>46</v>
      </c>
      <c r="B4" s="189" t="s">
        <v>554</v>
      </c>
      <c r="C4" s="37" t="s">
        <v>35</v>
      </c>
      <c r="D4" s="4"/>
      <c r="E4" s="4"/>
      <c r="F4" s="4"/>
    </row>
    <row r="5" spans="1:6">
      <c r="A5" s="141">
        <v>1</v>
      </c>
      <c r="B5" s="190" t="s">
        <v>556</v>
      </c>
      <c r="C5" s="142">
        <v>1727634678.1976004</v>
      </c>
    </row>
    <row r="6" spans="1:6" ht="15">
      <c r="A6" s="43">
        <v>2.1</v>
      </c>
      <c r="B6" s="104" t="s">
        <v>214</v>
      </c>
      <c r="C6" s="521">
        <v>140917235.80786097</v>
      </c>
    </row>
    <row r="7" spans="1:6" s="23" customFormat="1" ht="15" outlineLevel="1">
      <c r="A7" s="17">
        <v>2.2000000000000002</v>
      </c>
      <c r="B7" s="18" t="s">
        <v>215</v>
      </c>
      <c r="C7" s="522">
        <v>0</v>
      </c>
    </row>
    <row r="8" spans="1:6" s="23" customFormat="1">
      <c r="A8" s="17">
        <v>3</v>
      </c>
      <c r="B8" s="139" t="s">
        <v>555</v>
      </c>
      <c r="C8" s="143">
        <v>1868551914.0054612</v>
      </c>
    </row>
    <row r="9" spans="1:6" ht="15">
      <c r="A9" s="43">
        <v>4</v>
      </c>
      <c r="B9" s="44" t="s">
        <v>48</v>
      </c>
      <c r="C9" s="521"/>
    </row>
    <row r="10" spans="1:6" s="23" customFormat="1" ht="15" outlineLevel="1">
      <c r="A10" s="17">
        <v>5.0999999999999996</v>
      </c>
      <c r="B10" s="18" t="s">
        <v>216</v>
      </c>
      <c r="C10" s="522">
        <v>-70891774.394700468</v>
      </c>
    </row>
    <row r="11" spans="1:6" s="23" customFormat="1" ht="15" outlineLevel="1">
      <c r="A11" s="17">
        <v>5.2</v>
      </c>
      <c r="B11" s="18" t="s">
        <v>217</v>
      </c>
      <c r="C11" s="522">
        <v>0</v>
      </c>
    </row>
    <row r="12" spans="1:6" s="23" customFormat="1" ht="15">
      <c r="A12" s="17">
        <v>6</v>
      </c>
      <c r="B12" s="138" t="s">
        <v>359</v>
      </c>
      <c r="C12" s="523"/>
    </row>
    <row r="13" spans="1:6" s="23" customFormat="1" ht="13.5" thickBot="1">
      <c r="A13" s="19">
        <v>7</v>
      </c>
      <c r="B13" s="140" t="s">
        <v>177</v>
      </c>
      <c r="C13" s="144">
        <v>1797660139.6107607</v>
      </c>
    </row>
    <row r="15" spans="1:6" ht="25.5">
      <c r="B15" s="23" t="s">
        <v>360</v>
      </c>
    </row>
    <row r="17" spans="1:2" ht="15">
      <c r="A17" s="151"/>
      <c r="B17" s="152"/>
    </row>
    <row r="18" spans="1:2" ht="15">
      <c r="A18" s="156"/>
      <c r="B18" s="157"/>
    </row>
    <row r="19" spans="1:2">
      <c r="A19" s="158"/>
      <c r="B19" s="153"/>
    </row>
    <row r="20" spans="1:2">
      <c r="A20" s="159"/>
      <c r="B20" s="154"/>
    </row>
    <row r="21" spans="1:2">
      <c r="A21" s="159"/>
      <c r="B21" s="157"/>
    </row>
    <row r="22" spans="1:2">
      <c r="A22" s="158"/>
      <c r="B22" s="155"/>
    </row>
    <row r="23" spans="1:2">
      <c r="A23" s="159"/>
      <c r="B23" s="154"/>
    </row>
    <row r="24" spans="1:2">
      <c r="A24" s="159"/>
      <c r="B24" s="154"/>
    </row>
    <row r="25" spans="1:2">
      <c r="A25" s="159"/>
      <c r="B25" s="160"/>
    </row>
    <row r="26" spans="1:2">
      <c r="A26" s="159"/>
      <c r="B26" s="157"/>
    </row>
    <row r="27" spans="1:2">
      <c r="B27" s="42"/>
    </row>
    <row r="28" spans="1:2">
      <c r="B28" s="42"/>
    </row>
    <row r="29" spans="1:2">
      <c r="B29" s="42"/>
    </row>
    <row r="30" spans="1:2">
      <c r="B30" s="42"/>
    </row>
    <row r="31" spans="1:2">
      <c r="B31" s="42"/>
    </row>
    <row r="32" spans="1:2">
      <c r="B32" s="42"/>
    </row>
    <row r="33" spans="2:2">
      <c r="B33" s="42"/>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rWfm78JO2e9wVv7ePeoyO9YRT/dxCnGPr/v9UqNaOXE=</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CiIiwlb/Gon084RqTdmx5O2vVeabpjqDMsKSPmBPn/w=</DigestValue>
    </Reference>
  </SignedInfo>
  <SignatureValue>vCWm1XHUEdaK5A3lGPPKrq37nEOmrC2hqNlZPGxDBmJtUIbYj6NMooGUDbR4l+hM8ZNXL9bCr9Da
16itGBJWTPgVZ5AYXh1TdYN36zCmaRl8Jl/WK/8ZkLLA4182kLayF6lsIaTuVS2xhja9j4wFqZWM
poJ/DMSIQtO9zEK9LseI54U9OlC72NqWG20a4sCGatu8v1DTtAaDjNAWzfSEskosi6p7WXT/59pt
JbUT/wmQJE2RF4EFV5HGDk5PkaediDCSDakivdEBiZ/+OgRJQ27TctWOEZhqTBaBhjUfBeogN6SE
GmMkT5ipmvXCSZukmm25xCNMCPhcdcn8hJy6Sw==</SignatureValue>
  <KeyInfo>
    <X509Data>
      <X509Certificate>MIIGPzCCBSegAwIBAgIKKLF4IQADAAIDmTANBgkqhkiG9w0BAQsFADBKMRIwEAYKCZImiZPyLGQBGRYCZ2UxEzARBgoJkiaJk/IsZAEZFgNuYmcxHzAdBgNVBAMTFk5CRyBDbGFzcyAyIElOVCBTdWIgQ0EwHhcNMjExMjMwMTEzMjA1WhcNMjMxMjMwMTEzMjA1WjA9MRswGQYDVQQKExJKU0MgUHJvQ3JlZGl0IEJhbmsxHjAcBgNVBAMTFUJQQyAtIE5hbmEgQ2hpa3ZhaWR6ZTCCASIwDQYJKoZIhvcNAQEBBQADggEPADCCAQoCggEBAOJhMoHMBkREOTchKy9+LYg4zBSlSkpkpSYP3ChFV8yQbCNCd1j/kD7WwS8oRDwR6Z6j7ApaJYtKrPiNzIFP/jTU8ERv07XWblVtBQspByH3DMhsvTINxwItbiILEBR5TNc7M1dm2EuNYpfg332CudYqdY6xb7xJtsF5IFBXlKlaR1x2LE+FR5RM0OQDfbg7RsoC7aXseIfZakVa08ZGgnno0WiIPq0PYCN8pGeJl6pTjQcYvpwakRwHUW/rnyAOg6ZGabWlSgVBhnMAuFySc8NQOgkdTxYn5TSK7VRBpaRPkt3RsnOjdLk7v6DVyHjImM/6USvzuUXfW7+tds5Z0qECAwEAAaOCAzIwggMuMDwGCSsGAQQBgjcVBwQvMC0GJSsGAQQBgjcVCOayYION9USGgZkJg7ihSoO+hHEEg8SRM4SDiF0CAWQCASMwHQYDVR0lBBYwFAYIKwYBBQUHAwIGCCsGAQUFBwMEMAsGA1UdDwQEAwIHgDAnBgkrBgEEAYI3FQoEGjAYMAoGCCsGAQUFBwMCMAoGCCsGAQUFBwMEMB0GA1UdDgQWBBSvN8tnNzi33ZaouwBY2oEHbmvzf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YKMh6gTFKqEU1aP2a4oqNl69r4XO3sqqRXk2fl/ZTGjxPW7M9MnMUEbq/SBCkJrA+O3zKLNtrrrcBxIntb1rtWvE4TE0+VdlUmpRITvsXJZyYWUnRfPFpvvO+b1R5JP1jR/FWA8QaG9D+jz7a4MltUGBPiUyduL1YxYJo7nwt9DiwhKbC5bG2/Ohv3Dp9M5KmuovZqYlvmOomIqIDxYKiiqwREyYZm+xeuQwvQkDVYfiCFUF/QBLFJZ3n+2oN9S1DSvYHJMGWPWiwKVdEWMFQuXd1y/6FZ/FsCs/0l+cOyF349GzbSrv2dGTlVs2pv1CdsBz7f/TD82lQGlfMfdw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nWbX6jI7nnr05jKrsdK81aAqFjo4ppOz7gsnVz5QHBw=</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EPiB2Ns2Hi414S9o/I+h39s9D/8CWwL7A4nxjuxgUsQ=</DigestValue>
      </Reference>
      <Reference URI="/xl/styles.xml?ContentType=application/vnd.openxmlformats-officedocument.spreadsheetml.styles+xml">
        <DigestMethod Algorithm="http://www.w3.org/2001/04/xmlenc#sha256"/>
        <DigestValue>VLJ2D73/OhRzZQcVeJq64AGh+0Kpg+tgZDNpGFJJ21I=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pYP2pxZlpjI5gAslAXwSdE5eirlUOVUF2lev2B+5nfs=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BAtm6dDdvCFbpOTX75JgQaQqpQcIlwxY6OwS5IjDi8M=</DigestValue>
      </Reference>
      <Reference URI="/xl/worksheets/sheet10.xml?ContentType=application/vnd.openxmlformats-officedocument.spreadsheetml.worksheet+xml">
        <DigestMethod Algorithm="http://www.w3.org/2001/04/xmlenc#sha256"/>
        <DigestValue>huH/SM5gKOi2qy3yTimqobDoXLh99oYpbwP7OcZETmQ=</DigestValue>
      </Reference>
      <Reference URI="/xl/worksheets/sheet11.xml?ContentType=application/vnd.openxmlformats-officedocument.spreadsheetml.worksheet+xml">
        <DigestMethod Algorithm="http://www.w3.org/2001/04/xmlenc#sha256"/>
        <DigestValue>RbcMoCHZ/L4l7z04w98qeRt0y8Dm5n58IrZ1NUP3+/Y=</DigestValue>
      </Reference>
      <Reference URI="/xl/worksheets/sheet12.xml?ContentType=application/vnd.openxmlformats-officedocument.spreadsheetml.worksheet+xml">
        <DigestMethod Algorithm="http://www.w3.org/2001/04/xmlenc#sha256"/>
        <DigestValue>IiVFnDW/YDAuuDYaSpcXD0VXPENnBRSjX4lnvdxRPFY=</DigestValue>
      </Reference>
      <Reference URI="/xl/worksheets/sheet13.xml?ContentType=application/vnd.openxmlformats-officedocument.spreadsheetml.worksheet+xml">
        <DigestMethod Algorithm="http://www.w3.org/2001/04/xmlenc#sha256"/>
        <DigestValue>t0UPTSfcfrWOQ0HV5/CFG6uMBDVUYEq7vYW9PBMOhzI=</DigestValue>
      </Reference>
      <Reference URI="/xl/worksheets/sheet14.xml?ContentType=application/vnd.openxmlformats-officedocument.spreadsheetml.worksheet+xml">
        <DigestMethod Algorithm="http://www.w3.org/2001/04/xmlenc#sha256"/>
        <DigestValue>A2qDYpV0SoIFuiQl37FEpgaRJHfPL3KjzOKUu+hOGQw=</DigestValue>
      </Reference>
      <Reference URI="/xl/worksheets/sheet15.xml?ContentType=application/vnd.openxmlformats-officedocument.spreadsheetml.worksheet+xml">
        <DigestMethod Algorithm="http://www.w3.org/2001/04/xmlenc#sha256"/>
        <DigestValue>I8ZgOR1NnTc/dDUei3CnLxCwfZTYnO8+YZnZEzRvask=</DigestValue>
      </Reference>
      <Reference URI="/xl/worksheets/sheet16.xml?ContentType=application/vnd.openxmlformats-officedocument.spreadsheetml.worksheet+xml">
        <DigestMethod Algorithm="http://www.w3.org/2001/04/xmlenc#sha256"/>
        <DigestValue>JM4/xvS4eTUlpIBDPQ5Y2EAcQkeyDtS6qS6yH/+gJDg=</DigestValue>
      </Reference>
      <Reference URI="/xl/worksheets/sheet17.xml?ContentType=application/vnd.openxmlformats-officedocument.spreadsheetml.worksheet+xml">
        <DigestMethod Algorithm="http://www.w3.org/2001/04/xmlenc#sha256"/>
        <DigestValue>4vAtPxD4CIabJ7NzijlqwVM50UjE0h9kgUcdkV2pVv4=</DigestValue>
      </Reference>
      <Reference URI="/xl/worksheets/sheet18.xml?ContentType=application/vnd.openxmlformats-officedocument.spreadsheetml.worksheet+xml">
        <DigestMethod Algorithm="http://www.w3.org/2001/04/xmlenc#sha256"/>
        <DigestValue>LPzUW7xbQFYrPAX/cfK60FZTSwyMVPdwaDAYuP1L/n8=</DigestValue>
      </Reference>
      <Reference URI="/xl/worksheets/sheet19.xml?ContentType=application/vnd.openxmlformats-officedocument.spreadsheetml.worksheet+xml">
        <DigestMethod Algorithm="http://www.w3.org/2001/04/xmlenc#sha256"/>
        <DigestValue>aFEIeaWSDsksOo75F1HB6H7160fb0KrT5Owq7qgYnII=</DigestValue>
      </Reference>
      <Reference URI="/xl/worksheets/sheet2.xml?ContentType=application/vnd.openxmlformats-officedocument.spreadsheetml.worksheet+xml">
        <DigestMethod Algorithm="http://www.w3.org/2001/04/xmlenc#sha256"/>
        <DigestValue>WReunzjxknYe/7HO7RrfTyfEknDwXN2gZZrkZd4CHPQ=</DigestValue>
      </Reference>
      <Reference URI="/xl/worksheets/sheet20.xml?ContentType=application/vnd.openxmlformats-officedocument.spreadsheetml.worksheet+xml">
        <DigestMethod Algorithm="http://www.w3.org/2001/04/xmlenc#sha256"/>
        <DigestValue>5J/Hn6dXK1O46YnvNAZ+0GBkqDu8GSZdMVFu3APpv6U=</DigestValue>
      </Reference>
      <Reference URI="/xl/worksheets/sheet21.xml?ContentType=application/vnd.openxmlformats-officedocument.spreadsheetml.worksheet+xml">
        <DigestMethod Algorithm="http://www.w3.org/2001/04/xmlenc#sha256"/>
        <DigestValue>xHgHT86IT3Oel7/dr0qbb6r+Q6lFBd5Dq3vKw6vv7cY=</DigestValue>
      </Reference>
      <Reference URI="/xl/worksheets/sheet22.xml?ContentType=application/vnd.openxmlformats-officedocument.spreadsheetml.worksheet+xml">
        <DigestMethod Algorithm="http://www.w3.org/2001/04/xmlenc#sha256"/>
        <DigestValue>nO9rGzdcqohcPeYqt4GD1pFASCjzG4QISQHcC7VOGSM=</DigestValue>
      </Reference>
      <Reference URI="/xl/worksheets/sheet23.xml?ContentType=application/vnd.openxmlformats-officedocument.spreadsheetml.worksheet+xml">
        <DigestMethod Algorithm="http://www.w3.org/2001/04/xmlenc#sha256"/>
        <DigestValue>kj98R+lxjwLNrt9slM+CArsBIoQtaKnsybTTYasioyk=</DigestValue>
      </Reference>
      <Reference URI="/xl/worksheets/sheet24.xml?ContentType=application/vnd.openxmlformats-officedocument.spreadsheetml.worksheet+xml">
        <DigestMethod Algorithm="http://www.w3.org/2001/04/xmlenc#sha256"/>
        <DigestValue>aFP1wj9IbrUp9XVSTfj4agHluPjy9ABCTWF9DQpczMw=</DigestValue>
      </Reference>
      <Reference URI="/xl/worksheets/sheet25.xml?ContentType=application/vnd.openxmlformats-officedocument.spreadsheetml.worksheet+xml">
        <DigestMethod Algorithm="http://www.w3.org/2001/04/xmlenc#sha256"/>
        <DigestValue>fryYCKutFH4Wv88dpk1P6G5676J6DHs2SqC/2JyrVm8=</DigestValue>
      </Reference>
      <Reference URI="/xl/worksheets/sheet26.xml?ContentType=application/vnd.openxmlformats-officedocument.spreadsheetml.worksheet+xml">
        <DigestMethod Algorithm="http://www.w3.org/2001/04/xmlenc#sha256"/>
        <DigestValue>xT2fHmIOs0ovMq6Po8vSAnsu/JVQTUMiRS3dVEYQCoE=</DigestValue>
      </Reference>
      <Reference URI="/xl/worksheets/sheet27.xml?ContentType=application/vnd.openxmlformats-officedocument.spreadsheetml.worksheet+xml">
        <DigestMethod Algorithm="http://www.w3.org/2001/04/xmlenc#sha256"/>
        <DigestValue>AhycE1WY2neb/e1bMvedQABJKyvR3ojazoSsbuABRhg=</DigestValue>
      </Reference>
      <Reference URI="/xl/worksheets/sheet28.xml?ContentType=application/vnd.openxmlformats-officedocument.spreadsheetml.worksheet+xml">
        <DigestMethod Algorithm="http://www.w3.org/2001/04/xmlenc#sha256"/>
        <DigestValue>+QSxejKtNnmJfV3eJTdG3eIKj4zyA/No07XKNiDs0F0=</DigestValue>
      </Reference>
      <Reference URI="/xl/worksheets/sheet29.xml?ContentType=application/vnd.openxmlformats-officedocument.spreadsheetml.worksheet+xml">
        <DigestMethod Algorithm="http://www.w3.org/2001/04/xmlenc#sha256"/>
        <DigestValue>IheqR45s5xyWXzlm4QXM7TJ8t/zpEJtCWYRN9b0UV2U=</DigestValue>
      </Reference>
      <Reference URI="/xl/worksheets/sheet3.xml?ContentType=application/vnd.openxmlformats-officedocument.spreadsheetml.worksheet+xml">
        <DigestMethod Algorithm="http://www.w3.org/2001/04/xmlenc#sha256"/>
        <DigestValue>lCmVW1DXhGhyMmd3y0GT2iku216hLcL0HplysQpUh30=</DigestValue>
      </Reference>
      <Reference URI="/xl/worksheets/sheet4.xml?ContentType=application/vnd.openxmlformats-officedocument.spreadsheetml.worksheet+xml">
        <DigestMethod Algorithm="http://www.w3.org/2001/04/xmlenc#sha256"/>
        <DigestValue>8p73atQMoh+iyjIFLmaloLbz+TArm9mdkaxBGuIxKxg=</DigestValue>
      </Reference>
      <Reference URI="/xl/worksheets/sheet5.xml?ContentType=application/vnd.openxmlformats-officedocument.spreadsheetml.worksheet+xml">
        <DigestMethod Algorithm="http://www.w3.org/2001/04/xmlenc#sha256"/>
        <DigestValue>r8sqHYi5ew0fat9+uYOuxwbDbbYeEbIZHnZCrMAjsJ8=</DigestValue>
      </Reference>
      <Reference URI="/xl/worksheets/sheet6.xml?ContentType=application/vnd.openxmlformats-officedocument.spreadsheetml.worksheet+xml">
        <DigestMethod Algorithm="http://www.w3.org/2001/04/xmlenc#sha256"/>
        <DigestValue>uJJB6mr5/Mq9NikW7nv2JFJ9Ns2jjeXKgfNd01W5nFg=</DigestValue>
      </Reference>
      <Reference URI="/xl/worksheets/sheet7.xml?ContentType=application/vnd.openxmlformats-officedocument.spreadsheetml.worksheet+xml">
        <DigestMethod Algorithm="http://www.w3.org/2001/04/xmlenc#sha256"/>
        <DigestValue>Q1EJREC3zfcVNUBoj3VLI3Y+uOVqkeuDlNiCiRw+rUA=</DigestValue>
      </Reference>
      <Reference URI="/xl/worksheets/sheet8.xml?ContentType=application/vnd.openxmlformats-officedocument.spreadsheetml.worksheet+xml">
        <DigestMethod Algorithm="http://www.w3.org/2001/04/xmlenc#sha256"/>
        <DigestValue>33CbV9NB04e9FIAz/WyQ6UZrPUS4ffPmBdNA9Esl0yQ=</DigestValue>
      </Reference>
      <Reference URI="/xl/worksheets/sheet9.xml?ContentType=application/vnd.openxmlformats-officedocument.spreadsheetml.worksheet+xml">
        <DigestMethod Algorithm="http://www.w3.org/2001/04/xmlenc#sha256"/>
        <DigestValue>I13QyAhO0LQDJIFFoiH63nsVa6uDMhp6yCctnGPzLnQ=</DigestValue>
      </Reference>
    </Manifest>
    <SignatureProperties>
      <SignatureProperty Id="idSignatureTime" Target="#idPackageSignature">
        <mdssi:SignatureTime xmlns:mdssi="http://schemas.openxmlformats.org/package/2006/digital-signature">
          <mdssi:Format>YYYY-MM-DDThh:mm:ssTZD</mdssi:Format>
          <mdssi:Value>2023-12-21T06:18:21Z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2023-12-21T06:18:21Z</xd:SigningTime>
          <xd:SigningCertificate>
            <xd:Cert>
              <xd:CertDigest>
                <DigestMethod Algorithm="http://www.w3.org/2001/04/xmlenc#sha256"/>
                <DigestValue>sBR1qJGb6E+B6ekJmLnyjEmTyL1RpkEWXAlakUWSrXw=</DigestValue>
              </xd:CertDigest>
              <xd:IssuerSerial>
                <X509IssuerName>CN=NBG Class 2 INT Sub CA, DC=nbg, DC=ge</X509IssuerName>
                <X509SerialNumber>192168389215804067021721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Do55Zx41kkCxWBX0PUeRAxO3GT42qgL1BU8D6+AUQPo=</DigestValue>
    </Reference>
    <Reference Type="http://www.w3.org/2000/09/xmldsig#Object" URI="#idOfficeObject">
      <DigestMethod Algorithm="http://www.w3.org/2001/04/xmlenc#sha256"/>
      <DigestValue>etrV37pvXc5MrmZ+kcFnrhUTE+ZupSVfHlAeaKFrNEc=</DigestValue>
    </Reference>
    <Reference Type="http://uri.etsi.org/01903#SignedProperties" URI="#idSignedProperties">
      <Transforms>
        <Transform Algorithm="http://www.w3.org/TR/2001/REC-xml-c14n-20010315"/>
      </Transforms>
      <DigestMethod Algorithm="http://www.w3.org/2001/04/xmlenc#sha256"/>
      <DigestValue>4CFYFQYiKJzbD4bhxAtaAyhr9N5uThMp2+wYy1bRuc0=</DigestValue>
    </Reference>
  </SignedInfo>
  <SignatureValue>eZ2TKIoJOS/yMQVkzeqJpu8QESUkMZXj8IiK5rXio2TP8UsgYZRoRevM4MQv4cBYzSepZahSEj7A
dvDZ4tl5TaGP4tAGRA1+zbGYddWdE5T05OhynyLjl3vjkN9TAliKxUZ2ejs44YqesBChPayunik8
UV3U2ljrOcgjSWUlFNJapJM7BWRw+oTd6C4KA3e8yrp+zh2eNhtJ33wKFUCcf7TXlYFNY/46yC2p
12OeQ1IjGo/YIlszCLQmV+awicObcPahqu7SGiFn5U8qSzMuwyH+deqmHOFOjeC0Pw9hy1czwrhk
mvZk0cBJdriow7TdVZunDckdoc4qzJLFnkKWbw==</SignatureValue>
  <KeyInfo>
    <X509Data>
      <X509Certificate>MIIGQDCCBSigAwIBAgIKKLXXjwADAAIDmzANBgkqhkiG9w0BAQsFADBKMRIwEAYKCZImiZPyLGQBGRYCZ2UxEzARBgoJkiaJk/IsZAEZFgNuYmcxHzAdBgNVBAMTFk5CRyBDbGFzcyAyIElOVCBTdWIgQ0EwHhcNMjExMjMwMTEzNjUyWhcNMjMxMjMwMTEzNjUyWjA+MRswGQYDVQQKExJKU0MgUHJvQ3JlZGl0IEJhbmsxHzAdBgNVBAMTFkJQQyAtIEVsZW5lIFRzaW50c2FkemUwggEiMA0GCSqGSIb3DQEBAQUAA4IBDwAwggEKAoIBAQDolQC3do8V+nD06sBVZz/z2AySeFaLbKP9w0c8U/XH5/7oGmdvwxzCy2UkldUEdAenNDTTeQ+dYmoUIxBR+6cuXrN9MH/eUQuoJq/5CUlAsxMQguC8gtmssG/IT4bHgeVmNM75vVC1WKhECeBVx1+ldMGvYirHq/BWtrWXlfktrA4tUJyefv2Xm+kfhDwei4jv2qy7mOv7nJAzWK6GZS2/88b7ZKyx9uKIM1DTb5+TV/DEhhjkqkoWvwYHWi/QF1Iy2PPHLjcss4fGAmQdasQFFEE9II+CLtzhRwd9fAvI1nQp76bsvZvDQt+dIAbArMM+s4N2iODoM9qY1lF74OPNAgMBAAGjggMyMIIDLjA8BgkrBgEEAYI3FQcELzAtBiUrBgEEAYI3FQjmsmCDjfVEhoGZCYO4oUqDvoRxBIPEkTOEg4hdAgFkAgEjMB0GA1UdJQQWMBQGCCsGAQUFBwMCBggrBgEFBQcDBDALBgNVHQ8EBAMCB4AwJwYJKwYBBAGCNxUKBBowGDAKBggrBgEFBQcDAjAKBggrBgEFBQcDBDAdBgNVHQ4EFgQUVWiA6J6Kf6BgfwfhP4DZ95hBzi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rEV1/8Hi3g/1uOfr0lTgYivypku0LcoR3B6QAIy530zeStWn2Q4mnsmfenD6qhjQtoGEd1ZEuccfcJlDQ8KQ3FNps+Rxi4cUpFJeF3hD4d8QsStM4EvQia1B1Aw06TRVtGYjyKNr21jkJLTpQ1XlJxNYMOoAeaaYcqtuixZf6co02XBDFNbrR4NxtceA5X2lW2VlEGwLw+47mNHBhsJ/uNFzJyDftHsqdrq0Gxb9VgYBfISgj6c2Ez/bIe304d1Pn4fxVdigJtcb+pGBg+5fTi77c0Ier+8PPu02lhsdA8V0UWwijqHdWLiwS3odBPfovz91g15XjOebUhpt9qJ6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nWbX6jI7nnr05jKrsdK81aAqFjo4ppOz7gsnVz5QHBw=</DigestValue>
      </Reference>
      <Reference URI="/xl/drawings/drawing1.xml?ContentType=application/vnd.openxmlformats-officedocument.drawing+xml">
        <DigestMethod Algorithm="http://www.w3.org/2001/04/xmlenc#sha256"/>
        <DigestValue>8UznAeC8oa4Ew3iX/QTjCcvew3MR81lMbkd21hZdj6Y=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TbdKtlnI53gNtc08tQCZT73xQX+A79+p+mlNCXSsaTE=</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EPiB2Ns2Hi414S9o/I+h39s9D/8CWwL7A4nxjuxgUsQ=</DigestValue>
      </Reference>
      <Reference URI="/xl/styles.xml?ContentType=application/vnd.openxmlformats-officedocument.spreadsheetml.styles+xml">
        <DigestMethod Algorithm="http://www.w3.org/2001/04/xmlenc#sha256"/>
        <DigestValue>VLJ2D73/OhRzZQcVeJq64AGh+0Kpg+tgZDNpGFJJ21I=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pYP2pxZlpjI5gAslAXwSdE5eirlUOVUF2lev2B+5nfs=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BAtm6dDdvCFbpOTX75JgQaQqpQcIlwxY6OwS5IjDi8M=</DigestValue>
      </Reference>
      <Reference URI="/xl/worksheets/sheet10.xml?ContentType=application/vnd.openxmlformats-officedocument.spreadsheetml.worksheet+xml">
        <DigestMethod Algorithm="http://www.w3.org/2001/04/xmlenc#sha256"/>
        <DigestValue>huH/SM5gKOi2qy3yTimqobDoXLh99oYpbwP7OcZETmQ=</DigestValue>
      </Reference>
      <Reference URI="/xl/worksheets/sheet11.xml?ContentType=application/vnd.openxmlformats-officedocument.spreadsheetml.worksheet+xml">
        <DigestMethod Algorithm="http://www.w3.org/2001/04/xmlenc#sha256"/>
        <DigestValue>RbcMoCHZ/L4l7z04w98qeRt0y8Dm5n58IrZ1NUP3+/Y=</DigestValue>
      </Reference>
      <Reference URI="/xl/worksheets/sheet12.xml?ContentType=application/vnd.openxmlformats-officedocument.spreadsheetml.worksheet+xml">
        <DigestMethod Algorithm="http://www.w3.org/2001/04/xmlenc#sha256"/>
        <DigestValue>IiVFnDW/YDAuuDYaSpcXD0VXPENnBRSjX4lnvdxRPFY=</DigestValue>
      </Reference>
      <Reference URI="/xl/worksheets/sheet13.xml?ContentType=application/vnd.openxmlformats-officedocument.spreadsheetml.worksheet+xml">
        <DigestMethod Algorithm="http://www.w3.org/2001/04/xmlenc#sha256"/>
        <DigestValue>t0UPTSfcfrWOQ0HV5/CFG6uMBDVUYEq7vYW9PBMOhzI=</DigestValue>
      </Reference>
      <Reference URI="/xl/worksheets/sheet14.xml?ContentType=application/vnd.openxmlformats-officedocument.spreadsheetml.worksheet+xml">
        <DigestMethod Algorithm="http://www.w3.org/2001/04/xmlenc#sha256"/>
        <DigestValue>A2qDYpV0SoIFuiQl37FEpgaRJHfPL3KjzOKUu+hOGQw=</DigestValue>
      </Reference>
      <Reference URI="/xl/worksheets/sheet15.xml?ContentType=application/vnd.openxmlformats-officedocument.spreadsheetml.worksheet+xml">
        <DigestMethod Algorithm="http://www.w3.org/2001/04/xmlenc#sha256"/>
        <DigestValue>I8ZgOR1NnTc/dDUei3CnLxCwfZTYnO8+YZnZEzRvask=</DigestValue>
      </Reference>
      <Reference URI="/xl/worksheets/sheet16.xml?ContentType=application/vnd.openxmlformats-officedocument.spreadsheetml.worksheet+xml">
        <DigestMethod Algorithm="http://www.w3.org/2001/04/xmlenc#sha256"/>
        <DigestValue>JM4/xvS4eTUlpIBDPQ5Y2EAcQkeyDtS6qS6yH/+gJDg=</DigestValue>
      </Reference>
      <Reference URI="/xl/worksheets/sheet17.xml?ContentType=application/vnd.openxmlformats-officedocument.spreadsheetml.worksheet+xml">
        <DigestMethod Algorithm="http://www.w3.org/2001/04/xmlenc#sha256"/>
        <DigestValue>4vAtPxD4CIabJ7NzijlqwVM50UjE0h9kgUcdkV2pVv4=</DigestValue>
      </Reference>
      <Reference URI="/xl/worksheets/sheet18.xml?ContentType=application/vnd.openxmlformats-officedocument.spreadsheetml.worksheet+xml">
        <DigestMethod Algorithm="http://www.w3.org/2001/04/xmlenc#sha256"/>
        <DigestValue>LPzUW7xbQFYrPAX/cfK60FZTSwyMVPdwaDAYuP1L/n8=</DigestValue>
      </Reference>
      <Reference URI="/xl/worksheets/sheet19.xml?ContentType=application/vnd.openxmlformats-officedocument.spreadsheetml.worksheet+xml">
        <DigestMethod Algorithm="http://www.w3.org/2001/04/xmlenc#sha256"/>
        <DigestValue>aFEIeaWSDsksOo75F1HB6H7160fb0KrT5Owq7qgYnII=</DigestValue>
      </Reference>
      <Reference URI="/xl/worksheets/sheet2.xml?ContentType=application/vnd.openxmlformats-officedocument.spreadsheetml.worksheet+xml">
        <DigestMethod Algorithm="http://www.w3.org/2001/04/xmlenc#sha256"/>
        <DigestValue>WReunzjxknYe/7HO7RrfTyfEknDwXN2gZZrkZd4CHPQ=</DigestValue>
      </Reference>
      <Reference URI="/xl/worksheets/sheet20.xml?ContentType=application/vnd.openxmlformats-officedocument.spreadsheetml.worksheet+xml">
        <DigestMethod Algorithm="http://www.w3.org/2001/04/xmlenc#sha256"/>
        <DigestValue>5J/Hn6dXK1O46YnvNAZ+0GBkqDu8GSZdMVFu3APpv6U=</DigestValue>
      </Reference>
      <Reference URI="/xl/worksheets/sheet21.xml?ContentType=application/vnd.openxmlformats-officedocument.spreadsheetml.worksheet+xml">
        <DigestMethod Algorithm="http://www.w3.org/2001/04/xmlenc#sha256"/>
        <DigestValue>xHgHT86IT3Oel7/dr0qbb6r+Q6lFBd5Dq3vKw6vv7cY=</DigestValue>
      </Reference>
      <Reference URI="/xl/worksheets/sheet22.xml?ContentType=application/vnd.openxmlformats-officedocument.spreadsheetml.worksheet+xml">
        <DigestMethod Algorithm="http://www.w3.org/2001/04/xmlenc#sha256"/>
        <DigestValue>nO9rGzdcqohcPeYqt4GD1pFASCjzG4QISQHcC7VOGSM=</DigestValue>
      </Reference>
      <Reference URI="/xl/worksheets/sheet23.xml?ContentType=application/vnd.openxmlformats-officedocument.spreadsheetml.worksheet+xml">
        <DigestMethod Algorithm="http://www.w3.org/2001/04/xmlenc#sha256"/>
        <DigestValue>kj98R+lxjwLNrt9slM+CArsBIoQtaKnsybTTYasioyk=</DigestValue>
      </Reference>
      <Reference URI="/xl/worksheets/sheet24.xml?ContentType=application/vnd.openxmlformats-officedocument.spreadsheetml.worksheet+xml">
        <DigestMethod Algorithm="http://www.w3.org/2001/04/xmlenc#sha256"/>
        <DigestValue>aFP1wj9IbrUp9XVSTfj4agHluPjy9ABCTWF9DQpczMw=</DigestValue>
      </Reference>
      <Reference URI="/xl/worksheets/sheet25.xml?ContentType=application/vnd.openxmlformats-officedocument.spreadsheetml.worksheet+xml">
        <DigestMethod Algorithm="http://www.w3.org/2001/04/xmlenc#sha256"/>
        <DigestValue>fryYCKutFH4Wv88dpk1P6G5676J6DHs2SqC/2JyrVm8=</DigestValue>
      </Reference>
      <Reference URI="/xl/worksheets/sheet26.xml?ContentType=application/vnd.openxmlformats-officedocument.spreadsheetml.worksheet+xml">
        <DigestMethod Algorithm="http://www.w3.org/2001/04/xmlenc#sha256"/>
        <DigestValue>xT2fHmIOs0ovMq6Po8vSAnsu/JVQTUMiRS3dVEYQCoE=</DigestValue>
      </Reference>
      <Reference URI="/xl/worksheets/sheet27.xml?ContentType=application/vnd.openxmlformats-officedocument.spreadsheetml.worksheet+xml">
        <DigestMethod Algorithm="http://www.w3.org/2001/04/xmlenc#sha256"/>
        <DigestValue>AhycE1WY2neb/e1bMvedQABJKyvR3ojazoSsbuABRhg=</DigestValue>
      </Reference>
      <Reference URI="/xl/worksheets/sheet28.xml?ContentType=application/vnd.openxmlformats-officedocument.spreadsheetml.worksheet+xml">
        <DigestMethod Algorithm="http://www.w3.org/2001/04/xmlenc#sha256"/>
        <DigestValue>+QSxejKtNnmJfV3eJTdG3eIKj4zyA/No07XKNiDs0F0=</DigestValue>
      </Reference>
      <Reference URI="/xl/worksheets/sheet29.xml?ContentType=application/vnd.openxmlformats-officedocument.spreadsheetml.worksheet+xml">
        <DigestMethod Algorithm="http://www.w3.org/2001/04/xmlenc#sha256"/>
        <DigestValue>IheqR45s5xyWXzlm4QXM7TJ8t/zpEJtCWYRN9b0UV2U=</DigestValue>
      </Reference>
      <Reference URI="/xl/worksheets/sheet3.xml?ContentType=application/vnd.openxmlformats-officedocument.spreadsheetml.worksheet+xml">
        <DigestMethod Algorithm="http://www.w3.org/2001/04/xmlenc#sha256"/>
        <DigestValue>lCmVW1DXhGhyMmd3y0GT2iku216hLcL0HplysQpUh30=</DigestValue>
      </Reference>
      <Reference URI="/xl/worksheets/sheet4.xml?ContentType=application/vnd.openxmlformats-officedocument.spreadsheetml.worksheet+xml">
        <DigestMethod Algorithm="http://www.w3.org/2001/04/xmlenc#sha256"/>
        <DigestValue>8p73atQMoh+iyjIFLmaloLbz+TArm9mdkaxBGuIxKxg=</DigestValue>
      </Reference>
      <Reference URI="/xl/worksheets/sheet5.xml?ContentType=application/vnd.openxmlformats-officedocument.spreadsheetml.worksheet+xml">
        <DigestMethod Algorithm="http://www.w3.org/2001/04/xmlenc#sha256"/>
        <DigestValue>r8sqHYi5ew0fat9+uYOuxwbDbbYeEbIZHnZCrMAjsJ8=</DigestValue>
      </Reference>
      <Reference URI="/xl/worksheets/sheet6.xml?ContentType=application/vnd.openxmlformats-officedocument.spreadsheetml.worksheet+xml">
        <DigestMethod Algorithm="http://www.w3.org/2001/04/xmlenc#sha256"/>
        <DigestValue>uJJB6mr5/Mq9NikW7nv2JFJ9Ns2jjeXKgfNd01W5nFg=</DigestValue>
      </Reference>
      <Reference URI="/xl/worksheets/sheet7.xml?ContentType=application/vnd.openxmlformats-officedocument.spreadsheetml.worksheet+xml">
        <DigestMethod Algorithm="http://www.w3.org/2001/04/xmlenc#sha256"/>
        <DigestValue>Q1EJREC3zfcVNUBoj3VLI3Y+uOVqkeuDlNiCiRw+rUA=</DigestValue>
      </Reference>
      <Reference URI="/xl/worksheets/sheet8.xml?ContentType=application/vnd.openxmlformats-officedocument.spreadsheetml.worksheet+xml">
        <DigestMethod Algorithm="http://www.w3.org/2001/04/xmlenc#sha256"/>
        <DigestValue>33CbV9NB04e9FIAz/WyQ6UZrPUS4ffPmBdNA9Esl0yQ=</DigestValue>
      </Reference>
      <Reference URI="/xl/worksheets/sheet9.xml?ContentType=application/vnd.openxmlformats-officedocument.spreadsheetml.worksheet+xml">
        <DigestMethod Algorithm="http://www.w3.org/2001/04/xmlenc#sha256"/>
        <DigestValue>I13QyAhO0LQDJIFFoiH63nsVa6uDMhp6yCctnGPzLnQ=</DigestValue>
      </Reference>
    </Manifest>
    <SignatureProperties>
      <SignatureProperty Id="idSignatureTime" Target="#idPackageSignature">
        <mdssi:SignatureTime xmlns:mdssi="http://schemas.openxmlformats.org/package/2006/digital-signature">
          <mdssi:Format>YYYY-MM-DDThh:mm:ssTZD</mdssi:Format>
          <mdssi:Value>2023-12-21T06:18:46Z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2023-12-21T06:18:46Z</xd:SigningTime>
          <xd:SigningCertificate>
            <xd:Cert>
              <xd:CertDigest>
                <DigestMethod Algorithm="http://www.w3.org/2001/04/xmlenc#sha256"/>
                <DigestValue>tUB6DMjBGql2CL97Koj71ecIm9MMyrCfPkfmiA4GHfk=</DigestValue>
              </xd:CertDigest>
              <xd:IssuerSerial>
                <X509IssuerName>CN=NBG Class 2 INT Sub CA, DC=nbg, DC=ge</X509IssuerName>
                <X509SerialNumber>192249052625779946554267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2023-12-21T06:17:03Z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2023-05-08T05:59:47Z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c96b4d9d-7efd-47ca-beb0-16a182509f90</vt:lpwstr>
  </property>
  <property fmtid="{D5CDD505-2E9C-101B-9397-08002B2CF9AE}" pid="13" name="MSIP_Label_78cbde42-0dd4-4942-9b1c-e23a1c4e5874_ContentBits">
    <vt:lpwstr>1</vt:lpwstr>
  </property>
</Properties>
</file>