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filterPrivacy="1" defaultThemeVersion="124226"/>
  <xr:revisionPtr revIDLastSave="0" documentId="13_ncr:1_{9DD29AFE-37DA-4BB0-858E-C6B9EA3F6B72}" xr6:coauthVersionLast="47" xr6:coauthVersionMax="47" xr10:uidLastSave="{00000000-0000-0000-0000-000000000000}"/>
  <bookViews>
    <workbookView xWindow="-120" yWindow="-120" windowWidth="29040" windowHeight="15720" tabRatio="919" xr2:uid="{00000000-000D-0000-FFFF-FFFF00000000}"/>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69" l="1"/>
  <c r="B1" i="69"/>
  <c r="D21" i="94" l="1"/>
  <c r="D20" i="94"/>
  <c r="D19" i="94"/>
  <c r="D18" i="94" l="1"/>
  <c r="C18" i="94"/>
  <c r="C19" i="94"/>
  <c r="C20" i="94"/>
  <c r="C21" i="94"/>
  <c r="M21" i="92"/>
  <c r="J21" i="92"/>
  <c r="I21" i="92"/>
  <c r="F21" i="92"/>
  <c r="N20" i="92"/>
  <c r="N19" i="92"/>
  <c r="E19" i="92"/>
  <c r="N18" i="92"/>
  <c r="E18" i="92"/>
  <c r="N17" i="92"/>
  <c r="E17" i="92"/>
  <c r="N16" i="92"/>
  <c r="E16" i="92"/>
  <c r="N15" i="92"/>
  <c r="N14" i="92" s="1"/>
  <c r="N21" i="92" s="1"/>
  <c r="E15" i="92"/>
  <c r="E14" i="92" s="1"/>
  <c r="E21" i="92" s="1"/>
  <c r="N13" i="92"/>
  <c r="N12" i="92"/>
  <c r="E12" i="92"/>
  <c r="N11" i="92"/>
  <c r="E11" i="92"/>
  <c r="N10" i="92"/>
  <c r="E10" i="92"/>
  <c r="N9" i="92"/>
  <c r="E9" i="92"/>
  <c r="N8" i="92"/>
  <c r="N7" i="92" s="1"/>
  <c r="E8" i="92"/>
  <c r="M7" i="92"/>
  <c r="L7" i="92"/>
  <c r="L21" i="92" s="1"/>
  <c r="K7" i="92"/>
  <c r="K21" i="92" s="1"/>
  <c r="J7" i="92"/>
  <c r="I7" i="92"/>
  <c r="H7" i="92"/>
  <c r="H21" i="92" s="1"/>
  <c r="G7" i="92"/>
  <c r="G21" i="92" s="1"/>
  <c r="F7" i="92"/>
  <c r="E7" i="92"/>
  <c r="C7" i="92"/>
  <c r="C21" i="92" s="1"/>
  <c r="B2" i="97" l="1"/>
  <c r="B2" i="95"/>
  <c r="B2" i="92"/>
  <c r="B2" i="93"/>
  <c r="B2" i="91"/>
  <c r="B2" i="64"/>
  <c r="B2" i="90"/>
  <c r="B2" i="94"/>
  <c r="B2" i="89"/>
  <c r="B2" i="73"/>
  <c r="B2" i="88"/>
  <c r="B2" i="52"/>
  <c r="B2" i="86"/>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B1" i="97" l="1"/>
  <c r="B1" i="95" l="1"/>
  <c r="B1" i="92"/>
  <c r="B1" i="93"/>
  <c r="B1" i="64"/>
  <c r="B1" i="90"/>
  <c r="B1" i="94"/>
  <c r="B1" i="89"/>
  <c r="B1" i="73"/>
  <c r="B1" i="88"/>
  <c r="B1" i="52"/>
  <c r="B1" i="86"/>
  <c r="B1" i="91" l="1"/>
  <c r="B1" i="84"/>
</calcChain>
</file>

<file path=xl/sharedStrings.xml><?xml version="1.0" encoding="utf-8"?>
<sst xmlns="http://schemas.openxmlformats.org/spreadsheetml/2006/main" count="1200" uniqueCount="741">
  <si>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</si>
  <si>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</si>
  <si>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</si>
  <si>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</si>
  <si>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</si>
  <si>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</si>
  <si>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</si>
  <si>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</si>
  <si>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</si>
  <si>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</si>
  <si>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</si>
  <si>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</si>
  <si>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</si>
  <si>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</si>
  <si>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</si>
  <si>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</si>
  <si>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</si>
  <si>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</si>
  <si>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</si>
  <si>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</si>
  <si>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</si>
  <si>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</si>
  <si>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</si>
  <si>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</si>
  <si>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</si>
  <si>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</si>
  <si>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</si>
  <si>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</si>
  <si>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</si>
  <si>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</si>
  <si>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</si>
  <si>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</si>
  <si>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</si>
  <si>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</si>
  <si>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</si>
  <si>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</si>
  <si>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</si>
  <si>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</si>
  <si>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</si>
  <si>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</si>
  <si>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</si>
  <si>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</si>
  <si>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</si>
  <si>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</si>
  <si>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</si>
  <si>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</si>
  <si>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</si>
  <si>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</si>
  <si>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</si>
  <si>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</si>
  <si>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</si>
  <si>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</si>
  <si>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</si>
  <si>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</si>
  <si>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</si>
  <si>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</si>
  <si>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</si>
  <si>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</si>
  <si>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</si>
  <si>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</si>
  <si>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</si>
  <si>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</si>
  <si>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</si>
  <si>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</si>
  <si>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</si>
  <si>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</si>
  <si>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</si>
  <si>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</si>
  <si>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</si>
  <si>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</si>
  <si>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</si>
  <si>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</si>
  <si>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</si>
  <si>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</si>
  <si>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</si>
  <si>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</si>
  <si>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</si>
  <si>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</si>
  <si>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</si>
  <si>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</si>
  <si>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</si>
  <si>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</si>
  <si>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</si>
  <si>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</si>
  <si>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</si>
  <si>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</si>
  <si>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</si>
  <si>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</si>
  <si>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</si>
  <si>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</si>
  <si>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</si>
  <si>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</si>
  <si>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</si>
  <si>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</si>
  <si>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</si>
  <si>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</si>
  <si>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</si>
  <si>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</si>
  <si>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</si>
  <si>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</si>
  <si>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</si>
  <si>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</si>
  <si>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</si>
  <si>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</si>
  <si>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</si>
  <si>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</si>
  <si>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</si>
  <si>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</si>
  <si>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</si>
  <si>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</si>
  <si>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</si>
  <si>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</si>
  <si>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</si>
  <si>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</si>
  <si>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</si>
  <si>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</si>
  <si>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</si>
  <si>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</si>
  <si>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</si>
  <si>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</si>
  <si>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</si>
  <si>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</si>
  <si>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</si>
  <si>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</si>
  <si>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</si>
  <si>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</si>
  <si>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</si>
  <si>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</si>
  <si>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</si>
  <si>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</si>
  <si>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</si>
  <si>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</si>
  <si>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</si>
  <si>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</si>
  <si>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</si>
  <si>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</si>
  <si>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</si>
  <si>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</si>
  <si>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</si>
  <si>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</si>
  <si>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</si>
  <si>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</si>
  <si>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</si>
  <si>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</si>
  <si>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</si>
  <si>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</si>
  <si>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</si>
  <si>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</si>
  <si>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</si>
  <si>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</si>
  <si>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</si>
  <si>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</si>
  <si>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</si>
  <si>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</si>
  <si>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</si>
  <si>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</si>
  <si>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</si>
  <si>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</si>
  <si>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</si>
  <si>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</si>
  <si>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</si>
  <si>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</si>
  <si>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</si>
  <si>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</si>
  <si>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</si>
  <si>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</si>
  <si>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</si>
  <si>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</si>
  <si>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</si>
  <si>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</si>
  <si>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</si>
  <si>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</si>
  <si>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</si>
  <si>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</si>
  <si>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</si>
  <si>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</si>
  <si>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</si>
  <si>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</si>
  <si>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</si>
  <si>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</si>
  <si>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</si>
  <si>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</si>
  <si>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</si>
  <si>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</si>
  <si>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</si>
  <si>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</si>
  <si>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</si>
  <si>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</si>
  <si>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</si>
  <si>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</si>
  <si>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</si>
  <si>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</si>
  <si>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</si>
  <si>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</si>
  <si>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</si>
  <si>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</si>
  <si>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</si>
  <si>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</si>
  <si>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</si>
  <si>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</si>
  <si>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</si>
  <si>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</si>
  <si>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</si>
  <si>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</si>
  <si>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</si>
  <si>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</si>
  <si>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</si>
  <si>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</si>
  <si>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</si>
  <si>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</si>
  <si>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</si>
  <si>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</si>
  <si>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</si>
  <si>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</si>
  <si>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</si>
  <si>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</si>
  <si>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</si>
  <si>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</si>
  <si>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</si>
  <si>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</si>
  <si>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</si>
  <si>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</si>
  <si>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</si>
  <si>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</si>
  <si>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</si>
  <si>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</si>
  <si>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</si>
  <si>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</si>
  <si>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</si>
  <si>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</si>
  <si>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</si>
  <si>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</si>
  <si>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</si>
  <si>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</si>
  <si>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</si>
  <si>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</si>
  <si>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</si>
  <si>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</si>
  <si>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</si>
  <si>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</si>
  <si>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</si>
  <si>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</si>
  <si>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</si>
  <si>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</si>
  <si>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</si>
  <si>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</si>
  <si>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</si>
  <si>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</si>
  <si>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</si>
  <si>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</si>
  <si>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</si>
  <si>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</si>
  <si>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</si>
  <si>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</si>
  <si>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</si>
  <si>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</si>
  <si>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</si>
  <si>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</si>
  <si>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</si>
  <si>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</si>
  <si>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</si>
  <si>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</si>
  <si>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</si>
  <si>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</si>
  <si>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</si>
  <si>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</si>
  <si>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</si>
  <si>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</si>
  <si>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</si>
  <si>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</si>
  <si>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</si>
  <si>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</si>
  <si>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</si>
  <si>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</si>
  <si>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</si>
  <si>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</si>
  <si>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</si>
  <si>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</si>
  <si>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</si>
  <si>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</si>
  <si>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</si>
  <si>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</si>
  <si>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</si>
  <si>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</si>
  <si>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</si>
  <si>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</si>
  <si>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</si>
  <si>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</si>
  <si>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</si>
  <si>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</si>
  <si>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</si>
  <si>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</si>
  <si>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</si>
  <si>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</si>
  <si>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</si>
  <si>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</si>
  <si>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</si>
  <si>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</si>
  <si>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</si>
  <si>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</si>
  <si>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</si>
  <si>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</si>
  <si>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</si>
  <si>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</si>
  <si>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</si>
  <si>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</si>
  <si>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</si>
  <si>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</si>
  <si>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</si>
  <si>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</si>
  <si>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</si>
  <si>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</si>
  <si>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</si>
  <si>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</si>
  <si>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</si>
  <si>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</si>
  <si>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</si>
  <si>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</si>
  <si>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</si>
  <si>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</si>
  <si>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</si>
  <si>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</si>
  <si>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</si>
  <si>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</si>
  <si>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</si>
  <si>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</si>
  <si>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</si>
  <si>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</si>
  <si>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</si>
  <si>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</si>
  <si>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</si>
  <si>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</si>
  <si>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</si>
  <si>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</si>
  <si>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</si>
  <si>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</si>
  <si>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</si>
  <si>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</si>
  <si>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</si>
  <si>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</si>
  <si>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</si>
  <si>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</si>
  <si>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</si>
  <si>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</si>
  <si>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</si>
  <si>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</si>
  <si>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</si>
  <si>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</si>
  <si>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</si>
  <si>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</si>
  <si>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</si>
  <si>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</si>
  <si>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</si>
  <si>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</si>
  <si>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</si>
  <si>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</si>
  <si>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</si>
  <si>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</si>
  <si>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</si>
  <si>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</si>
  <si>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</si>
  <si>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</si>
  <si>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</si>
  <si>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</si>
  <si>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</si>
  <si>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</si>
  <si>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</si>
  <si>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</si>
  <si>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</si>
  <si>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</si>
  <si>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</si>
  <si>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</si>
  <si>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</si>
  <si>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</si>
  <si>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</si>
  <si>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</si>
  <si>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</si>
  <si>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</si>
  <si>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</si>
  <si>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</si>
  <si>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</si>
  <si>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</si>
  <si>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</si>
  <si>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</si>
  <si>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</si>
  <si>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</si>
  <si>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</si>
  <si>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</si>
  <si>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</si>
  <si>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</si>
  <si>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</si>
  <si>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</si>
  <si>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</si>
  <si>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</si>
  <si>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</si>
  <si>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</si>
  <si>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</si>
  <si>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</si>
  <si>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</si>
  <si>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</si>
  <si>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</si>
  <si>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</si>
  <si>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</si>
  <si>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</si>
  <si>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</si>
  <si>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</si>
  <si>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</si>
  <si>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</si>
  <si>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</si>
  <si>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</si>
  <si>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</si>
  <si>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</si>
  <si>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</si>
  <si>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</si>
  <si>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</si>
  <si>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</si>
  <si>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</si>
  <si>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</si>
  <si>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</si>
  <si>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</si>
  <si>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</si>
  <si>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</si>
  <si>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</si>
  <si>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</si>
  <si>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</si>
  <si>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</si>
  <si>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</si>
  <si>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</si>
  <si>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</si>
  <si>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</si>
  <si>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</si>
  <si>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</si>
  <si>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</si>
  <si>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</si>
  <si>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</si>
  <si>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</si>
  <si>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</si>
  <si>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</si>
  <si>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</si>
  <si>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</si>
  <si>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</si>
  <si>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</si>
  <si>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</si>
  <si>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</si>
  <si>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</si>
  <si>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</si>
  <si>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</si>
  <si>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</si>
  <si>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</si>
  <si>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</si>
  <si>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</si>
  <si>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</si>
  <si>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</si>
  <si>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</si>
  <si>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</si>
  <si>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</si>
  <si>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</si>
  <si>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</si>
  <si>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</si>
  <si>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</si>
  <si>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</si>
  <si>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</si>
  <si>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</si>
  <si>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</si>
  <si>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</si>
  <si>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</si>
  <si>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</si>
  <si>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</si>
  <si>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</si>
  <si>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</si>
  <si>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</si>
  <si>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</si>
  <si>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</si>
  <si>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</si>
  <si>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</si>
  <si>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</si>
  <si>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</si>
  <si>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</si>
  <si>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</si>
  <si>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</si>
  <si>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</si>
  <si>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</si>
  <si>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</si>
  <si>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</si>
  <si>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</si>
  <si>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</si>
  <si>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</si>
  <si>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</si>
  <si>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</si>
  <si>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</si>
  <si>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</si>
  <si>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</si>
  <si>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</si>
  <si>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</si>
  <si>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</si>
  <si>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</si>
  <si>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</si>
  <si>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</si>
  <si>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</si>
  <si>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</si>
  <si>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</si>
  <si>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</si>
  <si>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</si>
  <si>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</si>
  <si>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</si>
  <si>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</si>
  <si>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</si>
  <si>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</si>
  <si>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</si>
  <si>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</si>
  <si>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</si>
  <si>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</si>
  <si>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</si>
  <si>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</si>
  <si>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</si>
  <si>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</si>
  <si>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</si>
  <si>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</si>
  <si>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</si>
  <si>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</si>
  <si>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</si>
  <si>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</si>
  <si>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</si>
  <si>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</si>
  <si>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</si>
  <si>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</si>
  <si>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</si>
  <si>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</si>
  <si>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</si>
  <si>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</si>
  <si>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</si>
  <si>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</si>
  <si>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</si>
  <si>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</si>
  <si>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</si>
  <si>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</si>
  <si>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</si>
  <si>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</si>
  <si>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</si>
  <si>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</si>
  <si>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</si>
  <si>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</si>
  <si>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</si>
  <si>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</si>
  <si>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</si>
  <si>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</si>
  <si>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</si>
  <si>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</si>
  <si>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</si>
  <si>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</si>
  <si>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</si>
  <si>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</si>
  <si>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</si>
  <si>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</si>
  <si>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</si>
  <si>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</si>
  <si>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</si>
  <si>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</si>
  <si>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</si>
  <si>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</si>
  <si>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</si>
  <si>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</si>
  <si>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</si>
  <si>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</si>
  <si>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</si>
  <si>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</si>
  <si>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</si>
  <si>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</si>
  <si>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</si>
  <si>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</si>
  <si>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</si>
  <si>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</si>
  <si>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</si>
  <si>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</si>
  <si>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</si>
  <si>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</si>
  <si>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</si>
  <si>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</si>
  <si>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</si>
  <si>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</si>
  <si>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</si>
  <si>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</si>
  <si>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</si>
  <si>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</si>
  <si>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</si>
  <si>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</si>
  <si>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</si>
  <si>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</si>
  <si>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</si>
  <si>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</si>
  <si>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</si>
  <si>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</si>
  <si>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</si>
  <si>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</si>
  <si>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</si>
  <si>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</si>
  <si>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</si>
  <si>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</si>
  <si>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</si>
  <si>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</si>
  <si>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</si>
  <si>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</si>
  <si>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</si>
  <si>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</si>
  <si>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</si>
  <si>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</si>
  <si>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</si>
  <si>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</si>
  <si>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</si>
  <si>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</si>
  <si>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</si>
  <si>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</si>
  <si>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</si>
  <si>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</si>
  <si>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</si>
  <si>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</si>
  <si>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</si>
  <si>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</si>
  <si>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</si>
  <si>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</si>
  <si>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</si>
  <si>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</si>
  <si>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</si>
  <si>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</si>
  <si>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</si>
  <si>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</si>
  <si>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</si>
  <si>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</si>
  <si>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</si>
  <si>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</si>
  <si>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</si>
  <si>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</si>
  <si>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</si>
  <si>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</si>
  <si>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</si>
  <si>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</si>
  <si>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</si>
  <si>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</si>
  <si>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</si>
  <si>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</si>
  <si>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</si>
  <si>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</si>
  <si>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</si>
  <si>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</si>
  <si>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</si>
  <si>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</si>
  <si>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</si>
  <si>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</si>
  <si>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</si>
  <si>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</si>
  <si>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</si>
  <si>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</si>
  <si>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</si>
  <si>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</si>
  <si>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</si>
  <si>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</si>
  <si>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</si>
  <si>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</si>
  <si>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</si>
  <si>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</si>
  <si>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</si>
  <si>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</si>
  <si>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</si>
  <si>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</si>
  <si>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</si>
  <si>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</si>
  <si>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</si>
  <si>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</si>
  <si>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</si>
  <si>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</si>
  <si>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</si>
  <si>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</si>
  <si>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</si>
  <si>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</si>
  <si>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</si>
  <si>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</si>
  <si>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</si>
  <si>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</si>
  <si>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</si>
  <si>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</si>
  <si>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</si>
  <si>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</si>
  <si>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</si>
  <si>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</si>
  <si>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</si>
  <si>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</si>
  <si>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</si>
  <si>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</si>
  <si>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</si>
  <si>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</si>
  <si>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</si>
  <si>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</si>
  <si>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</si>
  <si>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</si>
  <si>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</si>
  <si>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</si>
  <si>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</si>
  <si>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</si>
  <si>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</si>
  <si>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</si>
  <si>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</si>
  <si>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</si>
  <si>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</si>
  <si>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</si>
  <si>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</si>
  <si>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</si>
  <si>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</si>
  <si>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Weighted average nominal interest rate (on Residual Contractual value of Loans)</t>
  </si>
  <si>
    <t>Weighted average remaining maturity (months) according to the  Residual Contractual value of Loans</t>
  </si>
  <si>
    <t>ECL/Total Loans</t>
  </si>
  <si>
    <t>JSC ProCredit Bank</t>
  </si>
  <si>
    <t>Marcel Sebastian Zeitinger</t>
  </si>
  <si>
    <t>Alex Matua</t>
  </si>
  <si>
    <t>www.procreditbank.ge</t>
  </si>
  <si>
    <t>Non-Independent Chairperson</t>
  </si>
  <si>
    <t>Gian Marco Felice</t>
  </si>
  <si>
    <t>Non-Independent member</t>
  </si>
  <si>
    <t>Rainer Peter Ottenstein</t>
  </si>
  <si>
    <t>Independent member</t>
  </si>
  <si>
    <t xml:space="preserve">Sandrine Massiani </t>
  </si>
  <si>
    <t>Nino Dadunashvili</t>
  </si>
  <si>
    <t>General Director/ Business clients, Finance Department</t>
  </si>
  <si>
    <t xml:space="preserve">Zeinab Lomashvili </t>
  </si>
  <si>
    <t>Director/ Credit risk, General risk Department</t>
  </si>
  <si>
    <t>Zeitinger Invest GmbH</t>
  </si>
  <si>
    <t>KfW - Kreditanstalt für Wiederaufbau</t>
  </si>
  <si>
    <t>DOEN Participaties BV</t>
  </si>
  <si>
    <t>TIAA-Teachers Insurance and Annuity Association</t>
  </si>
  <si>
    <t>1Q-2023</t>
  </si>
  <si>
    <t>2Q-2023</t>
  </si>
  <si>
    <t>EBRD - European Bank for Reconstruction and Development</t>
  </si>
  <si>
    <t>3Q-2023</t>
  </si>
  <si>
    <t xml:space="preserve">ProCredit Holding AG </t>
  </si>
  <si>
    <t>1Q-2024</t>
  </si>
  <si>
    <t>4Q-2023</t>
  </si>
  <si>
    <t>Elene Tsintsadze</t>
  </si>
  <si>
    <t xml:space="preserve">Director/ Finance,Administration,Correspondent Bankig and Centralized Back Office </t>
  </si>
  <si>
    <t xml:space="preserve">Table 9 (Capital), N10 </t>
  </si>
  <si>
    <t>Table 9 (Capital), N17</t>
  </si>
  <si>
    <t>Ketevan Burduli</t>
  </si>
  <si>
    <t>Director/ Retail Banking, Digital Channel Development, Marketing,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</si>
</sst>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0_);_(* \(#,##0.0\);_(* &quot;-&quot;??_);_(@_)"/>
  </numFmts>
  <fonts count="139">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sz val="11"/>
      <color theme="0"/>
      <name val="Calibri"/>
      <family val="2"/>
      <scheme val="minor"/>
    </font>
    <font>
      <b/>
      <sz val="11"/>
      <name val="Calibri"/>
      <family val="2"/>
      <scheme val="minor"/>
    </font>
    <font>
      <sz val="10"/>
      <color rgb="FF333333"/>
      <name val="Sylfaen"/>
      <family val="1"/>
    </font>
    <font>
      <sz val="10"/>
      <name val="Geo_Arial"/>
      <family val="2"/>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s>
  <borders count="13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s>
  <cellStyleXfs count="2096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72" fontId="9" fillId="37" borderId="0"/>
    <xf numFmtId="173" fontId="9" fillId="37" borderId="0"/>
    <xf numFmtId="172" fontId="9" fillId="37" borderId="0"/>
    <xf numFmtId="0" fontId="10" fillId="38" borderId="0" applyNumberFormat="0" applyBorder="0" applyAlignment="0" applyProtection="0"/>
    <xf numFmtId="0" fontId="3" fillId="13"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0" fontId="15" fillId="39" borderId="0" applyNumberFormat="0" applyBorder="0" applyAlignment="0" applyProtection="0"/>
    <xf numFmtId="174" fontId="18"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5" fontId="20" fillId="0" borderId="0" applyFill="0" applyBorder="0" applyAlignment="0"/>
    <xf numFmtId="175" fontId="20"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6" fontId="20" fillId="0" borderId="0" applyFill="0" applyBorder="0" applyAlignment="0"/>
    <xf numFmtId="177" fontId="20" fillId="0" borderId="0" applyFill="0" applyBorder="0" applyAlignment="0"/>
    <xf numFmtId="178" fontId="20" fillId="0" borderId="0" applyFill="0" applyBorder="0" applyAlignment="0"/>
    <xf numFmtId="179"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3"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4" fillId="65" borderId="39" applyNumberFormat="0" applyAlignment="0" applyProtection="0"/>
    <xf numFmtId="0" fontId="25" fillId="10" borderId="34"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0" fontId="24"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0" fontId="25" fillId="10" borderId="34"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0" fontId="24" fillId="65"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8" fillId="0" borderId="0"/>
    <xf numFmtId="176" fontId="20" fillId="0" borderId="0" applyFont="0" applyFill="0" applyBorder="0" applyAlignment="0" applyProtection="0"/>
    <xf numFmtId="167" fontId="2" fillId="0" borderId="0" applyFont="0" applyFill="0" applyBorder="0" applyAlignment="0" applyProtection="0"/>
    <xf numFmtId="167" fontId="5"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8" fillId="0" borderId="0"/>
    <xf numFmtId="14" fontId="29" fillId="0" borderId="0" applyFill="0" applyBorder="0" applyAlignment="0"/>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0" applyFont="0" applyFill="0" applyBorder="0" applyAlignment="0" applyProtection="0"/>
    <xf numFmtId="184"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0" fontId="31" fillId="0" borderId="0" applyNumberFormat="0" applyFill="0" applyBorder="0" applyAlignment="0" applyProtection="0"/>
    <xf numFmtId="172" fontId="2" fillId="0" borderId="0"/>
    <xf numFmtId="0" fontId="2" fillId="0" borderId="0"/>
    <xf numFmtId="172"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0" applyNumberFormat="0" applyAlignment="0" applyProtection="0">
      <alignment horizontal="left" vertical="center"/>
    </xf>
    <xf numFmtId="0" fontId="37" fillId="0" borderId="30" applyNumberFormat="0" applyAlignment="0" applyProtection="0">
      <alignment horizontal="left" vertical="center"/>
    </xf>
    <xf numFmtId="172" fontId="37" fillId="0" borderId="30" applyNumberFormat="0" applyAlignment="0" applyProtection="0">
      <alignment horizontal="left" vertical="center"/>
    </xf>
    <xf numFmtId="0" fontId="37" fillId="0" borderId="9">
      <alignment horizontal="left" vertical="center"/>
    </xf>
    <xf numFmtId="0" fontId="37" fillId="0" borderId="9">
      <alignment horizontal="left" vertical="center"/>
    </xf>
    <xf numFmtId="172" fontId="37" fillId="0" borderId="9">
      <alignment horizontal="left" vertical="center"/>
    </xf>
    <xf numFmtId="0" fontId="38" fillId="0" borderId="41" applyNumberFormat="0" applyFill="0" applyAlignment="0" applyProtection="0"/>
    <xf numFmtId="173" fontId="38" fillId="0" borderId="41" applyNumberFormat="0" applyFill="0" applyAlignment="0" applyProtection="0"/>
    <xf numFmtId="0"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0" fontId="38" fillId="0" borderId="41" applyNumberFormat="0" applyFill="0" applyAlignment="0" applyProtection="0"/>
    <xf numFmtId="0" fontId="39" fillId="0" borderId="42" applyNumberFormat="0" applyFill="0" applyAlignment="0" applyProtection="0"/>
    <xf numFmtId="173" fontId="39" fillId="0" borderId="42" applyNumberFormat="0" applyFill="0" applyAlignment="0" applyProtection="0"/>
    <xf numFmtId="0"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0" fontId="39" fillId="0" borderId="42" applyNumberFormat="0" applyFill="0" applyAlignment="0" applyProtection="0"/>
    <xf numFmtId="0" fontId="40" fillId="0" borderId="43" applyNumberFormat="0" applyFill="0" applyAlignment="0" applyProtection="0"/>
    <xf numFmtId="173"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0" applyNumberFormat="0" applyFill="0" applyBorder="0" applyAlignment="0" applyProtection="0"/>
    <xf numFmtId="173" fontId="40" fillId="0" borderId="0" applyNumberFormat="0" applyFill="0" applyBorder="0" applyAlignment="0" applyProtection="0"/>
    <xf numFmtId="0"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0" fontId="40" fillId="0" borderId="0" applyNumberFormat="0" applyFill="0" applyBorder="0" applyAlignment="0" applyProtection="0"/>
    <xf numFmtId="37" fontId="41" fillId="0" borderId="0"/>
    <xf numFmtId="172" fontId="42" fillId="0" borderId="0"/>
    <xf numFmtId="0" fontId="42" fillId="0" borderId="0"/>
    <xf numFmtId="172" fontId="42" fillId="0" borderId="0"/>
    <xf numFmtId="172" fontId="37" fillId="0" borderId="0"/>
    <xf numFmtId="0" fontId="37" fillId="0" borderId="0"/>
    <xf numFmtId="172" fontId="37" fillId="0" borderId="0"/>
    <xf numFmtId="172" fontId="43" fillId="0" borderId="0"/>
    <xf numFmtId="0" fontId="43" fillId="0" borderId="0"/>
    <xf numFmtId="172" fontId="43" fillId="0" borderId="0"/>
    <xf numFmtId="172" fontId="44" fillId="0" borderId="0"/>
    <xf numFmtId="0" fontId="44" fillId="0" borderId="0"/>
    <xf numFmtId="172" fontId="44" fillId="0" borderId="0"/>
    <xf numFmtId="172" fontId="45" fillId="0" borderId="0"/>
    <xf numFmtId="0" fontId="45" fillId="0" borderId="0"/>
    <xf numFmtId="172" fontId="45" fillId="0" borderId="0"/>
    <xf numFmtId="172" fontId="46" fillId="0" borderId="0"/>
    <xf numFmtId="0" fontId="46" fillId="0" borderId="0"/>
    <xf numFmtId="172"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47" fillId="0" borderId="0" applyNumberFormat="0" applyFill="0" applyBorder="0" applyAlignment="0" applyProtection="0">
      <alignment vertical="top"/>
      <protection locked="0"/>
    </xf>
    <xf numFmtId="173" fontId="47" fillId="0" borderId="0" applyNumberFormat="0" applyFill="0" applyBorder="0" applyAlignment="0" applyProtection="0">
      <alignment vertical="top"/>
      <protection locked="0"/>
    </xf>
    <xf numFmtId="172" fontId="47" fillId="0" borderId="0" applyNumberFormat="0" applyFill="0" applyBorder="0" applyAlignment="0" applyProtection="0">
      <alignment vertical="top"/>
      <protection locked="0"/>
    </xf>
    <xf numFmtId="172" fontId="48" fillId="0" borderId="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3"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0" fontId="49" fillId="43" borderId="38" applyNumberFormat="0" applyAlignment="0" applyProtection="0"/>
    <xf numFmtId="3" fontId="2" fillId="72" borderId="3" applyFont="0">
      <alignment horizontal="right" vertical="center"/>
      <protection locked="0"/>
    </xf>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52" fillId="0" borderId="44"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0" fontId="52" fillId="0" borderId="44"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0" fontId="52"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0" fontId="55" fillId="73" borderId="0" applyNumberFormat="0" applyBorder="0" applyAlignment="0" applyProtection="0"/>
    <xf numFmtId="1" fontId="58" fillId="0" borderId="0" applyProtection="0"/>
    <xf numFmtId="172" fontId="9" fillId="0" borderId="45"/>
    <xf numFmtId="173" fontId="9" fillId="0" borderId="45"/>
    <xf numFmtId="172" fontId="9"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59" fillId="0" borderId="0"/>
    <xf numFmtId="185" fontId="2"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0" fillId="0" borderId="0"/>
    <xf numFmtId="0" fontId="60" fillId="0" borderId="0"/>
    <xf numFmtId="0" fontId="59" fillId="0" borderId="0"/>
    <xf numFmtId="183" fontId="11" fillId="0" borderId="0"/>
    <xf numFmtId="183" fontId="2" fillId="0" borderId="0"/>
    <xf numFmtId="183" fontId="2" fillId="0" borderId="0"/>
    <xf numFmtId="0" fontId="2" fillId="0" borderId="0"/>
    <xf numFmtId="0" fontId="2"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11"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4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11" fillId="0" borderId="0"/>
    <xf numFmtId="0" fontId="11" fillId="0" borderId="0"/>
    <xf numFmtId="172"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72" fontId="11" fillId="0" borderId="0"/>
    <xf numFmtId="0" fontId="11" fillId="0" borderId="0"/>
    <xf numFmtId="0" fontId="1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0"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183" fontId="11" fillId="0" borderId="0"/>
    <xf numFmtId="183" fontId="11"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1" fillId="0" borderId="0"/>
    <xf numFmtId="183" fontId="11" fillId="0" borderId="0"/>
    <xf numFmtId="183" fontId="11" fillId="0" borderId="0"/>
    <xf numFmtId="183"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83"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1" fillId="0" borderId="0"/>
    <xf numFmtId="0" fontId="2" fillId="0" borderId="0"/>
    <xf numFmtId="0" fontId="10" fillId="0" borderId="0"/>
    <xf numFmtId="172" fontId="8" fillId="0" borderId="0"/>
    <xf numFmtId="0" fontId="2"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83" fontId="2" fillId="0" borderId="0"/>
    <xf numFmtId="0" fontId="11" fillId="0" borderId="0"/>
    <xf numFmtId="0" fontId="11" fillId="0" borderId="0"/>
    <xf numFmtId="172" fontId="8" fillId="0" borderId="0"/>
    <xf numFmtId="0" fontId="48" fillId="0" borderId="0"/>
    <xf numFmtId="0" fontId="2" fillId="0" borderId="0"/>
    <xf numFmtId="172" fontId="8" fillId="0" borderId="0"/>
    <xf numFmtId="0" fontId="1"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183" fontId="2" fillId="0" borderId="0"/>
    <xf numFmtId="0" fontId="2" fillId="0" borderId="0"/>
    <xf numFmtId="183" fontId="2" fillId="0" borderId="0"/>
    <xf numFmtId="0" fontId="2" fillId="0" borderId="0"/>
    <xf numFmtId="183"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183"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83" fontId="2"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83" fontId="9" fillId="0" borderId="0"/>
    <xf numFmtId="0" fontId="5"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83" fontId="5" fillId="0" borderId="0"/>
    <xf numFmtId="0" fontId="9" fillId="0" borderId="0"/>
    <xf numFmtId="183"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9" fillId="0" borderId="0"/>
    <xf numFmtId="183" fontId="5"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72" fontId="9" fillId="0" borderId="0"/>
    <xf numFmtId="0" fontId="59"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72" fontId="5" fillId="0" borderId="0"/>
    <xf numFmtId="0" fontId="59" fillId="0" borderId="0"/>
    <xf numFmtId="172"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83"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83"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183" fontId="9"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183" fontId="9" fillId="0" borderId="0"/>
    <xf numFmtId="183" fontId="9"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 fillId="0" borderId="0"/>
    <xf numFmtId="0" fontId="59" fillId="0" borderId="0"/>
    <xf numFmtId="172" fontId="27"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2"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3"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72"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63" fillId="0" borderId="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72"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172" fontId="2" fillId="0" borderId="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73"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73"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172" fontId="2" fillId="0" borderId="0"/>
    <xf numFmtId="172"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64" fillId="0" borderId="0">
      <alignment horizontal="left"/>
    </xf>
    <xf numFmtId="0" fontId="2" fillId="0" borderId="0"/>
    <xf numFmtId="0" fontId="2" fillId="0" borderId="0"/>
    <xf numFmtId="172" fontId="2" fillId="0" borderId="0"/>
    <xf numFmtId="3" fontId="2" fillId="75" borderId="3" applyFont="0">
      <alignment horizontal="right" vertical="center"/>
      <protection locked="0"/>
    </xf>
    <xf numFmtId="172" fontId="65" fillId="0" borderId="0"/>
    <xf numFmtId="0" fontId="65" fillId="0" borderId="0"/>
    <xf numFmtId="172" fontId="65" fillId="0" borderId="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3"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8" fillId="0" borderId="0"/>
    <xf numFmtId="179" fontId="20" fillId="0" borderId="0" applyFont="0" applyFill="0" applyBorder="0" applyAlignment="0" applyProtection="0"/>
    <xf numFmtId="190"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xf numFmtId="0" fontId="2" fillId="0" borderId="0"/>
    <xf numFmtId="172" fontId="2" fillId="0" borderId="0"/>
    <xf numFmtId="191"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92" fontId="2" fillId="70" borderId="3" applyFont="0">
      <alignment horizontal="right" vertical="center"/>
    </xf>
    <xf numFmtId="0" fontId="71" fillId="0" borderId="0"/>
    <xf numFmtId="0" fontId="8" fillId="0" borderId="0"/>
    <xf numFmtId="0" fontId="72" fillId="0" borderId="0"/>
    <xf numFmtId="0" fontId="72" fillId="0" borderId="0"/>
    <xf numFmtId="172" fontId="8" fillId="0" borderId="0"/>
    <xf numFmtId="172"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93" fontId="20" fillId="0" borderId="0" applyFill="0" applyBorder="0" applyAlignment="0"/>
    <xf numFmtId="194" fontId="20" fillId="0" borderId="0" applyFill="0" applyBorder="0" applyAlignment="0"/>
    <xf numFmtId="0" fontId="75" fillId="0" borderId="0">
      <alignment horizontal="center" vertical="top"/>
    </xf>
    <xf numFmtId="0" fontId="76" fillId="0" borderId="0" applyNumberFormat="0" applyFill="0" applyBorder="0" applyAlignment="0" applyProtection="0"/>
    <xf numFmtId="173" fontId="76" fillId="0" borderId="0" applyNumberFormat="0" applyFill="0" applyBorder="0" applyAlignment="0" applyProtection="0"/>
    <xf numFmtId="0"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0" fontId="76" fillId="0" borderId="0" applyNumberFormat="0" applyFill="0" applyBorder="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3"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8" fillId="0" borderId="49"/>
    <xf numFmtId="189" fontId="64"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9" fillId="0" borderId="0" applyFont="0" applyFill="0" applyBorder="0" applyAlignment="0" applyProtection="0"/>
    <xf numFmtId="196"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165" fontId="81" fillId="0" borderId="0" applyFont="0" applyFill="0" applyBorder="0" applyAlignment="0" applyProtection="0"/>
    <xf numFmtId="167"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166" fontId="81" fillId="0" borderId="0" applyFont="0" applyFill="0" applyBorder="0" applyAlignment="0" applyProtection="0"/>
    <xf numFmtId="168"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43" fontId="1" fillId="0" borderId="0" applyFont="0" applyFill="0" applyBorder="0" applyAlignment="0" applyProtection="0"/>
    <xf numFmtId="0" fontId="123" fillId="0" borderId="0"/>
  </cellStyleXfs>
  <cellXfs count="805">
    <xf numFmtId="0" fontId="0" fillId="0" borderId="0" xfId="0"/>
    <xf numFmtId="0" fontId="2" fillId="3" borderId="3" xfId="11" applyFill="1" applyBorder="1" applyAlignment="1">
      <alignment horizontal="left" vertical="center" wrapText="1"/>
    </xf>
    <xf numFmtId="0" fontId="2" fillId="0" borderId="0" xfId="11"/>
    <xf numFmtId="0" fontId="2" fillId="0" borderId="0" xfId="0" applyFont="1"/>
    <xf numFmtId="0" fontId="84" fillId="0" borderId="0" xfId="0" applyFont="1"/>
    <xf numFmtId="0" fontId="85" fillId="0" borderId="0" xfId="0" applyFont="1"/>
    <xf numFmtId="0" fontId="2" fillId="0" borderId="1" xfId="0" applyFont="1" applyBorder="1"/>
    <xf numFmtId="0" fontId="86" fillId="0" borderId="1" xfId="0" applyFont="1" applyBorder="1" applyAlignment="1">
      <alignment horizontal="center" vertical="center"/>
    </xf>
    <xf numFmtId="0" fontId="2" fillId="0" borderId="18" xfId="0" applyFont="1" applyBorder="1" applyAlignment="1">
      <alignment horizontal="right" vertical="center" wrapText="1"/>
    </xf>
    <xf numFmtId="0" fontId="2" fillId="0" borderId="16" xfId="0" applyFont="1" applyBorder="1" applyAlignment="1">
      <alignment vertical="center" wrapText="1"/>
    </xf>
    <xf numFmtId="0" fontId="2" fillId="0" borderId="18" xfId="0" applyFont="1" applyBorder="1" applyAlignment="1">
      <alignment horizontal="center" vertical="center" wrapText="1"/>
    </xf>
    <xf numFmtId="0" fontId="2" fillId="0" borderId="3" xfId="0" applyFont="1" applyBorder="1" applyAlignment="1">
      <alignment vertical="center" wrapText="1"/>
    </xf>
    <xf numFmtId="0" fontId="2" fillId="0" borderId="0" xfId="0" applyFont="1" applyAlignment="1">
      <alignment horizontal="right"/>
    </xf>
    <xf numFmtId="0" fontId="88" fillId="0" borderId="0" xfId="0" applyFont="1"/>
    <xf numFmtId="0" fontId="46" fillId="0" borderId="0" xfId="0" applyFont="1" applyAlignment="1" applyProtection="1">
      <alignment horizontal="right"/>
      <protection locked="0"/>
    </xf>
    <xf numFmtId="0" fontId="2" fillId="0" borderId="3" xfId="0" applyFont="1" applyBorder="1" applyAlignment="1">
      <alignment horizontal="center" vertical="center" wrapText="1"/>
    </xf>
    <xf numFmtId="0" fontId="46" fillId="0" borderId="0" xfId="0" applyFont="1" applyAlignment="1">
      <alignment horizontal="center"/>
    </xf>
    <xf numFmtId="0" fontId="84" fillId="0" borderId="18" xfId="0" applyFont="1" applyBorder="1" applyAlignment="1">
      <alignment horizontal="center" vertical="center" wrapText="1"/>
    </xf>
    <xf numFmtId="0" fontId="84" fillId="0" borderId="3" xfId="0" applyFont="1" applyBorder="1" applyAlignment="1">
      <alignment vertical="center" wrapText="1"/>
    </xf>
    <xf numFmtId="0" fontId="84" fillId="0" borderId="21" xfId="0" applyFont="1" applyBorder="1" applyAlignment="1">
      <alignment horizontal="center" vertical="center" wrapText="1"/>
    </xf>
    <xf numFmtId="0" fontId="86" fillId="0" borderId="22" xfId="0" applyFont="1" applyBorder="1" applyAlignment="1">
      <alignment vertical="center" wrapText="1"/>
    </xf>
    <xf numFmtId="0" fontId="84" fillId="0" borderId="0" xfId="0" applyFont="1" applyAlignment="1">
      <alignment horizontal="center" vertical="center" wrapText="1"/>
    </xf>
    <xf numFmtId="0" fontId="84" fillId="0" borderId="0" xfId="0" applyFont="1" applyAlignment="1">
      <alignment vertical="center" wrapText="1"/>
    </xf>
    <xf numFmtId="0" fontId="84" fillId="0" borderId="0" xfId="0" applyFont="1" applyAlignment="1">
      <alignment wrapText="1"/>
    </xf>
    <xf numFmtId="0" fontId="2" fillId="0" borderId="0" xfId="0" applyFont="1" applyAlignment="1">
      <alignment horizontal="left" wrapText="1"/>
    </xf>
    <xf numFmtId="0" fontId="45" fillId="0" borderId="0" xfId="0" applyFont="1" applyAlignment="1">
      <alignment horizontal="center" vertical="center" wrapText="1"/>
    </xf>
    <xf numFmtId="0" fontId="2" fillId="0" borderId="0" xfId="0" applyFont="1" applyAlignment="1">
      <alignment horizontal="right" wrapText="1"/>
    </xf>
    <xf numFmtId="0" fontId="2" fillId="0" borderId="15" xfId="0" applyFont="1" applyBorder="1"/>
    <xf numFmtId="0" fontId="2" fillId="0" borderId="18" xfId="0" applyFont="1" applyBorder="1" applyAlignment="1">
      <alignment vertical="center"/>
    </xf>
    <xf numFmtId="0" fontId="2" fillId="0" borderId="8" xfId="0" applyFont="1" applyBorder="1" applyAlignment="1">
      <alignment wrapText="1"/>
    </xf>
    <xf numFmtId="0" fontId="84" fillId="0" borderId="20" xfId="0" applyFont="1" applyBorder="1"/>
    <xf numFmtId="0" fontId="85" fillId="0" borderId="0" xfId="0" applyFont="1" applyAlignment="1">
      <alignment wrapText="1"/>
    </xf>
    <xf numFmtId="0" fontId="2" fillId="0" borderId="20" xfId="0" applyFont="1" applyBorder="1"/>
    <xf numFmtId="0" fontId="2" fillId="0" borderId="20" xfId="0" applyFont="1" applyBorder="1" applyAlignment="1">
      <alignment wrapText="1"/>
    </xf>
    <xf numFmtId="0" fontId="2" fillId="0" borderId="21" xfId="0" applyFont="1" applyBorder="1"/>
    <xf numFmtId="0" fontId="2" fillId="0" borderId="24" xfId="0" applyFont="1" applyBorder="1" applyAlignment="1">
      <alignment wrapText="1"/>
    </xf>
    <xf numFmtId="0" fontId="84" fillId="0" borderId="37" xfId="0" applyFont="1" applyBorder="1"/>
    <xf numFmtId="0" fontId="46" fillId="0" borderId="0" xfId="11" applyFont="1" applyAlignment="1">
      <alignment horizontal="right"/>
    </xf>
    <xf numFmtId="0" fontId="45" fillId="0" borderId="16" xfId="11" applyFont="1" applyBorder="1" applyAlignment="1">
      <alignment horizontal="center" vertical="center"/>
    </xf>
    <xf numFmtId="0" fontId="45" fillId="0" borderId="17" xfId="11" applyFont="1" applyBorder="1" applyAlignment="1">
      <alignment horizontal="center" vertical="center"/>
    </xf>
    <xf numFmtId="0" fontId="2" fillId="0" borderId="0" xfId="11" applyAlignment="1">
      <alignment vertical="center"/>
    </xf>
    <xf numFmtId="0" fontId="85" fillId="0" borderId="3" xfId="0" applyFont="1" applyBorder="1"/>
    <xf numFmtId="0" fontId="84" fillId="0" borderId="0" xfId="0" applyFont="1" applyAlignment="1">
      <alignment vertical="center"/>
    </xf>
    <xf numFmtId="0" fontId="84" fillId="0" borderId="18" xfId="0" applyFont="1" applyBorder="1" applyAlignment="1">
      <alignment horizontal="center" vertical="center"/>
    </xf>
    <xf numFmtId="0" fontId="84" fillId="0" borderId="11" xfId="0" applyFont="1" applyBorder="1" applyAlignment="1">
      <alignment wrapText="1"/>
    </xf>
    <xf numFmtId="0" fontId="84" fillId="0" borderId="0" xfId="0" applyFont="1" applyAlignment="1">
      <alignment horizontal="center" vertical="center"/>
    </xf>
    <xf numFmtId="0" fontId="2" fillId="0" borderId="15" xfId="9" applyFont="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9" fontId="2" fillId="3" borderId="17" xfId="2" applyNumberFormat="1" applyFont="1" applyFill="1" applyBorder="1" applyAlignment="1" applyProtection="1">
      <alignment horizontal="center" vertical="center"/>
      <protection locked="0"/>
    </xf>
    <xf numFmtId="0" fontId="2" fillId="0" borderId="18" xfId="9" applyFont="1" applyBorder="1" applyAlignment="1" applyProtection="1">
      <alignment horizontal="center" vertical="center"/>
      <protection locked="0"/>
    </xf>
    <xf numFmtId="0" fontId="86" fillId="36" borderId="3" xfId="0" applyFont="1" applyFill="1" applyBorder="1" applyAlignment="1">
      <alignment horizontal="left" vertical="top" wrapText="1"/>
    </xf>
    <xf numFmtId="197" fontId="2" fillId="36" borderId="19" xfId="2" applyNumberFormat="1" applyFont="1" applyFill="1" applyBorder="1" applyAlignment="1" applyProtection="1">
      <alignment vertical="top"/>
    </xf>
    <xf numFmtId="0" fontId="2" fillId="3" borderId="7" xfId="13" applyFont="1" applyFill="1" applyBorder="1" applyAlignment="1" applyProtection="1">
      <alignment vertical="center" wrapText="1"/>
      <protection locked="0"/>
    </xf>
    <xf numFmtId="197" fontId="2" fillId="3" borderId="19"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7" fontId="2" fillId="36" borderId="19"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7" fontId="2" fillId="3"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Alignment="1" applyProtection="1">
      <alignment wrapText="1"/>
      <protection locked="0"/>
    </xf>
    <xf numFmtId="1" fontId="45" fillId="36" borderId="3" xfId="2" applyNumberFormat="1" applyFont="1" applyFill="1" applyBorder="1" applyAlignment="1" applyProtection="1">
      <alignment horizontal="left" vertical="top" wrapText="1"/>
    </xf>
    <xf numFmtId="0" fontId="2" fillId="0" borderId="18" xfId="9" applyFont="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197" fontId="2" fillId="36"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2" xfId="13" applyFont="1" applyFill="1" applyBorder="1" applyAlignment="1" applyProtection="1">
      <alignment vertical="center" wrapText="1"/>
      <protection locked="0"/>
    </xf>
    <xf numFmtId="197" fontId="2" fillId="36" borderId="23" xfId="2" applyNumberFormat="1" applyFont="1" applyFill="1" applyBorder="1" applyAlignment="1" applyProtection="1">
      <alignment vertical="top" wrapText="1"/>
    </xf>
    <xf numFmtId="0" fontId="45" fillId="0" borderId="0" xfId="11" applyFont="1"/>
    <xf numFmtId="0" fontId="84" fillId="0" borderId="4" xfId="0" applyFont="1" applyBorder="1" applyAlignment="1">
      <alignment horizontal="center" vertical="center" wrapText="1"/>
    </xf>
    <xf numFmtId="0" fontId="84" fillId="0" borderId="58" xfId="0" applyFont="1" applyBorder="1" applyAlignment="1">
      <alignment horizontal="center" vertical="center" wrapText="1"/>
    </xf>
    <xf numFmtId="0" fontId="84" fillId="0" borderId="6" xfId="0" applyFont="1" applyBorder="1" applyAlignment="1">
      <alignment horizontal="center" vertical="center" wrapText="1"/>
    </xf>
    <xf numFmtId="171" fontId="85" fillId="0" borderId="0" xfId="0" applyNumberFormat="1" applyFont="1" applyAlignment="1">
      <alignment horizontal="center"/>
    </xf>
    <xf numFmtId="171" fontId="84" fillId="0" borderId="57" xfId="0" applyNumberFormat="1" applyFont="1" applyBorder="1" applyAlignment="1">
      <alignment horizontal="center"/>
    </xf>
    <xf numFmtId="171" fontId="91" fillId="0" borderId="0" xfId="0" applyNumberFormat="1" applyFont="1" applyAlignment="1">
      <alignment horizontal="center"/>
    </xf>
    <xf numFmtId="171" fontId="84" fillId="0" borderId="59" xfId="0" applyNumberFormat="1" applyFont="1" applyBorder="1" applyAlignment="1">
      <alignment horizontal="center"/>
    </xf>
    <xf numFmtId="171" fontId="89" fillId="0" borderId="0" xfId="0" applyNumberFormat="1" applyFont="1" applyAlignment="1">
      <alignment horizontal="center"/>
    </xf>
    <xf numFmtId="171" fontId="84" fillId="0" borderId="60" xfId="0" applyNumberFormat="1" applyFont="1" applyBorder="1" applyAlignment="1">
      <alignment horizontal="center"/>
    </xf>
    <xf numFmtId="0" fontId="84" fillId="0" borderId="18" xfId="0" applyFont="1" applyBorder="1" applyAlignment="1">
      <alignment vertical="center"/>
    </xf>
    <xf numFmtId="197" fontId="84" fillId="0" borderId="3" xfId="0" applyNumberFormat="1" applyFont="1" applyBorder="1"/>
    <xf numFmtId="0" fontId="2" fillId="3" borderId="21" xfId="9" applyFont="1" applyFill="1" applyBorder="1" applyAlignment="1" applyProtection="1">
      <alignment horizontal="left" vertical="center"/>
      <protection locked="0"/>
    </xf>
    <xf numFmtId="0" fontId="45" fillId="3" borderId="22" xfId="16" applyFont="1" applyFill="1" applyBorder="1" applyProtection="1">
      <protection locked="0"/>
    </xf>
    <xf numFmtId="197" fontId="84" fillId="36" borderId="22" xfId="0" applyNumberFormat="1" applyFont="1" applyFill="1" applyBorder="1"/>
    <xf numFmtId="0" fontId="86" fillId="0" borderId="0" xfId="0" applyFont="1" applyAlignment="1">
      <alignment horizontal="center"/>
    </xf>
    <xf numFmtId="0" fontId="84" fillId="0" borderId="15" xfId="0" applyFont="1" applyBorder="1"/>
    <xf numFmtId="0" fontId="84" fillId="0" borderId="17" xfId="0" applyFont="1" applyBorder="1"/>
    <xf numFmtId="0" fontId="84" fillId="0" borderId="19" xfId="0" applyFont="1" applyBorder="1" applyAlignment="1">
      <alignment horizontal="center" vertical="center"/>
    </xf>
    <xf numFmtId="169" fontId="2" fillId="3" borderId="18" xfId="1" applyNumberFormat="1" applyFont="1" applyFill="1" applyBorder="1" applyAlignment="1" applyProtection="1">
      <alignment horizontal="center" vertical="center" wrapText="1"/>
      <protection locked="0"/>
    </xf>
    <xf numFmtId="169" fontId="2" fillId="3" borderId="3" xfId="1" applyNumberFormat="1" applyFont="1" applyFill="1" applyBorder="1" applyAlignment="1" applyProtection="1">
      <alignment horizontal="center" vertical="center" wrapText="1"/>
      <protection locked="0"/>
    </xf>
    <xf numFmtId="169" fontId="2" fillId="3" borderId="19" xfId="1" applyNumberFormat="1" applyFont="1" applyFill="1" applyBorder="1" applyAlignment="1" applyProtection="1">
      <alignment horizontal="center" vertical="center" wrapText="1"/>
      <protection locked="0"/>
    </xf>
    <xf numFmtId="0" fontId="2" fillId="3" borderId="18" xfId="5" applyFill="1" applyBorder="1" applyAlignment="1" applyProtection="1">
      <alignment horizontal="right" vertical="center"/>
      <protection locked="0"/>
    </xf>
    <xf numFmtId="197" fontId="84" fillId="0" borderId="18" xfId="0" applyNumberFormat="1" applyFont="1" applyBorder="1"/>
    <xf numFmtId="197" fontId="84" fillId="0" borderId="19" xfId="0" applyNumberFormat="1" applyFont="1" applyBorder="1"/>
    <xf numFmtId="197" fontId="84" fillId="36" borderId="51" xfId="0" applyNumberFormat="1" applyFont="1" applyFill="1" applyBorder="1"/>
    <xf numFmtId="0" fontId="45" fillId="3" borderId="23" xfId="16" applyFont="1" applyFill="1" applyBorder="1" applyProtection="1">
      <protection locked="0"/>
    </xf>
    <xf numFmtId="197" fontId="84" fillId="36" borderId="21" xfId="0" applyNumberFormat="1" applyFont="1" applyFill="1" applyBorder="1"/>
    <xf numFmtId="197" fontId="84" fillId="36" borderId="23" xfId="0" applyNumberFormat="1" applyFont="1" applyFill="1" applyBorder="1"/>
    <xf numFmtId="197" fontId="84" fillId="36" borderId="52" xfId="0" applyNumberFormat="1" applyFont="1" applyFill="1" applyBorder="1"/>
    <xf numFmtId="0" fontId="84" fillId="0" borderId="16" xfId="0" applyFont="1" applyBorder="1"/>
    <xf numFmtId="0" fontId="88" fillId="0" borderId="0" xfId="0" applyFont="1" applyAlignment="1">
      <alignment wrapText="1"/>
    </xf>
    <xf numFmtId="0" fontId="84" fillId="0" borderId="18" xfId="0" applyFont="1" applyBorder="1"/>
    <xf numFmtId="0" fontId="84" fillId="0" borderId="3" xfId="0" applyFont="1" applyBorder="1"/>
    <xf numFmtId="0" fontId="84" fillId="0" borderId="61" xfId="0" applyFont="1" applyBorder="1" applyAlignment="1">
      <alignment wrapText="1"/>
    </xf>
    <xf numFmtId="0" fontId="84" fillId="0" borderId="21" xfId="0" applyFont="1" applyBorder="1"/>
    <xf numFmtId="0" fontId="86" fillId="0" borderId="22" xfId="0" applyFont="1" applyBorder="1"/>
    <xf numFmtId="0" fontId="84" fillId="0" borderId="53" xfId="0" applyFont="1" applyBorder="1" applyAlignment="1">
      <alignment horizontal="center"/>
    </xf>
    <xf numFmtId="0" fontId="84" fillId="0" borderId="54" xfId="0" applyFont="1" applyBorder="1" applyAlignment="1">
      <alignment horizontal="center"/>
    </xf>
    <xf numFmtId="0" fontId="84" fillId="0" borderId="16" xfId="0" applyFont="1" applyBorder="1" applyAlignment="1">
      <alignment horizontal="center"/>
    </xf>
    <xf numFmtId="0" fontId="84" fillId="0" borderId="17" xfId="0" applyFont="1" applyBorder="1" applyAlignment="1">
      <alignment horizontal="center"/>
    </xf>
    <xf numFmtId="0" fontId="88" fillId="0" borderId="0" xfId="0" applyFont="1" applyAlignment="1">
      <alignment horizontal="center"/>
    </xf>
    <xf numFmtId="0" fontId="2" fillId="3" borderId="18" xfId="5" applyFill="1" applyBorder="1" applyAlignment="1" applyProtection="1">
      <alignment horizontal="left" vertical="center"/>
      <protection locked="0"/>
    </xf>
    <xf numFmtId="0" fontId="2" fillId="3" borderId="3" xfId="5" applyFill="1" applyBorder="1" applyProtection="1">
      <protection locked="0"/>
    </xf>
    <xf numFmtId="0" fontId="2" fillId="0" borderId="3" xfId="13" applyFont="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0" fontId="92" fillId="3" borderId="3" xfId="11" applyFont="1" applyFill="1" applyBorder="1" applyAlignment="1">
      <alignment horizontal="left" vertical="center" wrapText="1"/>
    </xf>
    <xf numFmtId="0" fontId="92" fillId="0" borderId="3" xfId="11" applyFont="1" applyBorder="1" applyAlignment="1">
      <alignment horizontal="left" vertical="center" wrapText="1"/>
    </xf>
    <xf numFmtId="0" fontId="90" fillId="0" borderId="3" xfId="11" applyFont="1" applyBorder="1" applyAlignment="1">
      <alignment wrapText="1"/>
    </xf>
    <xf numFmtId="0" fontId="92" fillId="3" borderId="3" xfId="9" applyFont="1" applyFill="1" applyBorder="1" applyAlignment="1" applyProtection="1">
      <alignment horizontal="left" vertical="center"/>
      <protection locked="0"/>
    </xf>
    <xf numFmtId="0" fontId="90" fillId="3" borderId="3" xfId="20961" applyFont="1" applyFill="1" applyBorder="1"/>
    <xf numFmtId="197" fontId="84" fillId="0" borderId="0" xfId="0" applyNumberFormat="1" applyFont="1"/>
    <xf numFmtId="0" fontId="45" fillId="0" borderId="25" xfId="0" applyFont="1" applyBorder="1" applyAlignment="1">
      <alignment vertical="center" wrapText="1"/>
    </xf>
    <xf numFmtId="0" fontId="90" fillId="0" borderId="3" xfId="20960" applyFont="1" applyBorder="1" applyAlignment="1">
      <alignment horizontal="center" vertical="center"/>
    </xf>
    <xf numFmtId="0" fontId="2" fillId="3" borderId="3" xfId="20960" applyFill="1" applyBorder="1" applyAlignment="1">
      <alignment horizontal="right" indent="1"/>
    </xf>
    <xf numFmtId="0" fontId="2" fillId="3" borderId="2" xfId="20960" applyFill="1" applyBorder="1" applyAlignment="1">
      <alignment horizontal="right" indent="1"/>
    </xf>
    <xf numFmtId="0" fontId="93" fillId="0" borderId="0" xfId="0" applyFont="1" applyAlignment="1">
      <alignment wrapText="1"/>
    </xf>
    <xf numFmtId="0" fontId="2" fillId="3" borderId="3" xfId="20960" applyFill="1" applyBorder="1"/>
    <xf numFmtId="0" fontId="45" fillId="0" borderId="3" xfId="0" applyFont="1" applyBorder="1" applyAlignment="1">
      <alignment horizontal="center" vertical="center" wrapText="1"/>
    </xf>
    <xf numFmtId="0" fontId="65" fillId="0" borderId="3" xfId="0" applyFont="1" applyBorder="1" applyAlignment="1">
      <alignment horizontal="left" vertical="center" wrapText="1"/>
    </xf>
    <xf numFmtId="0" fontId="2" fillId="0" borderId="22" xfId="0" applyFont="1" applyBorder="1" applyAlignment="1">
      <alignment vertical="center" wrapText="1"/>
    </xf>
    <xf numFmtId="0" fontId="2" fillId="0" borderId="15" xfId="11" applyBorder="1" applyAlignment="1">
      <alignment vertical="center"/>
    </xf>
    <xf numFmtId="0" fontId="2" fillId="0" borderId="16" xfId="11" applyBorder="1" applyAlignment="1">
      <alignment vertical="center"/>
    </xf>
    <xf numFmtId="0" fontId="84" fillId="0" borderId="3" xfId="0" applyFont="1" applyBorder="1" applyAlignment="1">
      <alignment wrapText="1"/>
    </xf>
    <xf numFmtId="0" fontId="86" fillId="36" borderId="3" xfId="0" applyFont="1" applyFill="1" applyBorder="1" applyAlignment="1">
      <alignment wrapText="1"/>
    </xf>
    <xf numFmtId="0" fontId="86" fillId="36" borderId="22" xfId="0" applyFont="1" applyFill="1" applyBorder="1" applyAlignment="1">
      <alignment wrapText="1"/>
    </xf>
    <xf numFmtId="0" fontId="84" fillId="0" borderId="15" xfId="0" applyFont="1" applyBorder="1" applyAlignment="1">
      <alignment horizontal="center" vertical="center"/>
    </xf>
    <xf numFmtId="197" fontId="84" fillId="36" borderId="17" xfId="0" applyNumberFormat="1" applyFont="1" applyFill="1" applyBorder="1" applyAlignment="1">
      <alignment horizontal="center" vertical="center"/>
    </xf>
    <xf numFmtId="197" fontId="84" fillId="36" borderId="19" xfId="0" applyNumberFormat="1" applyFont="1" applyFill="1" applyBorder="1" applyAlignment="1">
      <alignment horizontal="center" vertical="center" wrapText="1"/>
    </xf>
    <xf numFmtId="197" fontId="84" fillId="36" borderId="23" xfId="0" applyNumberFormat="1" applyFont="1" applyFill="1" applyBorder="1" applyAlignment="1">
      <alignment horizontal="center" vertical="center" wrapText="1"/>
    </xf>
    <xf numFmtId="0" fontId="45" fillId="0" borderId="0" xfId="11" applyFont="1" applyAlignment="1">
      <alignment horizontal="center"/>
    </xf>
    <xf numFmtId="0" fontId="2" fillId="3" borderId="3" xfId="11" applyFill="1" applyBorder="1" applyAlignment="1">
      <alignment horizontal="center" vertical="center" wrapText="1"/>
    </xf>
    <xf numFmtId="0" fontId="45" fillId="0" borderId="0" xfId="8" applyFont="1" applyAlignment="1" applyProtection="1">
      <alignment horizontal="center" vertical="center"/>
      <protection locked="0"/>
    </xf>
    <xf numFmtId="169" fontId="2" fillId="0" borderId="3" xfId="1" applyNumberFormat="1" applyFont="1" applyFill="1" applyBorder="1" applyAlignment="1" applyProtection="1">
      <alignment horizontal="center" vertical="center" wrapText="1"/>
      <protection locked="0"/>
    </xf>
    <xf numFmtId="0" fontId="84" fillId="0" borderId="15" xfId="0" applyFont="1" applyBorder="1" applyAlignment="1">
      <alignment horizontal="center" vertical="center" wrapText="1"/>
    </xf>
    <xf numFmtId="0" fontId="84" fillId="0" borderId="16" xfId="0" applyFont="1" applyBorder="1" applyAlignment="1">
      <alignment horizontal="left" vertical="center" wrapText="1" indent="2"/>
    </xf>
    <xf numFmtId="0" fontId="94" fillId="0" borderId="0" xfId="11" applyFont="1"/>
    <xf numFmtId="0" fontId="95" fillId="0" borderId="0" xfId="11" applyFont="1" applyAlignment="1">
      <alignment horizontal="center" vertical="center" wrapText="1"/>
    </xf>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4"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wrapText="1"/>
    </xf>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Border="1" applyAlignment="1">
      <alignment horizontal="center" vertical="center" wrapText="1"/>
    </xf>
    <xf numFmtId="0" fontId="2" fillId="0" borderId="19" xfId="1" applyNumberFormat="1" applyFont="1" applyFill="1" applyBorder="1" applyAlignment="1" applyProtection="1">
      <alignment horizontal="center" vertical="center" wrapText="1"/>
      <protection locked="0"/>
    </xf>
    <xf numFmtId="0" fontId="3" fillId="0" borderId="53" xfId="0" applyFont="1" applyBorder="1"/>
    <xf numFmtId="0" fontId="3" fillId="0" borderId="54" xfId="0" applyFont="1" applyBorder="1"/>
    <xf numFmtId="0" fontId="3" fillId="0" borderId="16"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97" fillId="0" borderId="0" xfId="0" applyFont="1"/>
    <xf numFmtId="0" fontId="3" fillId="0" borderId="61" xfId="0" applyFont="1" applyBorder="1"/>
    <xf numFmtId="197" fontId="84" fillId="0" borderId="20" xfId="0" applyNumberFormat="1" applyFont="1" applyBorder="1"/>
    <xf numFmtId="0" fontId="3" fillId="0" borderId="16" xfId="0" applyFont="1" applyBorder="1" applyAlignment="1">
      <alignment wrapText="1"/>
    </xf>
    <xf numFmtId="0" fontId="3" fillId="0" borderId="26" xfId="0" applyFont="1" applyBorder="1" applyAlignment="1">
      <alignment wrapText="1"/>
    </xf>
    <xf numFmtId="0" fontId="3" fillId="0" borderId="17" xfId="0" applyFont="1" applyBorder="1" applyAlignment="1">
      <alignment wrapText="1"/>
    </xf>
    <xf numFmtId="0" fontId="3" fillId="0" borderId="3" xfId="0" applyFont="1" applyBorder="1" applyAlignment="1">
      <alignment horizontal="center" vertical="center" wrapText="1"/>
    </xf>
    <xf numFmtId="197" fontId="3" fillId="0" borderId="3" xfId="0" applyNumberFormat="1" applyFont="1" applyBorder="1"/>
    <xf numFmtId="197" fontId="3" fillId="0" borderId="8" xfId="0" applyNumberFormat="1" applyFont="1" applyBorder="1"/>
    <xf numFmtId="197" fontId="3" fillId="36" borderId="22" xfId="0" applyNumberFormat="1" applyFont="1" applyFill="1" applyBorder="1"/>
    <xf numFmtId="9" fontId="3" fillId="0" borderId="19" xfId="20962" applyFont="1" applyBorder="1"/>
    <xf numFmtId="9" fontId="3" fillId="36" borderId="23" xfId="20962" applyFont="1" applyFill="1" applyBorder="1"/>
    <xf numFmtId="0" fontId="86" fillId="0" borderId="0" xfId="0" applyFont="1" applyAlignment="1">
      <alignment horizontal="center" wrapText="1"/>
    </xf>
    <xf numFmtId="171" fontId="84" fillId="0" borderId="3" xfId="0" applyNumberFormat="1" applyFont="1" applyBorder="1"/>
    <xf numFmtId="171" fontId="84" fillId="36" borderId="22" xfId="0" applyNumberFormat="1" applyFont="1" applyFill="1" applyBorder="1"/>
    <xf numFmtId="0" fontId="84" fillId="0" borderId="66" xfId="0" applyFont="1" applyBorder="1" applyAlignment="1">
      <alignment vertical="center" wrapText="1"/>
    </xf>
    <xf numFmtId="197" fontId="86" fillId="36" borderId="22"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4" xfId="0" applyFont="1" applyFill="1" applyBorder="1" applyAlignment="1">
      <alignment wrapText="1"/>
    </xf>
    <xf numFmtId="0" fontId="96" fillId="0" borderId="0" xfId="0" applyFont="1" applyAlignment="1">
      <alignment wrapText="1"/>
    </xf>
    <xf numFmtId="0" fontId="2" fillId="0" borderId="0" xfId="0" applyFont="1" applyAlignment="1">
      <alignment wrapText="1"/>
    </xf>
    <xf numFmtId="0" fontId="99" fillId="3" borderId="76" xfId="0" applyFont="1" applyFill="1" applyBorder="1" applyAlignment="1">
      <alignment horizontal="left"/>
    </xf>
    <xf numFmtId="0" fontId="99" fillId="3" borderId="77" xfId="0" applyFont="1" applyFill="1" applyBorder="1" applyAlignment="1">
      <alignment horizontal="left"/>
    </xf>
    <xf numFmtId="0" fontId="4" fillId="3" borderId="80" xfId="0" applyFont="1" applyFill="1" applyBorder="1" applyAlignment="1">
      <alignment vertical="center"/>
    </xf>
    <xf numFmtId="0" fontId="3" fillId="3" borderId="81" xfId="0" applyFont="1" applyFill="1" applyBorder="1" applyAlignment="1">
      <alignment vertical="center"/>
    </xf>
    <xf numFmtId="0" fontId="3" fillId="3" borderId="82" xfId="0" applyFont="1" applyFill="1" applyBorder="1" applyAlignment="1">
      <alignment vertical="center"/>
    </xf>
    <xf numFmtId="0" fontId="3" fillId="0" borderId="65" xfId="0" applyFont="1" applyBorder="1" applyAlignment="1">
      <alignment horizontal="center" vertical="center"/>
    </xf>
    <xf numFmtId="0" fontId="3" fillId="0" borderId="7" xfId="0" applyFont="1" applyBorder="1" applyAlignment="1">
      <alignment vertical="center"/>
    </xf>
    <xf numFmtId="0" fontId="3" fillId="0" borderId="18" xfId="0" applyFont="1" applyBorder="1" applyAlignment="1">
      <alignment horizontal="center" vertical="center"/>
    </xf>
    <xf numFmtId="0" fontId="3" fillId="0" borderId="78" xfId="0" applyFont="1" applyBorder="1" applyAlignment="1">
      <alignment vertical="center"/>
    </xf>
    <xf numFmtId="0" fontId="4" fillId="0" borderId="78" xfId="0" applyFont="1" applyBorder="1" applyAlignment="1">
      <alignment vertical="center"/>
    </xf>
    <xf numFmtId="0" fontId="3" fillId="0" borderId="21" xfId="0" applyFont="1" applyBorder="1" applyAlignment="1">
      <alignment horizontal="center" vertical="center"/>
    </xf>
    <xf numFmtId="0" fontId="4" fillId="0" borderId="22" xfId="0" applyFont="1" applyBorder="1" applyAlignment="1">
      <alignment vertical="center"/>
    </xf>
    <xf numFmtId="0" fontId="3" fillId="3" borderId="61" xfId="0" applyFont="1" applyFill="1" applyBorder="1" applyAlignment="1">
      <alignment horizontal="center" vertical="center"/>
    </xf>
    <xf numFmtId="0" fontId="3" fillId="3" borderId="0" xfId="0" applyFont="1" applyFill="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173" fontId="9" fillId="37" borderId="54" xfId="20" applyBorder="1"/>
    <xf numFmtId="0" fontId="3" fillId="0" borderId="85" xfId="0" applyFont="1" applyBorder="1" applyAlignment="1">
      <alignment horizontal="center" vertical="center"/>
    </xf>
    <xf numFmtId="0" fontId="3" fillId="0" borderId="86" xfId="0" applyFont="1" applyBorder="1" applyAlignment="1">
      <alignment vertical="center"/>
    </xf>
    <xf numFmtId="173" fontId="9" fillId="37" borderId="24" xfId="20" applyBorder="1"/>
    <xf numFmtId="173" fontId="9" fillId="37" borderId="87" xfId="20" applyBorder="1"/>
    <xf numFmtId="173" fontId="9" fillId="37" borderId="25" xfId="20" applyBorder="1"/>
    <xf numFmtId="0" fontId="3" fillId="0" borderId="90" xfId="0" applyFont="1" applyBorder="1" applyAlignment="1">
      <alignment horizontal="center" vertical="center"/>
    </xf>
    <xf numFmtId="0" fontId="3" fillId="0" borderId="91" xfId="0" applyFont="1" applyBorder="1" applyAlignment="1">
      <alignment vertical="center"/>
    </xf>
    <xf numFmtId="173" fontId="9" fillId="37" borderId="30" xfId="20" applyBorder="1"/>
    <xf numFmtId="0" fontId="4" fillId="0" borderId="0" xfId="0" applyFont="1" applyAlignment="1">
      <alignment horizontal="center"/>
    </xf>
    <xf numFmtId="0" fontId="86" fillId="0" borderId="78" xfId="0" applyFont="1" applyBorder="1" applyAlignment="1">
      <alignment horizontal="center" vertical="center" wrapText="1"/>
    </xf>
    <xf numFmtId="0" fontId="86" fillId="0" borderId="79" xfId="0" applyFont="1" applyBorder="1" applyAlignment="1">
      <alignment horizontal="center" vertical="center" wrapText="1"/>
    </xf>
    <xf numFmtId="0" fontId="4" fillId="36" borderId="16" xfId="0" applyFont="1" applyFill="1" applyBorder="1" applyAlignment="1">
      <alignment horizontal="center" vertical="center" wrapText="1"/>
    </xf>
    <xf numFmtId="0" fontId="4" fillId="36" borderId="17" xfId="0" applyFont="1" applyFill="1" applyBorder="1" applyAlignment="1">
      <alignment horizontal="center" vertical="center" wrapText="1"/>
    </xf>
    <xf numFmtId="0" fontId="4" fillId="36" borderId="18" xfId="0" applyFont="1" applyFill="1" applyBorder="1" applyAlignment="1">
      <alignment horizontal="left" vertical="center" wrapText="1"/>
    </xf>
    <xf numFmtId="0" fontId="4" fillId="36" borderId="79" xfId="0" applyFont="1" applyFill="1" applyBorder="1" applyAlignment="1">
      <alignment horizontal="left" vertical="center" wrapText="1"/>
    </xf>
    <xf numFmtId="0" fontId="3" fillId="0" borderId="18" xfId="0" applyFont="1" applyBorder="1" applyAlignment="1">
      <alignment horizontal="right" vertical="center" wrapText="1"/>
    </xf>
    <xf numFmtId="0" fontId="100" fillId="0" borderId="18" xfId="0" applyFont="1" applyBorder="1" applyAlignment="1">
      <alignment horizontal="right" vertical="center" wrapText="1"/>
    </xf>
    <xf numFmtId="0" fontId="4" fillId="0" borderId="18" xfId="0" applyFont="1" applyBorder="1" applyAlignment="1">
      <alignment horizontal="left" vertical="center" wrapText="1"/>
    </xf>
    <xf numFmtId="0" fontId="4" fillId="0" borderId="0" xfId="20963" applyFont="1" applyAlignment="1" applyProtection="1">
      <alignment horizontal="left" vertical="center"/>
      <protection locked="0"/>
    </xf>
    <xf numFmtId="0" fontId="3" fillId="0" borderId="0" xfId="0" applyFont="1" applyAlignment="1">
      <alignment horizontal="left" vertical="center"/>
    </xf>
    <xf numFmtId="0" fontId="100" fillId="0" borderId="0" xfId="0" applyFont="1" applyAlignment="1">
      <alignment horizontal="left" vertical="center"/>
    </xf>
    <xf numFmtId="49" fontId="101" fillId="0" borderId="21" xfId="5" applyNumberFormat="1" applyFont="1" applyBorder="1" applyAlignment="1" applyProtection="1">
      <alignment horizontal="left" vertical="center"/>
      <protection locked="0"/>
    </xf>
    <xf numFmtId="0" fontId="102" fillId="0" borderId="22" xfId="9" applyFont="1" applyBorder="1" applyAlignment="1" applyProtection="1">
      <alignment horizontal="left" vertical="center" wrapText="1"/>
      <protection locked="0"/>
    </xf>
    <xf numFmtId="0" fontId="84" fillId="0" borderId="78" xfId="0" applyFont="1" applyBorder="1" applyAlignment="1">
      <alignment vertical="center" wrapText="1"/>
    </xf>
    <xf numFmtId="14" fontId="2" fillId="3" borderId="78" xfId="8" quotePrefix="1" applyNumberFormat="1" applyFont="1" applyFill="1" applyBorder="1" applyAlignment="1" applyProtection="1">
      <alignment horizontal="left"/>
      <protection locked="0"/>
    </xf>
    <xf numFmtId="3" fontId="103" fillId="36" borderId="79" xfId="0" applyNumberFormat="1" applyFont="1" applyFill="1" applyBorder="1" applyAlignment="1">
      <alignment vertical="center" wrapText="1"/>
    </xf>
    <xf numFmtId="3" fontId="103" fillId="36" borderId="22" xfId="0" applyNumberFormat="1" applyFont="1" applyFill="1" applyBorder="1" applyAlignment="1">
      <alignment vertical="center" wrapText="1"/>
    </xf>
    <xf numFmtId="3" fontId="103" fillId="36" borderId="23" xfId="0" applyNumberFormat="1" applyFont="1" applyFill="1" applyBorder="1" applyAlignment="1">
      <alignment vertical="center" wrapText="1"/>
    </xf>
    <xf numFmtId="0" fontId="6" fillId="0" borderId="78" xfId="17" applyFill="1" applyBorder="1" applyAlignment="1" applyProtection="1"/>
    <xf numFmtId="49" fontId="84" fillId="0" borderId="78" xfId="0" applyNumberFormat="1" applyFont="1" applyBorder="1" applyAlignment="1">
      <alignment horizontal="right"/>
    </xf>
    <xf numFmtId="0" fontId="2" fillId="3" borderId="3" xfId="20960" applyFill="1" applyBorder="1" applyAlignment="1">
      <alignment horizontal="left" wrapText="1"/>
    </xf>
    <xf numFmtId="0" fontId="84" fillId="0" borderId="3" xfId="20960" applyFont="1" applyBorder="1" applyAlignment="1">
      <alignment horizontal="left" wrapText="1"/>
    </xf>
    <xf numFmtId="0" fontId="2" fillId="0" borderId="3" xfId="20960" applyBorder="1" applyAlignment="1">
      <alignment horizontal="left" wrapText="1"/>
    </xf>
    <xf numFmtId="0" fontId="2" fillId="0" borderId="2" xfId="20960" applyBorder="1" applyAlignment="1">
      <alignment horizontal="left" wrapText="1"/>
    </xf>
    <xf numFmtId="0" fontId="0" fillId="0" borderId="0" xfId="0" applyAlignment="1">
      <alignment wrapText="1"/>
    </xf>
    <xf numFmtId="0" fontId="45" fillId="76" borderId="98" xfId="20964" applyFont="1" applyFill="1" applyBorder="1">
      <alignment vertical="center"/>
    </xf>
    <xf numFmtId="0" fontId="45" fillId="76" borderId="99" xfId="20964" applyFont="1" applyFill="1" applyBorder="1">
      <alignment vertical="center"/>
    </xf>
    <xf numFmtId="0" fontId="45" fillId="76" borderId="96" xfId="20964" applyFont="1" applyFill="1" applyBorder="1">
      <alignment vertical="center"/>
    </xf>
    <xf numFmtId="0" fontId="105" fillId="70" borderId="95" xfId="20964" applyFont="1" applyFill="1" applyBorder="1" applyAlignment="1">
      <alignment horizontal="center" vertical="center"/>
    </xf>
    <xf numFmtId="0" fontId="105" fillId="70" borderId="96" xfId="20964" applyFont="1" applyFill="1" applyBorder="1" applyAlignment="1">
      <alignment horizontal="left" vertical="center" wrapText="1"/>
    </xf>
    <xf numFmtId="169" fontId="105" fillId="0" borderId="97" xfId="7" applyNumberFormat="1" applyFont="1" applyFill="1" applyBorder="1" applyAlignment="1" applyProtection="1">
      <alignment horizontal="right" vertical="center"/>
      <protection locked="0"/>
    </xf>
    <xf numFmtId="0" fontId="104" fillId="77" borderId="97" xfId="20964" applyFont="1" applyFill="1" applyBorder="1" applyAlignment="1">
      <alignment horizontal="center" vertical="center"/>
    </xf>
    <xf numFmtId="0" fontId="104" fillId="77" borderId="99" xfId="20964" applyFont="1" applyFill="1" applyBorder="1" applyAlignment="1">
      <alignment vertical="top" wrapText="1"/>
    </xf>
    <xf numFmtId="169" fontId="45" fillId="76" borderId="96" xfId="7" applyNumberFormat="1" applyFont="1" applyFill="1" applyBorder="1" applyAlignment="1">
      <alignment horizontal="right" vertical="center"/>
    </xf>
    <xf numFmtId="0" fontId="106" fillId="70" borderId="95" xfId="20964" applyFont="1" applyFill="1" applyBorder="1" applyAlignment="1">
      <alignment horizontal="center" vertical="center"/>
    </xf>
    <xf numFmtId="0" fontId="105" fillId="70" borderId="99" xfId="20964" applyFont="1" applyFill="1" applyBorder="1" applyAlignment="1">
      <alignment vertical="center" wrapText="1"/>
    </xf>
    <xf numFmtId="0" fontId="105" fillId="70" borderId="96" xfId="20964" applyFont="1" applyFill="1" applyBorder="1" applyAlignment="1">
      <alignment horizontal="left" vertical="center"/>
    </xf>
    <xf numFmtId="0" fontId="106" fillId="3" borderId="95" xfId="20964" applyFont="1" applyFill="1" applyBorder="1" applyAlignment="1">
      <alignment horizontal="center" vertical="center"/>
    </xf>
    <xf numFmtId="0" fontId="105" fillId="3" borderId="96" xfId="20964" applyFont="1" applyFill="1" applyBorder="1" applyAlignment="1">
      <alignment horizontal="left" vertical="center"/>
    </xf>
    <xf numFmtId="0" fontId="106" fillId="0" borderId="95" xfId="20964" applyFont="1" applyBorder="1" applyAlignment="1">
      <alignment horizontal="center" vertical="center"/>
    </xf>
    <xf numFmtId="0" fontId="105" fillId="0" borderId="96" xfId="20964" applyFont="1" applyBorder="1" applyAlignment="1">
      <alignment horizontal="left" vertical="center"/>
    </xf>
    <xf numFmtId="0" fontId="107" fillId="77" borderId="97" xfId="20964" applyFont="1" applyFill="1" applyBorder="1" applyAlignment="1">
      <alignment horizontal="center" vertical="center"/>
    </xf>
    <xf numFmtId="0" fontId="104" fillId="77" borderId="99" xfId="20964" applyFont="1" applyFill="1" applyBorder="1">
      <alignment vertical="center"/>
    </xf>
    <xf numFmtId="169" fontId="105" fillId="77" borderId="97" xfId="7" applyNumberFormat="1" applyFont="1" applyFill="1" applyBorder="1" applyAlignment="1" applyProtection="1">
      <alignment horizontal="right" vertical="center"/>
      <protection locked="0"/>
    </xf>
    <xf numFmtId="0" fontId="104" fillId="76" borderId="98" xfId="20964" applyFont="1" applyFill="1" applyBorder="1">
      <alignment vertical="center"/>
    </xf>
    <xf numFmtId="0" fontId="104" fillId="76" borderId="99" xfId="20964" applyFont="1" applyFill="1" applyBorder="1">
      <alignment vertical="center"/>
    </xf>
    <xf numFmtId="169" fontId="104" fillId="76" borderId="96" xfId="7" applyNumberFormat="1" applyFont="1" applyFill="1" applyBorder="1" applyAlignment="1">
      <alignment horizontal="right" vertical="center"/>
    </xf>
    <xf numFmtId="0" fontId="109" fillId="3" borderId="95" xfId="20964" applyFont="1" applyFill="1" applyBorder="1" applyAlignment="1">
      <alignment horizontal="center" vertical="center"/>
    </xf>
    <xf numFmtId="0" fontId="110" fillId="77" borderId="97" xfId="20964" applyFont="1" applyFill="1" applyBorder="1" applyAlignment="1">
      <alignment horizontal="center" vertical="center"/>
    </xf>
    <xf numFmtId="0" fontId="45" fillId="77" borderId="99" xfId="20964" applyFont="1" applyFill="1" applyBorder="1">
      <alignment vertical="center"/>
    </xf>
    <xf numFmtId="0" fontId="109" fillId="70" borderId="95" xfId="20964" applyFont="1" applyFill="1" applyBorder="1" applyAlignment="1">
      <alignment horizontal="center" vertical="center"/>
    </xf>
    <xf numFmtId="169" fontId="105" fillId="3" borderId="97" xfId="7" applyNumberFormat="1" applyFont="1" applyFill="1" applyBorder="1" applyAlignment="1" applyProtection="1">
      <alignment horizontal="right" vertical="center"/>
      <protection locked="0"/>
    </xf>
    <xf numFmtId="0" fontId="110" fillId="3" borderId="97" xfId="20964" applyFont="1" applyFill="1" applyBorder="1" applyAlignment="1">
      <alignment horizontal="center" vertical="center"/>
    </xf>
    <xf numFmtId="0" fontId="45" fillId="3" borderId="99" xfId="20964" applyFont="1" applyFill="1" applyBorder="1">
      <alignment vertical="center"/>
    </xf>
    <xf numFmtId="0" fontId="106" fillId="70" borderId="97" xfId="20964" applyFont="1" applyFill="1" applyBorder="1" applyAlignment="1">
      <alignment horizontal="center" vertical="center"/>
    </xf>
    <xf numFmtId="0" fontId="19" fillId="70" borderId="97" xfId="20964" applyFont="1" applyFill="1" applyBorder="1" applyAlignment="1">
      <alignment horizontal="center" vertical="center"/>
    </xf>
    <xf numFmtId="0" fontId="100" fillId="0" borderId="97" xfId="0" applyFont="1" applyBorder="1" applyAlignment="1">
      <alignment horizontal="left" vertical="center" wrapText="1"/>
    </xf>
    <xf numFmtId="10" fontId="96" fillId="0" borderId="97" xfId="20962" applyNumberFormat="1" applyFont="1" applyFill="1" applyBorder="1" applyAlignment="1">
      <alignment horizontal="left" vertical="center" wrapText="1"/>
    </xf>
    <xf numFmtId="10" fontId="3" fillId="0"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left" vertical="center" wrapText="1"/>
    </xf>
    <xf numFmtId="10" fontId="100" fillId="0" borderId="97" xfId="20962" applyNumberFormat="1" applyFont="1" applyFill="1" applyBorder="1" applyAlignment="1">
      <alignment horizontal="left" vertical="center" wrapText="1"/>
    </xf>
    <xf numFmtId="10" fontId="4" fillId="36"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center" vertical="center" wrapText="1"/>
    </xf>
    <xf numFmtId="10" fontId="102" fillId="0" borderId="22" xfId="20962" applyNumberFormat="1" applyFont="1" applyFill="1" applyBorder="1" applyAlignment="1" applyProtection="1">
      <alignment horizontal="left" vertical="center"/>
    </xf>
    <xf numFmtId="0" fontId="4" fillId="36" borderId="97" xfId="0" applyFont="1" applyFill="1" applyBorder="1" applyAlignment="1">
      <alignment horizontal="left" vertical="center" wrapText="1"/>
    </xf>
    <xf numFmtId="0" fontId="3" fillId="0" borderId="97" xfId="0" applyFont="1" applyBorder="1" applyAlignment="1">
      <alignment horizontal="left" vertical="center" wrapText="1"/>
    </xf>
    <xf numFmtId="0" fontId="4" fillId="36" borderId="79" xfId="0" applyFont="1" applyFill="1" applyBorder="1" applyAlignment="1">
      <alignment horizontal="center" vertical="center" wrapText="1"/>
    </xf>
    <xf numFmtId="0" fontId="4" fillId="36" borderId="80" xfId="0" applyFont="1" applyFill="1" applyBorder="1" applyAlignment="1">
      <alignment vertical="center" wrapText="1"/>
    </xf>
    <xf numFmtId="0" fontId="4" fillId="36" borderId="96" xfId="0" applyFont="1" applyFill="1" applyBorder="1" applyAlignment="1">
      <alignment vertical="center" wrapText="1"/>
    </xf>
    <xf numFmtId="0" fontId="4" fillId="36" borderId="67" xfId="0" applyFont="1" applyFill="1" applyBorder="1" applyAlignment="1">
      <alignment vertical="center" wrapText="1"/>
    </xf>
    <xf numFmtId="0" fontId="4" fillId="36" borderId="29" xfId="0" applyFont="1" applyFill="1" applyBorder="1" applyAlignment="1">
      <alignment vertical="center" wrapText="1"/>
    </xf>
    <xf numFmtId="0" fontId="84" fillId="0" borderId="97" xfId="0" applyFont="1" applyBorder="1"/>
    <xf numFmtId="0" fontId="6" fillId="0" borderId="97" xfId="17" applyFill="1" applyBorder="1" applyAlignment="1" applyProtection="1">
      <alignment horizontal="left" vertical="center"/>
    </xf>
    <xf numFmtId="0" fontId="6" fillId="0" borderId="97" xfId="17" applyBorder="1" applyAlignment="1" applyProtection="1"/>
    <xf numFmtId="0" fontId="6" fillId="0" borderId="97" xfId="17" applyFill="1" applyBorder="1" applyAlignment="1" applyProtection="1">
      <alignment horizontal="left" vertical="center" wrapText="1"/>
    </xf>
    <xf numFmtId="0" fontId="6" fillId="0" borderId="97" xfId="17" applyFill="1" applyBorder="1" applyAlignment="1" applyProtection="1"/>
    <xf numFmtId="0" fontId="45" fillId="0" borderId="16" xfId="0" applyFont="1" applyBorder="1" applyAlignment="1">
      <alignment horizontal="center" vertical="center" wrapText="1"/>
    </xf>
    <xf numFmtId="0" fontId="45" fillId="0" borderId="17" xfId="0" applyFont="1" applyBorder="1" applyAlignment="1">
      <alignment horizontal="center" vertical="center" wrapText="1"/>
    </xf>
    <xf numFmtId="0" fontId="2" fillId="0" borderId="3" xfId="0" applyFont="1" applyBorder="1" applyAlignment="1">
      <alignment wrapText="1"/>
    </xf>
    <xf numFmtId="0" fontId="84" fillId="0" borderId="19" xfId="0" applyFont="1" applyBorder="1"/>
    <xf numFmtId="0" fontId="45" fillId="0" borderId="19" xfId="0" applyFont="1" applyBorder="1" applyAlignment="1">
      <alignment horizontal="center" vertical="center" wrapText="1"/>
    </xf>
    <xf numFmtId="3" fontId="103" fillId="36" borderId="97" xfId="0" applyNumberFormat="1" applyFont="1" applyFill="1" applyBorder="1" applyAlignment="1">
      <alignment vertical="center" wrapText="1"/>
    </xf>
    <xf numFmtId="3" fontId="103" fillId="36" borderId="98" xfId="0" applyNumberFormat="1" applyFont="1" applyFill="1" applyBorder="1" applyAlignment="1">
      <alignment vertical="center" wrapText="1"/>
    </xf>
    <xf numFmtId="3" fontId="103" fillId="36" borderId="24" xfId="0" applyNumberFormat="1" applyFont="1" applyFill="1" applyBorder="1" applyAlignment="1">
      <alignment vertical="center" wrapText="1"/>
    </xf>
    <xf numFmtId="3" fontId="103" fillId="36" borderId="82" xfId="0" applyNumberFormat="1" applyFont="1" applyFill="1" applyBorder="1" applyAlignment="1">
      <alignment vertical="center" wrapText="1"/>
    </xf>
    <xf numFmtId="3" fontId="103" fillId="36" borderId="37" xfId="0" applyNumberFormat="1" applyFont="1" applyFill="1" applyBorder="1" applyAlignment="1">
      <alignment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14" fontId="2" fillId="0" borderId="0" xfId="0" applyNumberFormat="1" applyFont="1"/>
    <xf numFmtId="0" fontId="2" fillId="2" borderId="18" xfId="0" applyFont="1" applyFill="1" applyBorder="1" applyAlignment="1">
      <alignment horizontal="right" vertical="center"/>
    </xf>
    <xf numFmtId="0" fontId="45" fillId="0" borderId="18" xfId="0" applyFont="1" applyBorder="1" applyAlignment="1">
      <alignment horizontal="center" vertical="center" wrapText="1"/>
    </xf>
    <xf numFmtId="0" fontId="2" fillId="2" borderId="21" xfId="0" applyFont="1" applyFill="1" applyBorder="1" applyAlignment="1">
      <alignment horizontal="right" vertical="center"/>
    </xf>
    <xf numFmtId="0" fontId="4" fillId="0" borderId="0" xfId="0" applyFont="1" applyAlignment="1">
      <alignment horizontal="center" wrapText="1"/>
    </xf>
    <xf numFmtId="0" fontId="3" fillId="3" borderId="53" xfId="0" applyFont="1" applyFill="1" applyBorder="1"/>
    <xf numFmtId="0" fontId="3" fillId="3" borderId="100" xfId="0" applyFont="1" applyFill="1" applyBorder="1" applyAlignment="1">
      <alignment wrapText="1"/>
    </xf>
    <xf numFmtId="0" fontId="3" fillId="3" borderId="101" xfId="0" applyFont="1" applyFill="1" applyBorder="1"/>
    <xf numFmtId="0" fontId="4" fillId="3" borderId="73" xfId="0" applyFont="1" applyFill="1" applyBorder="1" applyAlignment="1">
      <alignment horizontal="center" wrapText="1"/>
    </xf>
    <xf numFmtId="0" fontId="3" fillId="0" borderId="97" xfId="0" applyFont="1" applyBorder="1" applyAlignment="1">
      <alignment horizontal="center"/>
    </xf>
    <xf numFmtId="0" fontId="3" fillId="3" borderId="61" xfId="0" applyFont="1" applyFill="1" applyBorder="1"/>
    <xf numFmtId="0" fontId="4" fillId="3" borderId="0" xfId="0" applyFont="1" applyFill="1" applyAlignment="1">
      <alignment horizontal="center" wrapText="1"/>
    </xf>
    <xf numFmtId="0" fontId="3" fillId="3" borderId="0" xfId="0" applyFont="1" applyFill="1" applyAlignment="1">
      <alignment horizontal="center"/>
    </xf>
    <xf numFmtId="0" fontId="3" fillId="3" borderId="94" xfId="0" applyFont="1" applyFill="1" applyBorder="1" applyAlignment="1">
      <alignment horizontal="center" vertical="center" wrapText="1"/>
    </xf>
    <xf numFmtId="0" fontId="3" fillId="0" borderId="18" xfId="0" applyFont="1" applyBorder="1"/>
    <xf numFmtId="0" fontId="3" fillId="0" borderId="97" xfId="0" applyFont="1" applyBorder="1" applyAlignment="1">
      <alignment wrapText="1"/>
    </xf>
    <xf numFmtId="169" fontId="3" fillId="0" borderId="97" xfId="7" applyNumberFormat="1" applyFont="1" applyBorder="1"/>
    <xf numFmtId="169" fontId="3" fillId="0" borderId="79" xfId="7" applyNumberFormat="1" applyFont="1" applyBorder="1"/>
    <xf numFmtId="0" fontId="99" fillId="0" borderId="97" xfId="0" applyFont="1" applyBorder="1" applyAlignment="1">
      <alignment horizontal="left" wrapText="1" indent="2"/>
    </xf>
    <xf numFmtId="173" fontId="9" fillId="37" borderId="97" xfId="20" applyBorder="1"/>
    <xf numFmtId="169" fontId="3" fillId="0" borderId="97" xfId="7" applyNumberFormat="1" applyFont="1" applyBorder="1" applyAlignment="1">
      <alignment vertical="center"/>
    </xf>
    <xf numFmtId="0" fontId="4" fillId="0" borderId="18" xfId="0" applyFont="1" applyBorder="1"/>
    <xf numFmtId="0" fontId="4" fillId="0" borderId="97" xfId="0" applyFont="1" applyBorder="1" applyAlignment="1">
      <alignment wrapText="1"/>
    </xf>
    <xf numFmtId="169" fontId="4" fillId="0" borderId="79" xfId="7" applyNumberFormat="1" applyFont="1" applyBorder="1"/>
    <xf numFmtId="0" fontId="111" fillId="3" borderId="61" xfId="0" applyFont="1" applyFill="1" applyBorder="1" applyAlignment="1">
      <alignment horizontal="left"/>
    </xf>
    <xf numFmtId="0" fontId="111" fillId="3" borderId="0" xfId="0" applyFont="1" applyFill="1" applyAlignment="1">
      <alignment horizontal="center"/>
    </xf>
    <xf numFmtId="169" fontId="3" fillId="3" borderId="0" xfId="7" applyNumberFormat="1" applyFont="1" applyFill="1" applyBorder="1"/>
    <xf numFmtId="169" fontId="3" fillId="3" borderId="0" xfId="7" applyNumberFormat="1" applyFont="1" applyFill="1" applyBorder="1" applyAlignment="1">
      <alignment vertical="center"/>
    </xf>
    <xf numFmtId="169" fontId="3" fillId="3" borderId="94" xfId="7" applyNumberFormat="1" applyFont="1" applyFill="1" applyBorder="1"/>
    <xf numFmtId="169" fontId="3" fillId="0" borderId="97" xfId="7" applyNumberFormat="1" applyFont="1" applyFill="1" applyBorder="1"/>
    <xf numFmtId="169" fontId="3" fillId="0" borderId="97" xfId="7" applyNumberFormat="1" applyFont="1" applyFill="1" applyBorder="1" applyAlignment="1">
      <alignment vertical="center"/>
    </xf>
    <xf numFmtId="0" fontId="99" fillId="0" borderId="97" xfId="0" applyFont="1" applyBorder="1" applyAlignment="1">
      <alignment horizontal="left" wrapText="1" indent="4"/>
    </xf>
    <xf numFmtId="0" fontId="3" fillId="3" borderId="0" xfId="0" applyFont="1" applyFill="1" applyAlignment="1">
      <alignment wrapText="1"/>
    </xf>
    <xf numFmtId="0" fontId="3" fillId="3" borderId="0" xfId="0" applyFont="1" applyFill="1"/>
    <xf numFmtId="0" fontId="3" fillId="3" borderId="94" xfId="0" applyFont="1" applyFill="1" applyBorder="1"/>
    <xf numFmtId="0" fontId="4" fillId="0" borderId="21" xfId="0" applyFont="1" applyBorder="1"/>
    <xf numFmtId="0" fontId="4" fillId="0" borderId="22" xfId="0" applyFont="1" applyBorder="1" applyAlignment="1">
      <alignment wrapText="1"/>
    </xf>
    <xf numFmtId="10" fontId="4" fillId="0" borderId="23" xfId="20962" applyNumberFormat="1" applyFont="1" applyBorder="1"/>
    <xf numFmtId="0" fontId="2" fillId="2" borderId="85" xfId="0" applyFont="1" applyFill="1" applyBorder="1" applyAlignment="1">
      <alignment horizontal="right" vertical="center"/>
    </xf>
    <xf numFmtId="0" fontId="2" fillId="0" borderId="95" xfId="0" applyFont="1" applyBorder="1" applyAlignment="1">
      <alignment vertical="center" wrapText="1"/>
    </xf>
    <xf numFmtId="0" fontId="112" fillId="0" borderId="0" xfId="11" applyFont="1"/>
    <xf numFmtId="0" fontId="114" fillId="0" borderId="0" xfId="11" applyFont="1"/>
    <xf numFmtId="0" fontId="113" fillId="0" borderId="0" xfId="0" applyFont="1"/>
    <xf numFmtId="0" fontId="115" fillId="0" borderId="66" xfId="0" applyFont="1" applyBorder="1" applyAlignment="1">
      <alignment horizontal="left" vertical="center" wrapText="1"/>
    </xf>
    <xf numFmtId="0" fontId="6" fillId="0" borderId="112" xfId="17" applyBorder="1" applyAlignment="1" applyProtection="1"/>
    <xf numFmtId="0" fontId="113" fillId="0" borderId="0" xfId="0" applyFont="1" applyAlignment="1">
      <alignment horizontal="left" vertical="top" wrapText="1"/>
    </xf>
    <xf numFmtId="197" fontId="2" fillId="3" borderId="79" xfId="2" applyNumberFormat="1" applyFont="1" applyFill="1" applyBorder="1" applyAlignment="1" applyProtection="1">
      <alignment vertical="top" wrapText="1"/>
      <protection locked="0"/>
    </xf>
    <xf numFmtId="0" fontId="2" fillId="0" borderId="112" xfId="0" applyFont="1" applyBorder="1" applyAlignment="1">
      <alignment horizontal="center" vertical="center" wrapText="1"/>
    </xf>
    <xf numFmtId="0" fontId="111" fillId="0" borderId="112" xfId="0" applyFont="1" applyBorder="1" applyAlignment="1">
      <alignment horizontal="center" vertical="center"/>
    </xf>
    <xf numFmtId="0" fontId="0" fillId="0" borderId="112" xfId="0" applyBorder="1" applyAlignment="1">
      <alignment horizontal="center"/>
    </xf>
    <xf numFmtId="0" fontId="124" fillId="3" borderId="112" xfId="20966" applyFont="1" applyFill="1" applyBorder="1" applyAlignment="1">
      <alignment horizontal="left" vertical="center" wrapText="1"/>
    </xf>
    <xf numFmtId="0" fontId="125" fillId="0" borderId="112" xfId="20966" applyFont="1" applyBorder="1" applyAlignment="1">
      <alignment horizontal="left" vertical="center" wrapText="1" indent="1"/>
    </xf>
    <xf numFmtId="0" fontId="126" fillId="3" borderId="122" xfId="0" applyFont="1" applyFill="1" applyBorder="1" applyAlignment="1">
      <alignment horizontal="left" vertical="center" wrapText="1"/>
    </xf>
    <xf numFmtId="0" fontId="125" fillId="3" borderId="112" xfId="20966" applyFont="1" applyFill="1" applyBorder="1" applyAlignment="1">
      <alignment horizontal="left" vertical="center" wrapText="1" indent="1"/>
    </xf>
    <xf numFmtId="0" fontId="124" fillId="0" borderId="122" xfId="0" applyFont="1" applyBorder="1" applyAlignment="1">
      <alignment horizontal="left" vertical="center" wrapText="1"/>
    </xf>
    <xf numFmtId="0" fontId="126" fillId="0" borderId="122" xfId="0" applyFont="1" applyBorder="1" applyAlignment="1">
      <alignment horizontal="left" vertical="center" wrapText="1"/>
    </xf>
    <xf numFmtId="0" fontId="126" fillId="0" borderId="122" xfId="0" applyFont="1" applyBorder="1" applyAlignment="1">
      <alignment vertical="center" wrapText="1"/>
    </xf>
    <xf numFmtId="0" fontId="127" fillId="0" borderId="122" xfId="0" applyFont="1" applyBorder="1" applyAlignment="1">
      <alignment horizontal="left" vertical="center" wrapText="1" indent="1"/>
    </xf>
    <xf numFmtId="0" fontId="127" fillId="3" borderId="122" xfId="0" applyFont="1" applyFill="1" applyBorder="1" applyAlignment="1">
      <alignment horizontal="left" vertical="center" wrapText="1" indent="1"/>
    </xf>
    <xf numFmtId="0" fontId="126" fillId="3" borderId="123" xfId="0" applyFont="1" applyFill="1" applyBorder="1" applyAlignment="1">
      <alignment horizontal="left" vertical="center" wrapText="1"/>
    </xf>
    <xf numFmtId="0" fontId="127" fillId="0" borderId="112" xfId="20966" applyFont="1" applyBorder="1" applyAlignment="1">
      <alignment horizontal="left" vertical="center" wrapText="1" indent="1"/>
    </xf>
    <xf numFmtId="0" fontId="126" fillId="0" borderId="112" xfId="0" applyFont="1" applyBorder="1" applyAlignment="1">
      <alignment horizontal="left" vertical="center" wrapText="1"/>
    </xf>
    <xf numFmtId="0" fontId="128" fillId="0" borderId="112" xfId="20966" applyFont="1" applyBorder="1" applyAlignment="1">
      <alignment horizontal="center" vertical="center" wrapText="1"/>
    </xf>
    <xf numFmtId="0" fontId="126" fillId="3" borderId="124" xfId="0" applyFont="1" applyFill="1" applyBorder="1" applyAlignment="1">
      <alignment horizontal="left" vertical="center" wrapText="1"/>
    </xf>
    <xf numFmtId="0" fontId="0" fillId="0" borderId="125" xfId="0" applyBorder="1" applyAlignment="1">
      <alignment horizontal="center"/>
    </xf>
    <xf numFmtId="0" fontId="125" fillId="3" borderId="125" xfId="20966" applyFont="1" applyFill="1" applyBorder="1" applyAlignment="1">
      <alignment horizontal="left" vertical="center" wrapText="1" indent="1"/>
    </xf>
    <xf numFmtId="0" fontId="125" fillId="3" borderId="122" xfId="0" applyFont="1" applyFill="1" applyBorder="1" applyAlignment="1">
      <alignment horizontal="left" vertical="center" wrapText="1" indent="1"/>
    </xf>
    <xf numFmtId="0" fontId="125" fillId="0" borderId="125" xfId="20966" applyFont="1" applyBorder="1" applyAlignment="1">
      <alignment horizontal="left" vertical="center" wrapText="1" indent="1"/>
    </xf>
    <xf numFmtId="0" fontId="125" fillId="0" borderId="122" xfId="0" applyFont="1" applyBorder="1" applyAlignment="1">
      <alignment horizontal="left" vertical="center" wrapText="1" indent="1"/>
    </xf>
    <xf numFmtId="0" fontId="125" fillId="0" borderId="123" xfId="0" applyFont="1" applyBorder="1" applyAlignment="1">
      <alignment horizontal="left" vertical="center" wrapText="1" indent="1"/>
    </xf>
    <xf numFmtId="0" fontId="126" fillId="0" borderId="125" xfId="20966" applyFont="1" applyBorder="1" applyAlignment="1">
      <alignment horizontal="left" vertical="center" wrapText="1"/>
    </xf>
    <xf numFmtId="0" fontId="126" fillId="0" borderId="125" xfId="0" applyFont="1" applyBorder="1" applyAlignment="1">
      <alignment vertical="center" wrapText="1"/>
    </xf>
    <xf numFmtId="0" fontId="128" fillId="0" borderId="125" xfId="20966" applyFont="1" applyBorder="1" applyAlignment="1">
      <alignment horizontal="center" vertical="center" wrapText="1"/>
    </xf>
    <xf numFmtId="0" fontId="126" fillId="3" borderId="125" xfId="20966" applyFont="1" applyFill="1" applyBorder="1" applyAlignment="1">
      <alignment horizontal="left" vertical="center" wrapText="1"/>
    </xf>
    <xf numFmtId="0" fontId="129" fillId="0" borderId="0" xfId="0" applyFont="1" applyAlignment="1">
      <alignment horizontal="justify"/>
    </xf>
    <xf numFmtId="0" fontId="126" fillId="0" borderId="125"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5" xfId="0" applyFont="1" applyBorder="1" applyAlignment="1">
      <alignment horizontal="center" vertical="center" wrapText="1"/>
    </xf>
    <xf numFmtId="0" fontId="0" fillId="0" borderId="125" xfId="0" applyBorder="1" applyAlignment="1">
      <alignment horizontal="center" vertical="center"/>
    </xf>
    <xf numFmtId="0" fontId="126" fillId="0" borderId="130" xfId="0" applyFont="1" applyBorder="1" applyAlignment="1">
      <alignment horizontal="justify" vertical="center" wrapText="1"/>
    </xf>
    <xf numFmtId="0" fontId="126" fillId="0" borderId="122" xfId="0" applyFont="1" applyBorder="1" applyAlignment="1">
      <alignment horizontal="justify" vertical="center" wrapText="1"/>
    </xf>
    <xf numFmtId="0" fontId="124" fillId="0" borderId="122" xfId="0" applyFont="1" applyBorder="1" applyAlignment="1">
      <alignment horizontal="justify" vertical="center" wrapText="1"/>
    </xf>
    <xf numFmtId="0" fontId="126" fillId="3" borderId="122" xfId="0" applyFont="1" applyFill="1" applyBorder="1" applyAlignment="1">
      <alignment horizontal="justify" vertical="center" wrapText="1"/>
    </xf>
    <xf numFmtId="0" fontId="126" fillId="0" borderId="123" xfId="0" applyFont="1" applyBorder="1" applyAlignment="1">
      <alignment horizontal="justify" vertical="center" wrapText="1"/>
    </xf>
    <xf numFmtId="0" fontId="126" fillId="0" borderId="124" xfId="0" applyFont="1" applyBorder="1" applyAlignment="1">
      <alignment horizontal="justify" vertical="center" wrapText="1"/>
    </xf>
    <xf numFmtId="0" fontId="124" fillId="0" borderId="122" xfId="0" applyFont="1" applyBorder="1" applyAlignment="1">
      <alignment vertical="center" wrapText="1"/>
    </xf>
    <xf numFmtId="0" fontId="125" fillId="0" borderId="122" xfId="0" applyFont="1" applyBorder="1" applyAlignment="1">
      <alignment horizontal="left" vertical="center" wrapText="1"/>
    </xf>
    <xf numFmtId="0" fontId="126" fillId="0" borderId="131" xfId="0" applyFont="1" applyBorder="1" applyAlignment="1">
      <alignment vertical="center" wrapText="1"/>
    </xf>
    <xf numFmtId="0" fontId="126" fillId="3" borderId="122" xfId="0" applyFont="1" applyFill="1" applyBorder="1" applyAlignment="1">
      <alignment vertical="center" wrapText="1"/>
    </xf>
    <xf numFmtId="0" fontId="104" fillId="0" borderId="128" xfId="0" applyFont="1" applyBorder="1" applyAlignment="1">
      <alignment vertical="center" wrapText="1"/>
    </xf>
    <xf numFmtId="197" fontId="94" fillId="0" borderId="125" xfId="0" applyNumberFormat="1" applyFont="1" applyBorder="1" applyAlignment="1">
      <alignment horizontal="right"/>
    </xf>
    <xf numFmtId="197" fontId="94" fillId="36" borderId="79" xfId="0" applyNumberFormat="1" applyFont="1" applyFill="1" applyBorder="1" applyAlignment="1">
      <alignment horizontal="right"/>
    </xf>
    <xf numFmtId="0" fontId="2" fillId="0" borderId="128" xfId="0" applyFont="1" applyBorder="1" applyAlignment="1">
      <alignment horizontal="left" vertical="center" wrapText="1" indent="4"/>
    </xf>
    <xf numFmtId="0" fontId="45" fillId="0" borderId="128" xfId="0" applyFont="1" applyBorder="1" applyAlignment="1">
      <alignment vertical="center" wrapText="1"/>
    </xf>
    <xf numFmtId="0" fontId="2" fillId="0" borderId="125" xfId="0" applyFont="1" applyBorder="1" applyAlignment="1" applyProtection="1">
      <alignment horizontal="left" vertical="center" indent="11"/>
      <protection locked="0"/>
    </xf>
    <xf numFmtId="0" fontId="46" fillId="0" borderId="125" xfId="0" applyFont="1" applyBorder="1" applyAlignment="1" applyProtection="1">
      <alignment horizontal="left" vertical="center" indent="17"/>
      <protection locked="0"/>
    </xf>
    <xf numFmtId="0" fontId="111" fillId="0" borderId="125" xfId="0" applyFont="1" applyBorder="1" applyAlignment="1">
      <alignment vertical="center"/>
    </xf>
    <xf numFmtId="0" fontId="95" fillId="0" borderId="125" xfId="0" applyFont="1" applyBorder="1" applyAlignment="1">
      <alignment vertical="center" wrapText="1"/>
    </xf>
    <xf numFmtId="0" fontId="96" fillId="0" borderId="128" xfId="0" applyFont="1" applyBorder="1" applyAlignment="1">
      <alignment horizontal="left" vertical="center" wrapText="1"/>
    </xf>
    <xf numFmtId="0" fontId="2" fillId="0" borderId="128" xfId="0" applyFont="1" applyBorder="1" applyAlignment="1">
      <alignment horizontal="left" vertical="center" wrapText="1"/>
    </xf>
    <xf numFmtId="197" fontId="94" fillId="0" borderId="0" xfId="0" applyNumberFormat="1" applyFont="1" applyAlignment="1">
      <alignment horizontal="right"/>
    </xf>
    <xf numFmtId="0" fontId="125" fillId="3" borderId="123" xfId="0" applyFont="1" applyFill="1" applyBorder="1" applyAlignment="1">
      <alignment horizontal="left" vertical="center" wrapText="1" indent="1"/>
    </xf>
    <xf numFmtId="0" fontId="125" fillId="3" borderId="125" xfId="0" applyFont="1" applyFill="1" applyBorder="1" applyAlignment="1">
      <alignment horizontal="left" vertical="center" wrapText="1" indent="1"/>
    </xf>
    <xf numFmtId="0" fontId="125" fillId="0" borderId="125" xfId="0" applyFont="1" applyBorder="1" applyAlignment="1">
      <alignment horizontal="left" vertical="center" wrapText="1" indent="1"/>
    </xf>
    <xf numFmtId="0" fontId="126" fillId="3" borderId="125" xfId="0" applyFont="1" applyFill="1" applyBorder="1" applyAlignment="1">
      <alignment horizontal="left" vertical="center" wrapText="1"/>
    </xf>
    <xf numFmtId="0" fontId="127" fillId="3" borderId="125" xfId="0" applyFont="1" applyFill="1" applyBorder="1" applyAlignment="1">
      <alignment horizontal="left" vertical="center" wrapText="1" indent="1"/>
    </xf>
    <xf numFmtId="0" fontId="129" fillId="0" borderId="125" xfId="0" applyFont="1" applyBorder="1" applyAlignment="1">
      <alignment horizontal="justify"/>
    </xf>
    <xf numFmtId="171" fontId="86" fillId="0" borderId="55" xfId="0" applyNumberFormat="1" applyFont="1" applyBorder="1" applyAlignment="1">
      <alignment horizontal="center"/>
    </xf>
    <xf numFmtId="171" fontId="87" fillId="0" borderId="57" xfId="0" applyNumberFormat="1" applyFont="1" applyBorder="1" applyAlignment="1">
      <alignment horizontal="center"/>
    </xf>
    <xf numFmtId="171" fontId="46" fillId="0" borderId="57" xfId="0" applyNumberFormat="1" applyFont="1" applyBorder="1" applyAlignment="1">
      <alignment horizontal="center"/>
    </xf>
    <xf numFmtId="0" fontId="116" fillId="0" borderId="125" xfId="0" applyFont="1" applyBorder="1"/>
    <xf numFmtId="49" fontId="118" fillId="0" borderId="125" xfId="5" applyNumberFormat="1" applyFont="1" applyBorder="1" applyAlignment="1" applyProtection="1">
      <alignment horizontal="right" vertical="center"/>
      <protection locked="0"/>
    </xf>
    <xf numFmtId="0" fontId="117" fillId="3" borderId="125" xfId="13" applyFont="1" applyFill="1" applyBorder="1" applyAlignment="1" applyProtection="1">
      <alignment horizontal="left" vertical="center" wrapText="1"/>
      <protection locked="0"/>
    </xf>
    <xf numFmtId="49" fontId="117" fillId="3" borderId="125" xfId="5" applyNumberFormat="1" applyFont="1" applyFill="1" applyBorder="1" applyAlignment="1" applyProtection="1">
      <alignment horizontal="right" vertical="center"/>
      <protection locked="0"/>
    </xf>
    <xf numFmtId="0" fontId="117" fillId="0" borderId="125" xfId="13" applyFont="1" applyBorder="1" applyAlignment="1" applyProtection="1">
      <alignment horizontal="left" vertical="center" wrapText="1"/>
      <protection locked="0"/>
    </xf>
    <xf numFmtId="49" fontId="117" fillId="0" borderId="125" xfId="5" applyNumberFormat="1" applyFont="1" applyBorder="1" applyAlignment="1" applyProtection="1">
      <alignment horizontal="right" vertical="center"/>
      <protection locked="0"/>
    </xf>
    <xf numFmtId="0" fontId="119" fillId="0" borderId="125" xfId="13" applyFont="1" applyBorder="1" applyAlignment="1" applyProtection="1">
      <alignment horizontal="left" vertical="center" wrapText="1"/>
      <protection locked="0"/>
    </xf>
    <xf numFmtId="0" fontId="116" fillId="0" borderId="125" xfId="0" applyFont="1" applyBorder="1" applyAlignment="1">
      <alignment horizontal="center" vertical="center" wrapText="1"/>
    </xf>
    <xf numFmtId="14" fontId="113" fillId="0" borderId="0" xfId="0" applyNumberFormat="1" applyFont="1"/>
    <xf numFmtId="168" fontId="96" fillId="0" borderId="0" xfId="7" applyFont="1"/>
    <xf numFmtId="0" fontId="113" fillId="0" borderId="0" xfId="0" applyFont="1" applyAlignment="1">
      <alignment wrapText="1"/>
    </xf>
    <xf numFmtId="43" fontId="112" fillId="36" borderId="125" xfId="20965" applyFont="1" applyFill="1" applyBorder="1"/>
    <xf numFmtId="0" fontId="112" fillId="0" borderId="125" xfId="0" applyFont="1" applyBorder="1"/>
    <xf numFmtId="0" fontId="112" fillId="0" borderId="125" xfId="0" applyFont="1" applyBorder="1" applyAlignment="1">
      <alignment horizontal="left" indent="8"/>
    </xf>
    <xf numFmtId="0" fontId="112" fillId="0" borderId="125" xfId="0" applyFont="1" applyBorder="1" applyAlignment="1">
      <alignment wrapText="1"/>
    </xf>
    <xf numFmtId="0" fontId="116" fillId="0" borderId="0" xfId="0" applyFont="1"/>
    <xf numFmtId="0" fontId="115" fillId="0" borderId="125" xfId="0" applyFont="1" applyBorder="1"/>
    <xf numFmtId="49" fontId="118" fillId="0" borderId="125" xfId="5" applyNumberFormat="1" applyFont="1" applyBorder="1" applyAlignment="1" applyProtection="1">
      <alignment horizontal="right" vertical="center" wrapText="1"/>
      <protection locked="0"/>
    </xf>
    <xf numFmtId="49" fontId="117" fillId="3" borderId="125" xfId="5" applyNumberFormat="1" applyFont="1" applyFill="1" applyBorder="1" applyAlignment="1" applyProtection="1">
      <alignment horizontal="right" vertical="center" wrapText="1"/>
      <protection locked="0"/>
    </xf>
    <xf numFmtId="49" fontId="117" fillId="0" borderId="125" xfId="5" applyNumberFormat="1" applyFont="1" applyBorder="1" applyAlignment="1" applyProtection="1">
      <alignment horizontal="right" vertical="center" wrapText="1"/>
      <protection locked="0"/>
    </xf>
    <xf numFmtId="0" fontId="112" fillId="0" borderId="125" xfId="0" applyFont="1" applyBorder="1" applyAlignment="1">
      <alignment horizontal="center" vertical="center" wrapText="1"/>
    </xf>
    <xf numFmtId="0" fontId="112" fillId="0" borderId="129" xfId="0" applyFont="1" applyBorder="1" applyAlignment="1">
      <alignment horizontal="center" vertical="center" wrapText="1"/>
    </xf>
    <xf numFmtId="0" fontId="112" fillId="0" borderId="125" xfId="0" applyFont="1" applyBorder="1" applyAlignment="1">
      <alignment horizontal="center" vertical="center"/>
    </xf>
    <xf numFmtId="0" fontId="112" fillId="0" borderId="0" xfId="0" applyFont="1"/>
    <xf numFmtId="0" fontId="112" fillId="0" borderId="0" xfId="0" applyFont="1" applyAlignment="1">
      <alignment wrapText="1"/>
    </xf>
    <xf numFmtId="14" fontId="112" fillId="0" borderId="0" xfId="0" applyNumberFormat="1" applyFont="1"/>
    <xf numFmtId="0" fontId="113" fillId="0" borderId="0" xfId="0" applyFont="1" applyAlignment="1">
      <alignment horizontal="left"/>
    </xf>
    <xf numFmtId="0" fontId="112" fillId="0" borderId="125" xfId="0" applyFont="1" applyBorder="1" applyAlignment="1">
      <alignment horizontal="left" vertical="center" wrapText="1"/>
    </xf>
    <xf numFmtId="0" fontId="115" fillId="0" borderId="125" xfId="0" applyFont="1" applyBorder="1" applyAlignment="1">
      <alignment horizontal="left" wrapText="1" indent="1"/>
    </xf>
    <xf numFmtId="0" fontId="115" fillId="0" borderId="125" xfId="0" applyFont="1" applyBorder="1" applyAlignment="1">
      <alignment horizontal="left" vertical="center" indent="1"/>
    </xf>
    <xf numFmtId="0" fontId="113" fillId="0" borderId="125" xfId="0" applyFont="1" applyBorder="1"/>
    <xf numFmtId="0" fontId="112" fillId="0" borderId="125" xfId="0" applyFont="1" applyBorder="1" applyAlignment="1">
      <alignment horizontal="left" wrapText="1" indent="1"/>
    </xf>
    <xf numFmtId="0" fontId="112" fillId="0" borderId="125" xfId="0" applyFont="1" applyBorder="1" applyAlignment="1">
      <alignment horizontal="left" indent="1"/>
    </xf>
    <xf numFmtId="0" fontId="112" fillId="0" borderId="125" xfId="0" applyFont="1" applyBorder="1" applyAlignment="1">
      <alignment horizontal="left" wrapText="1" indent="4"/>
    </xf>
    <xf numFmtId="0" fontId="112" fillId="0" borderId="125" xfId="0" applyFont="1" applyBorder="1" applyAlignment="1">
      <alignment horizontal="left" indent="3"/>
    </xf>
    <xf numFmtId="0" fontId="115" fillId="0" borderId="125" xfId="0" applyFont="1" applyBorder="1" applyAlignment="1">
      <alignment horizontal="left" indent="1"/>
    </xf>
    <xf numFmtId="0" fontId="113" fillId="78" borderId="125" xfId="0" applyFont="1" applyFill="1" applyBorder="1"/>
    <xf numFmtId="0" fontId="116" fillId="0" borderId="7" xfId="0" applyFont="1" applyBorder="1"/>
    <xf numFmtId="0" fontId="113" fillId="0" borderId="125" xfId="0" applyFont="1" applyBorder="1" applyAlignment="1">
      <alignment horizontal="left" wrapText="1" indent="2"/>
    </xf>
    <xf numFmtId="0" fontId="113" fillId="0" borderId="125" xfId="0" applyFont="1" applyBorder="1" applyAlignment="1">
      <alignment horizontal="left" wrapText="1"/>
    </xf>
    <xf numFmtId="0" fontId="112" fillId="0" borderId="0" xfId="0" applyFont="1" applyAlignment="1">
      <alignment horizontal="center" vertical="center"/>
    </xf>
    <xf numFmtId="0" fontId="112" fillId="0" borderId="7" xfId="0" applyFont="1" applyBorder="1" applyAlignment="1">
      <alignment horizontal="center" vertical="center" wrapText="1"/>
    </xf>
    <xf numFmtId="0" fontId="112" fillId="0" borderId="7" xfId="0" applyFont="1" applyBorder="1" applyAlignment="1">
      <alignment wrapText="1"/>
    </xf>
    <xf numFmtId="0" fontId="112" fillId="0" borderId="0" xfId="0" applyFont="1" applyAlignment="1">
      <alignment horizontal="center" vertical="center" wrapText="1"/>
    </xf>
    <xf numFmtId="0" fontId="112" fillId="0" borderId="104" xfId="0" applyFont="1" applyBorder="1" applyAlignment="1">
      <alignment horizontal="center" vertical="center" wrapText="1"/>
    </xf>
    <xf numFmtId="0" fontId="112" fillId="0" borderId="128" xfId="0" applyFont="1" applyBorder="1" applyAlignment="1">
      <alignment horizontal="center" vertical="center" wrapText="1"/>
    </xf>
    <xf numFmtId="0" fontId="112" fillId="0" borderId="105" xfId="0" applyFont="1" applyBorder="1" applyAlignment="1">
      <alignment horizontal="center" vertical="center" wrapText="1"/>
    </xf>
    <xf numFmtId="49" fontId="112" fillId="0" borderId="23" xfId="0" applyNumberFormat="1" applyFont="1" applyBorder="1" applyAlignment="1">
      <alignment horizontal="left" wrapText="1" indent="1"/>
    </xf>
    <xf numFmtId="0" fontId="112" fillId="0" borderId="21" xfId="0" applyFont="1" applyBorder="1" applyAlignment="1">
      <alignment horizontal="left" wrapText="1" indent="1"/>
    </xf>
    <xf numFmtId="49" fontId="112" fillId="0" borderId="79" xfId="0" applyNumberFormat="1" applyFont="1" applyBorder="1" applyAlignment="1">
      <alignment horizontal="left" wrapText="1" indent="1"/>
    </xf>
    <xf numFmtId="0" fontId="112" fillId="0" borderId="18" xfId="0" applyFont="1" applyBorder="1" applyAlignment="1">
      <alignment horizontal="left" wrapText="1" indent="1"/>
    </xf>
    <xf numFmtId="49" fontId="112" fillId="0" borderId="18" xfId="0" applyNumberFormat="1" applyFont="1" applyBorder="1" applyAlignment="1">
      <alignment horizontal="left" wrapText="1" indent="3"/>
    </xf>
    <xf numFmtId="49" fontId="112" fillId="0" borderId="79" xfId="0" applyNumberFormat="1" applyFont="1" applyBorder="1" applyAlignment="1">
      <alignment horizontal="left" wrapText="1" indent="3"/>
    </xf>
    <xf numFmtId="49" fontId="112" fillId="0" borderId="18" xfId="0" applyNumberFormat="1" applyFont="1" applyBorder="1" applyAlignment="1">
      <alignment horizontal="left" wrapText="1" indent="2"/>
    </xf>
    <xf numFmtId="49" fontId="112" fillId="0" borderId="79" xfId="0" applyNumberFormat="1" applyFont="1" applyBorder="1" applyAlignment="1">
      <alignment horizontal="left" wrapText="1" indent="2"/>
    </xf>
    <xf numFmtId="49" fontId="112" fillId="0" borderId="79" xfId="0" applyNumberFormat="1" applyFont="1" applyBorder="1" applyAlignment="1">
      <alignment horizontal="left" vertical="top" wrapText="1" indent="2"/>
    </xf>
    <xf numFmtId="49" fontId="112" fillId="0" borderId="79" xfId="0" applyNumberFormat="1" applyFont="1" applyBorder="1" applyAlignment="1">
      <alignment horizontal="left" indent="1"/>
    </xf>
    <xf numFmtId="0" fontId="112" fillId="0" borderId="18" xfId="0" applyFont="1" applyBorder="1" applyAlignment="1">
      <alignment horizontal="left" indent="1"/>
    </xf>
    <xf numFmtId="49" fontId="112" fillId="0" borderId="18" xfId="0" applyNumberFormat="1" applyFont="1" applyBorder="1" applyAlignment="1">
      <alignment horizontal="left" indent="1"/>
    </xf>
    <xf numFmtId="49" fontId="112" fillId="0" borderId="18" xfId="0" applyNumberFormat="1" applyFont="1" applyBorder="1" applyAlignment="1">
      <alignment horizontal="left" indent="3"/>
    </xf>
    <xf numFmtId="49" fontId="112" fillId="0" borderId="79" xfId="0" applyNumberFormat="1" applyFont="1" applyBorder="1" applyAlignment="1">
      <alignment horizontal="left" indent="3"/>
    </xf>
    <xf numFmtId="0" fontId="112" fillId="0" borderId="18" xfId="0" applyFont="1" applyBorder="1" applyAlignment="1">
      <alignment horizontal="left" indent="2"/>
    </xf>
    <xf numFmtId="0" fontId="112" fillId="0" borderId="79" xfId="0" applyFont="1" applyBorder="1" applyAlignment="1">
      <alignment horizontal="left" indent="2"/>
    </xf>
    <xf numFmtId="0" fontId="112" fillId="0" borderId="79" xfId="0" applyFont="1" applyBorder="1" applyAlignment="1">
      <alignment horizontal="left" indent="1"/>
    </xf>
    <xf numFmtId="0" fontId="115" fillId="0" borderId="62" xfId="0" applyFont="1" applyBorder="1"/>
    <xf numFmtId="0" fontId="112" fillId="0" borderId="65" xfId="0" applyFont="1" applyBorder="1"/>
    <xf numFmtId="0" fontId="112" fillId="0" borderId="73" xfId="0" applyFont="1" applyBorder="1" applyAlignment="1">
      <alignment horizontal="center" vertical="center" wrapText="1"/>
    </xf>
    <xf numFmtId="0" fontId="112" fillId="0" borderId="79" xfId="0" applyFont="1" applyBorder="1" applyAlignment="1">
      <alignment horizontal="center" vertical="center" wrapText="1"/>
    </xf>
    <xf numFmtId="0" fontId="112" fillId="0" borderId="0" xfId="0" applyFont="1" applyAlignment="1">
      <alignment horizontal="left"/>
    </xf>
    <xf numFmtId="0" fontId="115" fillId="0" borderId="125" xfId="0" applyFont="1" applyBorder="1" applyAlignment="1">
      <alignment horizontal="left" vertical="center" wrapText="1"/>
    </xf>
    <xf numFmtId="0" fontId="117" fillId="0" borderId="0" xfId="0" applyFont="1"/>
    <xf numFmtId="0" fontId="94" fillId="0" borderId="0" xfId="0" applyFont="1" applyAlignment="1">
      <alignment wrapText="1"/>
    </xf>
    <xf numFmtId="0" fontId="115" fillId="0" borderId="125" xfId="0" applyFont="1" applyBorder="1" applyAlignment="1">
      <alignment horizontal="center" vertical="center" wrapText="1"/>
    </xf>
    <xf numFmtId="0" fontId="117" fillId="0" borderId="0" xfId="0" applyFont="1" applyAlignment="1">
      <alignment horizontal="center" vertical="center"/>
    </xf>
    <xf numFmtId="0" fontId="133" fillId="0" borderId="0" xfId="0" applyFont="1"/>
    <xf numFmtId="0" fontId="112" fillId="0" borderId="120" xfId="0" applyFont="1" applyBorder="1" applyAlignment="1">
      <alignment horizontal="left" vertical="center" wrapText="1" indent="1" readingOrder="1"/>
    </xf>
    <xf numFmtId="0" fontId="133" fillId="0" borderId="125" xfId="0" applyFont="1" applyBorder="1" applyAlignment="1">
      <alignment horizontal="left" indent="3"/>
    </xf>
    <xf numFmtId="0" fontId="115" fillId="0" borderId="125" xfId="0" applyFont="1" applyBorder="1" applyAlignment="1">
      <alignment vertical="center" wrapText="1" readingOrder="1"/>
    </xf>
    <xf numFmtId="0" fontId="133" fillId="0" borderId="125" xfId="0" applyFont="1" applyBorder="1" applyAlignment="1">
      <alignment horizontal="left" indent="2"/>
    </xf>
    <xf numFmtId="0" fontId="112" fillId="0" borderId="121" xfId="0" applyFont="1" applyBorder="1" applyAlignment="1">
      <alignment vertical="center" wrapText="1" readingOrder="1"/>
    </xf>
    <xf numFmtId="0" fontId="133" fillId="0" borderId="129" xfId="0" applyFont="1" applyBorder="1" applyAlignment="1">
      <alignment horizontal="left" indent="2"/>
    </xf>
    <xf numFmtId="0" fontId="112" fillId="0" borderId="120" xfId="0" applyFont="1" applyBorder="1" applyAlignment="1">
      <alignment vertical="center" wrapText="1" readingOrder="1"/>
    </xf>
    <xf numFmtId="0" fontId="112" fillId="0" borderId="119" xfId="0" applyFont="1" applyBorder="1" applyAlignment="1">
      <alignment vertical="center" wrapText="1" readingOrder="1"/>
    </xf>
    <xf numFmtId="0" fontId="133" fillId="0" borderId="7" xfId="0" applyFont="1" applyBorder="1"/>
    <xf numFmtId="0" fontId="2" fillId="0" borderId="15" xfId="0" applyFont="1" applyBorder="1" applyAlignment="1">
      <alignment horizontal="left" vertical="center" wrapText="1" indent="1"/>
    </xf>
    <xf numFmtId="171" fontId="134" fillId="80" borderId="56" xfId="0" applyNumberFormat="1" applyFont="1" applyFill="1" applyBorder="1" applyAlignment="1">
      <alignment horizontal="center"/>
    </xf>
    <xf numFmtId="9" fontId="84" fillId="0" borderId="20" xfId="20962" applyFont="1" applyBorder="1"/>
    <xf numFmtId="0" fontId="2" fillId="0" borderId="85" xfId="0" applyFont="1" applyBorder="1" applyAlignment="1">
      <alignment vertical="center"/>
    </xf>
    <xf numFmtId="169" fontId="0" fillId="0" borderId="112" xfId="7" applyNumberFormat="1" applyFont="1" applyBorder="1"/>
    <xf numFmtId="169" fontId="0" fillId="0" borderId="112" xfId="7" applyNumberFormat="1" applyFont="1" applyBorder="1" applyAlignment="1">
      <alignment vertical="center"/>
    </xf>
    <xf numFmtId="169" fontId="0" fillId="36" borderId="112" xfId="7" applyNumberFormat="1" applyFont="1" applyFill="1" applyBorder="1"/>
    <xf numFmtId="169" fontId="0" fillId="36" borderId="112" xfId="7" applyNumberFormat="1" applyFont="1" applyFill="1" applyBorder="1" applyAlignment="1">
      <alignment vertical="center"/>
    </xf>
    <xf numFmtId="169" fontId="0" fillId="0" borderId="125" xfId="7" applyNumberFormat="1" applyFont="1" applyBorder="1"/>
    <xf numFmtId="169" fontId="0" fillId="36" borderId="125" xfId="7" applyNumberFormat="1" applyFont="1" applyFill="1" applyBorder="1"/>
    <xf numFmtId="169" fontId="94" fillId="0" borderId="125" xfId="7" applyNumberFormat="1" applyFont="1" applyBorder="1" applyAlignment="1">
      <alignment horizontal="right"/>
    </xf>
    <xf numFmtId="169" fontId="94" fillId="36" borderId="125" xfId="7" applyNumberFormat="1" applyFont="1" applyFill="1" applyBorder="1" applyAlignment="1">
      <alignment horizontal="right"/>
    </xf>
    <xf numFmtId="169" fontId="103" fillId="0" borderId="97" xfId="7" applyNumberFormat="1" applyFont="1" applyBorder="1" applyAlignment="1">
      <alignment vertical="center" wrapText="1"/>
    </xf>
    <xf numFmtId="169" fontId="103" fillId="0" borderId="98" xfId="7" applyNumberFormat="1" applyFont="1" applyBorder="1" applyAlignment="1">
      <alignment vertical="center" wrapText="1"/>
    </xf>
    <xf numFmtId="169" fontId="103" fillId="0" borderId="82" xfId="7" applyNumberFormat="1" applyFont="1" applyBorder="1" applyAlignment="1">
      <alignment vertical="center" wrapText="1"/>
    </xf>
    <xf numFmtId="169" fontId="84" fillId="0" borderId="78" xfId="7" applyNumberFormat="1" applyFont="1" applyFill="1" applyBorder="1" applyAlignment="1">
      <alignment horizontal="center" vertical="center"/>
    </xf>
    <xf numFmtId="169" fontId="84" fillId="0" borderId="125" xfId="7" applyNumberFormat="1" applyFont="1" applyFill="1" applyBorder="1" applyAlignment="1">
      <alignment horizontal="center" vertical="center"/>
    </xf>
    <xf numFmtId="169" fontId="86" fillId="36" borderId="22" xfId="7" applyNumberFormat="1" applyFont="1" applyFill="1" applyBorder="1" applyAlignment="1">
      <alignment horizontal="center" vertical="center"/>
    </xf>
    <xf numFmtId="197" fontId="133" fillId="0" borderId="79" xfId="0" applyNumberFormat="1" applyFont="1" applyBorder="1"/>
    <xf numFmtId="197" fontId="133" fillId="0" borderId="79" xfId="0" applyNumberFormat="1" applyFont="1" applyBorder="1" applyAlignment="1">
      <alignment wrapText="1"/>
    </xf>
    <xf numFmtId="197" fontId="135" fillId="0" borderId="79" xfId="0" applyNumberFormat="1" applyFont="1" applyBorder="1" applyAlignment="1">
      <alignment wrapText="1"/>
    </xf>
    <xf numFmtId="198" fontId="3" fillId="0" borderId="79" xfId="7" applyNumberFormat="1" applyFont="1" applyBorder="1" applyAlignment="1">
      <alignment horizontal="right" vertical="center" wrapText="1"/>
    </xf>
    <xf numFmtId="198" fontId="4" fillId="36" borderId="79" xfId="7" applyNumberFormat="1" applyFont="1" applyFill="1" applyBorder="1" applyAlignment="1">
      <alignment horizontal="left" vertical="center" wrapText="1"/>
    </xf>
    <xf numFmtId="169" fontId="3" fillId="0" borderId="79" xfId="7" applyNumberFormat="1" applyFont="1" applyBorder="1" applyAlignment="1">
      <alignment horizontal="right" vertical="center" wrapText="1"/>
    </xf>
    <xf numFmtId="169" fontId="84" fillId="0" borderId="11" xfId="7" applyNumberFormat="1" applyFont="1" applyBorder="1" applyAlignment="1">
      <alignment horizontal="center" vertical="center"/>
    </xf>
    <xf numFmtId="169" fontId="87" fillId="0" borderId="11" xfId="7" applyNumberFormat="1" applyFont="1" applyBorder="1" applyAlignment="1">
      <alignment horizontal="center" vertical="center"/>
    </xf>
    <xf numFmtId="169" fontId="84" fillId="0" borderId="12" xfId="7" applyNumberFormat="1" applyFont="1" applyBorder="1" applyAlignment="1">
      <alignment horizontal="center" vertical="center"/>
    </xf>
    <xf numFmtId="169" fontId="86" fillId="0" borderId="13" xfId="7" applyNumberFormat="1" applyFont="1" applyBorder="1" applyAlignment="1">
      <alignment horizontal="center" vertical="center"/>
    </xf>
    <xf numFmtId="169" fontId="84" fillId="0" borderId="14" xfId="7" applyNumberFormat="1" applyFont="1" applyBorder="1" applyAlignment="1">
      <alignment horizontal="center" vertical="center"/>
    </xf>
    <xf numFmtId="169" fontId="87" fillId="0" borderId="12" xfId="7" applyNumberFormat="1" applyFont="1" applyBorder="1" applyAlignment="1">
      <alignment vertical="center"/>
    </xf>
    <xf numFmtId="169" fontId="84" fillId="0" borderId="125" xfId="7" applyNumberFormat="1" applyFont="1" applyBorder="1" applyAlignment="1">
      <alignment horizontal="center" vertical="center"/>
    </xf>
    <xf numFmtId="169" fontId="86" fillId="0" borderId="125" xfId="7" applyNumberFormat="1" applyFont="1" applyBorder="1" applyAlignment="1">
      <alignment horizontal="center" vertical="center"/>
    </xf>
    <xf numFmtId="169" fontId="84" fillId="0" borderId="125" xfId="7" applyNumberFormat="1" applyFont="1" applyBorder="1" applyAlignment="1">
      <alignment horizontal="center"/>
    </xf>
    <xf numFmtId="169" fontId="84" fillId="0" borderId="125" xfId="7" applyNumberFormat="1" applyFont="1" applyBorder="1"/>
    <xf numFmtId="0" fontId="127" fillId="0" borderId="125" xfId="20966" applyFont="1" applyBorder="1" applyAlignment="1">
      <alignment horizontal="left" vertical="center" wrapText="1" indent="1"/>
    </xf>
    <xf numFmtId="169" fontId="9" fillId="37" borderId="0" xfId="7" applyNumberFormat="1" applyFont="1" applyFill="1"/>
    <xf numFmtId="169" fontId="3" fillId="0" borderId="83" xfId="7" applyNumberFormat="1" applyFont="1" applyBorder="1" applyAlignment="1">
      <alignment vertical="center"/>
    </xf>
    <xf numFmtId="169" fontId="3" fillId="0" borderId="62" xfId="7" applyNumberFormat="1" applyFont="1" applyBorder="1" applyAlignment="1">
      <alignment vertical="center"/>
    </xf>
    <xf numFmtId="169" fontId="3" fillId="3" borderId="81" xfId="7" applyNumberFormat="1" applyFont="1" applyFill="1" applyBorder="1" applyAlignment="1">
      <alignment vertical="center"/>
    </xf>
    <xf numFmtId="169" fontId="3" fillId="3" borderId="82" xfId="7" applyNumberFormat="1" applyFont="1" applyFill="1" applyBorder="1" applyAlignment="1">
      <alignment vertical="center"/>
    </xf>
    <xf numFmtId="169" fontId="3" fillId="0" borderId="78" xfId="7" applyNumberFormat="1" applyFont="1" applyBorder="1" applyAlignment="1">
      <alignment vertical="center"/>
    </xf>
    <xf numFmtId="169" fontId="3" fillId="0" borderId="84" xfId="7" applyNumberFormat="1" applyFont="1" applyBorder="1" applyAlignment="1">
      <alignment vertical="center"/>
    </xf>
    <xf numFmtId="169" fontId="3" fillId="0" borderId="79" xfId="7" applyNumberFormat="1" applyFont="1" applyBorder="1" applyAlignment="1">
      <alignment vertical="center"/>
    </xf>
    <xf numFmtId="169" fontId="3" fillId="0" borderId="22" xfId="7" applyNumberFormat="1" applyFont="1" applyBorder="1" applyAlignment="1">
      <alignment vertical="center"/>
    </xf>
    <xf numFmtId="169" fontId="3" fillId="0" borderId="24" xfId="7" applyNumberFormat="1" applyFont="1" applyBorder="1" applyAlignment="1">
      <alignment vertical="center"/>
    </xf>
    <xf numFmtId="169" fontId="3" fillId="0" borderId="23" xfId="7" applyNumberFormat="1" applyFont="1" applyBorder="1" applyAlignment="1">
      <alignment vertical="center"/>
    </xf>
    <xf numFmtId="169" fontId="3" fillId="0" borderId="26" xfId="7" applyNumberFormat="1" applyFont="1" applyBorder="1" applyAlignment="1">
      <alignment vertical="center"/>
    </xf>
    <xf numFmtId="169" fontId="3" fillId="0" borderId="17" xfId="7" applyNumberFormat="1" applyFont="1" applyBorder="1" applyAlignment="1">
      <alignment vertical="center"/>
    </xf>
    <xf numFmtId="169" fontId="3" fillId="0" borderId="88" xfId="7" applyNumberFormat="1" applyFont="1" applyBorder="1" applyAlignment="1">
      <alignment vertical="center"/>
    </xf>
    <xf numFmtId="169" fontId="3" fillId="0" borderId="89" xfId="7" applyNumberFormat="1" applyFont="1" applyBorder="1" applyAlignment="1">
      <alignment vertical="center"/>
    </xf>
    <xf numFmtId="9" fontId="3" fillId="0" borderId="92" xfId="20962" applyFont="1" applyBorder="1" applyAlignment="1">
      <alignment vertical="center"/>
    </xf>
    <xf numFmtId="9" fontId="3" fillId="0" borderId="93" xfId="20962" applyFont="1" applyBorder="1" applyAlignment="1">
      <alignment vertical="center"/>
    </xf>
    <xf numFmtId="9" fontId="105" fillId="0" borderId="97" xfId="20962" applyFont="1" applyFill="1" applyBorder="1" applyAlignment="1" applyProtection="1">
      <alignment horizontal="right" vertical="center"/>
      <protection locked="0"/>
    </xf>
    <xf numFmtId="169" fontId="113" fillId="0" borderId="125" xfId="7" applyNumberFormat="1" applyFont="1" applyBorder="1"/>
    <xf numFmtId="169" fontId="116" fillId="0" borderId="125" xfId="7" applyNumberFormat="1" applyFont="1" applyBorder="1"/>
    <xf numFmtId="169" fontId="112" fillId="0" borderId="125" xfId="7" applyNumberFormat="1" applyFont="1" applyBorder="1"/>
    <xf numFmtId="169" fontId="115" fillId="0" borderId="125" xfId="7" applyNumberFormat="1" applyFont="1" applyBorder="1"/>
    <xf numFmtId="169" fontId="112" fillId="36" borderId="125" xfId="7" applyNumberFormat="1" applyFont="1" applyFill="1" applyBorder="1"/>
    <xf numFmtId="169" fontId="115" fillId="36" borderId="125" xfId="7" applyNumberFormat="1" applyFont="1" applyFill="1" applyBorder="1"/>
    <xf numFmtId="169" fontId="112" fillId="0" borderId="125" xfId="7" applyNumberFormat="1" applyFont="1" applyBorder="1" applyAlignment="1">
      <alignment horizontal="left" indent="1"/>
    </xf>
    <xf numFmtId="169" fontId="115" fillId="76" borderId="125" xfId="7" applyNumberFormat="1" applyFont="1" applyFill="1" applyBorder="1"/>
    <xf numFmtId="0" fontId="115" fillId="0" borderId="125" xfId="0" applyFont="1" applyBorder="1" applyAlignment="1">
      <alignment horizontal="center"/>
    </xf>
    <xf numFmtId="0" fontId="115" fillId="0" borderId="0" xfId="0" applyFont="1"/>
    <xf numFmtId="169" fontId="112" fillId="76" borderId="125" xfId="7" applyNumberFormat="1" applyFont="1" applyFill="1" applyBorder="1"/>
    <xf numFmtId="169" fontId="112" fillId="0" borderId="79" xfId="7" applyNumberFormat="1" applyFont="1" applyBorder="1"/>
    <xf numFmtId="169" fontId="112" fillId="0" borderId="128" xfId="7" applyNumberFormat="1" applyFont="1" applyBorder="1"/>
    <xf numFmtId="169" fontId="112" fillId="0" borderId="18" xfId="7" applyNumberFormat="1" applyFont="1" applyBorder="1" applyAlignment="1">
      <alignment horizontal="left" indent="1"/>
    </xf>
    <xf numFmtId="169" fontId="112" fillId="0" borderId="18" xfId="7" applyNumberFormat="1" applyFont="1" applyBorder="1" applyAlignment="1">
      <alignment horizontal="left" indent="2"/>
    </xf>
    <xf numFmtId="169" fontId="112" fillId="0" borderId="18" xfId="7" applyNumberFormat="1" applyFont="1" applyBorder="1" applyAlignment="1">
      <alignment horizontal="left" indent="3"/>
    </xf>
    <xf numFmtId="169" fontId="112" fillId="79" borderId="18" xfId="7" applyNumberFormat="1" applyFont="1" applyFill="1" applyBorder="1"/>
    <xf numFmtId="169" fontId="112" fillId="79" borderId="125" xfId="7" applyNumberFormat="1" applyFont="1" applyFill="1" applyBorder="1"/>
    <xf numFmtId="169" fontId="112" fillId="79" borderId="79" xfId="7" applyNumberFormat="1" applyFont="1" applyFill="1" applyBorder="1"/>
    <xf numFmtId="169" fontId="112" fillId="79" borderId="128" xfId="7" applyNumberFormat="1" applyFont="1" applyFill="1" applyBorder="1"/>
    <xf numFmtId="169" fontId="112" fillId="0" borderId="18" xfId="7" applyNumberFormat="1" applyFont="1" applyBorder="1" applyAlignment="1">
      <alignment horizontal="left" vertical="top" wrapText="1" indent="2"/>
    </xf>
    <xf numFmtId="169" fontId="112" fillId="0" borderId="18" xfId="7" applyNumberFormat="1" applyFont="1" applyBorder="1" applyAlignment="1">
      <alignment horizontal="left" wrapText="1" indent="3"/>
    </xf>
    <xf numFmtId="169" fontId="112" fillId="0" borderId="18" xfId="7" applyNumberFormat="1" applyFont="1" applyBorder="1" applyAlignment="1">
      <alignment horizontal="left" wrapText="1" indent="2"/>
    </xf>
    <xf numFmtId="169" fontId="112" fillId="0" borderId="18" xfId="7" applyNumberFormat="1" applyFont="1" applyBorder="1" applyAlignment="1">
      <alignment horizontal="left" wrapText="1" indent="1"/>
    </xf>
    <xf numFmtId="169" fontId="112" fillId="0" borderId="21" xfId="7" applyNumberFormat="1" applyFont="1" applyBorder="1" applyAlignment="1">
      <alignment horizontal="left" wrapText="1" indent="1"/>
    </xf>
    <xf numFmtId="169" fontId="112" fillId="0" borderId="22" xfId="7" applyNumberFormat="1" applyFont="1" applyBorder="1"/>
    <xf numFmtId="169" fontId="112" fillId="0" borderId="23" xfId="7" applyNumberFormat="1" applyFont="1" applyBorder="1"/>
    <xf numFmtId="169" fontId="112" fillId="0" borderId="25" xfId="7" applyNumberFormat="1" applyFont="1" applyBorder="1"/>
    <xf numFmtId="169" fontId="112" fillId="0" borderId="125" xfId="7" applyNumberFormat="1" applyFont="1" applyBorder="1" applyAlignment="1">
      <alignment horizontal="left" vertical="center" wrapText="1"/>
    </xf>
    <xf numFmtId="169" fontId="112" fillId="0" borderId="125" xfId="7" applyNumberFormat="1" applyFont="1" applyBorder="1" applyAlignment="1">
      <alignment horizontal="center" vertical="center" wrapText="1"/>
    </xf>
    <xf numFmtId="169" fontId="112" fillId="0" borderId="125" xfId="7" applyNumberFormat="1" applyFont="1" applyBorder="1" applyAlignment="1">
      <alignment horizontal="center" vertical="center"/>
    </xf>
    <xf numFmtId="169" fontId="115" fillId="0" borderId="125" xfId="7" applyNumberFormat="1" applyFont="1" applyBorder="1" applyAlignment="1">
      <alignment horizontal="left" vertical="center" wrapText="1"/>
    </xf>
    <xf numFmtId="169" fontId="115" fillId="0" borderId="125" xfId="7" applyNumberFormat="1" applyFont="1" applyBorder="1" applyAlignment="1">
      <alignment horizontal="center" vertical="center"/>
    </xf>
    <xf numFmtId="169" fontId="117" fillId="0" borderId="125" xfId="7" applyNumberFormat="1" applyFont="1" applyBorder="1"/>
    <xf numFmtId="169" fontId="117" fillId="0" borderId="129" xfId="7" applyNumberFormat="1" applyFont="1" applyBorder="1"/>
    <xf numFmtId="0" fontId="136" fillId="0" borderId="125" xfId="0" applyFont="1" applyBorder="1" applyAlignment="1">
      <alignment horizontal="left" indent="2"/>
    </xf>
    <xf numFmtId="169" fontId="118" fillId="0" borderId="125" xfId="7" applyNumberFormat="1" applyFont="1" applyBorder="1"/>
    <xf numFmtId="0" fontId="136" fillId="0" borderId="0" xfId="0" applyFont="1"/>
    <xf numFmtId="0" fontId="2" fillId="0" borderId="26" xfId="0" applyFont="1" applyBorder="1" applyAlignment="1">
      <alignment horizontal="left" vertical="center" wrapText="1" indent="1"/>
    </xf>
    <xf numFmtId="173" fontId="9" fillId="37" borderId="0" xfId="20"/>
    <xf numFmtId="173" fontId="9" fillId="37" borderId="61" xfId="20" applyBorder="1"/>
    <xf numFmtId="173" fontId="9" fillId="37" borderId="94" xfId="20" applyBorder="1"/>
    <xf numFmtId="197" fontId="96" fillId="0" borderId="126" xfId="0" applyNumberFormat="1" applyFont="1" applyBorder="1" applyAlignment="1" applyProtection="1">
      <alignment vertical="center" wrapText="1"/>
      <protection locked="0"/>
    </xf>
    <xf numFmtId="197" fontId="3" fillId="0" borderId="18" xfId="0" applyNumberFormat="1" applyFont="1" applyBorder="1" applyAlignment="1" applyProtection="1">
      <alignment vertical="center" wrapText="1"/>
      <protection locked="0"/>
    </xf>
    <xf numFmtId="197" fontId="3" fillId="0" borderId="125" xfId="0" applyNumberFormat="1" applyFont="1" applyBorder="1" applyAlignment="1" applyProtection="1">
      <alignment vertical="center" wrapText="1"/>
      <protection locked="0"/>
    </xf>
    <xf numFmtId="197" fontId="3" fillId="0" borderId="126" xfId="0" applyNumberFormat="1" applyFont="1" applyBorder="1" applyAlignment="1" applyProtection="1">
      <alignment vertical="center" wrapText="1"/>
      <protection locked="0"/>
    </xf>
    <xf numFmtId="197" fontId="3" fillId="0" borderId="79" xfId="0" applyNumberFormat="1" applyFont="1" applyBorder="1" applyAlignment="1" applyProtection="1">
      <alignment vertical="center" wrapText="1"/>
      <protection locked="0"/>
    </xf>
    <xf numFmtId="173" fontId="9" fillId="37" borderId="135" xfId="20" applyBorder="1"/>
    <xf numFmtId="197" fontId="96" fillId="0" borderId="126" xfId="0" applyNumberFormat="1" applyFont="1" applyBorder="1" applyAlignment="1" applyProtection="1">
      <alignment horizontal="right" vertical="center" wrapText="1"/>
      <protection locked="0"/>
    </xf>
    <xf numFmtId="10" fontId="3" fillId="0" borderId="126" xfId="20962" applyNumberFormat="1" applyFont="1" applyFill="1" applyBorder="1" applyAlignment="1" applyProtection="1">
      <alignment horizontal="right" vertical="center" wrapText="1"/>
      <protection locked="0"/>
    </xf>
    <xf numFmtId="10" fontId="3" fillId="0" borderId="18" xfId="20962" applyNumberFormat="1" applyFont="1" applyBorder="1" applyAlignment="1" applyProtection="1">
      <alignment vertical="center" wrapText="1"/>
      <protection locked="0"/>
    </xf>
    <xf numFmtId="10" fontId="3" fillId="0" borderId="125" xfId="20962" applyNumberFormat="1" applyFont="1" applyBorder="1" applyAlignment="1" applyProtection="1">
      <alignment vertical="center" wrapText="1"/>
      <protection locked="0"/>
    </xf>
    <xf numFmtId="10" fontId="3" fillId="0" borderId="126" xfId="20962" applyNumberFormat="1" applyFont="1" applyBorder="1" applyAlignment="1" applyProtection="1">
      <alignment vertical="center" wrapText="1"/>
      <protection locked="0"/>
    </xf>
    <xf numFmtId="10" fontId="3" fillId="0" borderId="79" xfId="20962" applyNumberFormat="1" applyFont="1" applyBorder="1" applyAlignment="1" applyProtection="1">
      <alignment vertical="center" wrapText="1"/>
      <protection locked="0"/>
    </xf>
    <xf numFmtId="10" fontId="137" fillId="0" borderId="126" xfId="20962" applyNumberFormat="1" applyFont="1" applyFill="1" applyBorder="1" applyAlignment="1" applyProtection="1">
      <alignment vertical="center"/>
    </xf>
    <xf numFmtId="9" fontId="137" fillId="2" borderId="18" xfId="20962" applyFont="1" applyFill="1" applyBorder="1" applyAlignment="1" applyProtection="1">
      <alignment vertical="center"/>
      <protection locked="0"/>
    </xf>
    <xf numFmtId="9" fontId="137" fillId="2" borderId="125" xfId="20962" applyFont="1" applyFill="1" applyBorder="1" applyAlignment="1" applyProtection="1">
      <alignment vertical="center"/>
      <protection locked="0"/>
    </xf>
    <xf numFmtId="9" fontId="137" fillId="2" borderId="126" xfId="20962" applyFont="1" applyFill="1" applyBorder="1" applyAlignment="1" applyProtection="1">
      <alignment vertical="center"/>
      <protection locked="0"/>
    </xf>
    <xf numFmtId="9" fontId="137" fillId="2" borderId="79" xfId="20962" applyFont="1" applyFill="1" applyBorder="1" applyAlignment="1" applyProtection="1">
      <alignment vertical="center"/>
      <protection locked="0"/>
    </xf>
    <xf numFmtId="10" fontId="137" fillId="2" borderId="18" xfId="20962" applyNumberFormat="1" applyFont="1" applyFill="1" applyBorder="1" applyAlignment="1" applyProtection="1">
      <alignment vertical="center"/>
      <protection locked="0"/>
    </xf>
    <xf numFmtId="10" fontId="137" fillId="2" borderId="125" xfId="20962" applyNumberFormat="1" applyFont="1" applyFill="1" applyBorder="1" applyAlignment="1" applyProtection="1">
      <alignment vertical="center"/>
      <protection locked="0"/>
    </xf>
    <xf numFmtId="10" fontId="137" fillId="2" borderId="126" xfId="20962" applyNumberFormat="1" applyFont="1" applyFill="1" applyBorder="1" applyAlignment="1" applyProtection="1">
      <alignment vertical="center"/>
      <protection locked="0"/>
    </xf>
    <xf numFmtId="10" fontId="137" fillId="2" borderId="79" xfId="20962" applyNumberFormat="1" applyFont="1" applyFill="1" applyBorder="1" applyAlignment="1" applyProtection="1">
      <alignment vertical="center"/>
      <protection locked="0"/>
    </xf>
    <xf numFmtId="9" fontId="9" fillId="37" borderId="0" xfId="20962" applyFont="1" applyFill="1" applyBorder="1"/>
    <xf numFmtId="9" fontId="9" fillId="37" borderId="61" xfId="20962" applyFont="1" applyFill="1" applyBorder="1"/>
    <xf numFmtId="9" fontId="9" fillId="37" borderId="135" xfId="20962" applyFont="1" applyFill="1" applyBorder="1"/>
    <xf numFmtId="173" fontId="9" fillId="0" borderId="0" xfId="20" applyFill="1"/>
    <xf numFmtId="10" fontId="94" fillId="0" borderId="126" xfId="20962" applyNumberFormat="1" applyFont="1" applyFill="1" applyBorder="1" applyAlignment="1" applyProtection="1">
      <alignment vertical="center"/>
      <protection locked="0"/>
    </xf>
    <xf numFmtId="9" fontId="94" fillId="2" borderId="18" xfId="20962" applyFont="1" applyFill="1" applyBorder="1" applyAlignment="1" applyProtection="1">
      <alignment vertical="center"/>
      <protection locked="0"/>
    </xf>
    <xf numFmtId="9" fontId="94" fillId="2" borderId="125" xfId="20962" applyFont="1" applyFill="1" applyBorder="1" applyAlignment="1" applyProtection="1">
      <alignment vertical="center"/>
      <protection locked="0"/>
    </xf>
    <xf numFmtId="9" fontId="94" fillId="2" borderId="126" xfId="20962" applyFont="1" applyFill="1" applyBorder="1" applyAlignment="1" applyProtection="1">
      <alignment vertical="center"/>
      <protection locked="0"/>
    </xf>
    <xf numFmtId="9" fontId="94" fillId="2" borderId="79" xfId="20962" applyFont="1" applyFill="1" applyBorder="1" applyAlignment="1" applyProtection="1">
      <alignment vertical="center"/>
      <protection locked="0"/>
    </xf>
    <xf numFmtId="197" fontId="94" fillId="0" borderId="126" xfId="0" applyNumberFormat="1" applyFont="1" applyBorder="1" applyAlignment="1" applyProtection="1">
      <alignment vertical="center"/>
      <protection locked="0"/>
    </xf>
    <xf numFmtId="197" fontId="94" fillId="2" borderId="18" xfId="0" applyNumberFormat="1" applyFont="1" applyFill="1" applyBorder="1" applyAlignment="1" applyProtection="1">
      <alignment vertical="center"/>
      <protection locked="0"/>
    </xf>
    <xf numFmtId="197" fontId="94" fillId="2" borderId="125" xfId="0" applyNumberFormat="1" applyFont="1" applyFill="1" applyBorder="1" applyAlignment="1" applyProtection="1">
      <alignment vertical="center"/>
      <protection locked="0"/>
    </xf>
    <xf numFmtId="197" fontId="94" fillId="2" borderId="126" xfId="0" applyNumberFormat="1" applyFont="1" applyFill="1" applyBorder="1" applyAlignment="1" applyProtection="1">
      <alignment vertical="center"/>
      <protection locked="0"/>
    </xf>
    <xf numFmtId="197" fontId="94" fillId="2" borderId="79" xfId="0" applyNumberFormat="1" applyFont="1" applyFill="1" applyBorder="1" applyAlignment="1" applyProtection="1">
      <alignment vertical="center"/>
      <protection locked="0"/>
    </xf>
    <xf numFmtId="197" fontId="137" fillId="2" borderId="18" xfId="0" applyNumberFormat="1" applyFont="1" applyFill="1" applyBorder="1" applyAlignment="1" applyProtection="1">
      <alignment vertical="center"/>
      <protection locked="0"/>
    </xf>
    <xf numFmtId="197" fontId="137" fillId="2" borderId="125" xfId="0" applyNumberFormat="1" applyFont="1" applyFill="1" applyBorder="1" applyAlignment="1" applyProtection="1">
      <alignment vertical="center"/>
      <protection locked="0"/>
    </xf>
    <xf numFmtId="197" fontId="137" fillId="2" borderId="126" xfId="0" applyNumberFormat="1" applyFont="1" applyFill="1" applyBorder="1" applyAlignment="1" applyProtection="1">
      <alignment vertical="center"/>
      <protection locked="0"/>
    </xf>
    <xf numFmtId="197" fontId="137" fillId="2" borderId="79" xfId="0" applyNumberFormat="1" applyFont="1" applyFill="1" applyBorder="1" applyAlignment="1" applyProtection="1">
      <alignment vertical="center"/>
      <protection locked="0"/>
    </xf>
    <xf numFmtId="170" fontId="94" fillId="0" borderId="126" xfId="20962" applyNumberFormat="1" applyFont="1" applyFill="1" applyBorder="1" applyAlignment="1" applyProtection="1">
      <alignment vertical="center"/>
      <protection locked="0"/>
    </xf>
    <xf numFmtId="168" fontId="0" fillId="0" borderId="0" xfId="7" applyFont="1"/>
    <xf numFmtId="197" fontId="94" fillId="0" borderId="104" xfId="0" applyNumberFormat="1" applyFont="1" applyBorder="1" applyAlignment="1" applyProtection="1">
      <alignment vertical="center"/>
      <protection locked="0"/>
    </xf>
    <xf numFmtId="197" fontId="137" fillId="2" borderId="85" xfId="0" applyNumberFormat="1" applyFont="1" applyFill="1" applyBorder="1" applyAlignment="1" applyProtection="1">
      <alignment vertical="center"/>
      <protection locked="0"/>
    </xf>
    <xf numFmtId="197" fontId="137" fillId="2" borderId="129" xfId="0" applyNumberFormat="1" applyFont="1" applyFill="1" applyBorder="1" applyAlignment="1" applyProtection="1">
      <alignment vertical="center"/>
      <protection locked="0"/>
    </xf>
    <xf numFmtId="197" fontId="137" fillId="2" borderId="104" xfId="0" applyNumberFormat="1" applyFont="1" applyFill="1" applyBorder="1" applyAlignment="1" applyProtection="1">
      <alignment vertical="center"/>
      <protection locked="0"/>
    </xf>
    <xf numFmtId="197" fontId="137" fillId="2" borderId="89" xfId="0" applyNumberFormat="1" applyFont="1" applyFill="1" applyBorder="1" applyAlignment="1" applyProtection="1">
      <alignment vertical="center"/>
      <protection locked="0"/>
    </xf>
    <xf numFmtId="9" fontId="94" fillId="0" borderId="24" xfId="20962" applyFont="1" applyFill="1" applyBorder="1" applyAlignment="1" applyProtection="1">
      <alignment vertical="center"/>
      <protection locked="0"/>
    </xf>
    <xf numFmtId="9" fontId="137" fillId="2" borderId="21" xfId="20962" applyFont="1" applyFill="1" applyBorder="1" applyAlignment="1" applyProtection="1">
      <alignment vertical="center"/>
      <protection locked="0"/>
    </xf>
    <xf numFmtId="9" fontId="137" fillId="2" borderId="22" xfId="20962" applyFont="1" applyFill="1" applyBorder="1" applyAlignment="1" applyProtection="1">
      <alignment vertical="center"/>
      <protection locked="0"/>
    </xf>
    <xf numFmtId="9" fontId="137" fillId="2" borderId="24" xfId="20962" applyFont="1" applyFill="1" applyBorder="1" applyAlignment="1" applyProtection="1">
      <alignment vertical="center"/>
      <protection locked="0"/>
    </xf>
    <xf numFmtId="9" fontId="137" fillId="2" borderId="23" xfId="20962" applyFont="1" applyFill="1" applyBorder="1" applyAlignment="1" applyProtection="1">
      <alignment vertical="center"/>
      <protection locked="0"/>
    </xf>
    <xf numFmtId="0" fontId="0" fillId="0" borderId="114" xfId="0" applyBorder="1"/>
    <xf numFmtId="0" fontId="0" fillId="0" borderId="115" xfId="0" applyBorder="1"/>
    <xf numFmtId="0" fontId="0" fillId="0" borderId="116" xfId="0" applyBorder="1"/>
    <xf numFmtId="0" fontId="0" fillId="0" borderId="126" xfId="0" applyBorder="1"/>
    <xf numFmtId="0" fontId="0" fillId="0" borderId="127" xfId="0" applyBorder="1"/>
    <xf numFmtId="0" fontId="0" fillId="0" borderId="128" xfId="0" applyBorder="1"/>
    <xf numFmtId="0" fontId="138" fillId="0" borderId="126" xfId="0" applyFont="1" applyBorder="1" applyAlignment="1">
      <alignment wrapText="1"/>
    </xf>
    <xf numFmtId="10" fontId="3" fillId="0" borderId="79" xfId="20962" applyNumberFormat="1" applyFont="1" applyFill="1" applyBorder="1"/>
    <xf numFmtId="0" fontId="138" fillId="0" borderId="104" xfId="0" applyFont="1" applyBorder="1" applyAlignment="1">
      <alignment wrapText="1"/>
    </xf>
    <xf numFmtId="10" fontId="3" fillId="0" borderId="89" xfId="20962" applyNumberFormat="1" applyFont="1" applyFill="1" applyBorder="1"/>
    <xf numFmtId="0" fontId="138" fillId="0" borderId="24" xfId="0" applyFont="1" applyBorder="1" applyAlignment="1">
      <alignment wrapText="1"/>
    </xf>
    <xf numFmtId="0" fontId="3" fillId="0" borderId="23" xfId="0" applyFont="1" applyBorder="1"/>
    <xf numFmtId="170" fontId="117" fillId="0" borderId="125" xfId="20962" applyNumberFormat="1" applyFont="1" applyBorder="1"/>
    <xf numFmtId="170" fontId="117" fillId="0" borderId="129" xfId="20962" applyNumberFormat="1" applyFont="1" applyBorder="1"/>
    <xf numFmtId="170" fontId="118" fillId="0" borderId="125" xfId="20962" applyNumberFormat="1" applyFont="1" applyBorder="1"/>
    <xf numFmtId="9" fontId="117" fillId="0" borderId="125" xfId="20962" applyFont="1" applyBorder="1"/>
    <xf numFmtId="9" fontId="117" fillId="0" borderId="129" xfId="20962" applyFont="1" applyBorder="1"/>
    <xf numFmtId="9" fontId="118" fillId="0" borderId="125" xfId="20962" applyFont="1" applyBorder="1"/>
    <xf numFmtId="169" fontId="115" fillId="0" borderId="18" xfId="7" applyNumberFormat="1" applyFont="1" applyBorder="1"/>
    <xf numFmtId="169" fontId="115" fillId="0" borderId="79" xfId="7" applyNumberFormat="1" applyFont="1" applyBorder="1"/>
    <xf numFmtId="169" fontId="115" fillId="0" borderId="128" xfId="7" applyNumberFormat="1" applyFont="1" applyBorder="1"/>
    <xf numFmtId="197" fontId="94" fillId="36" borderId="125" xfId="5" applyNumberFormat="1" applyFont="1" applyFill="1" applyBorder="1" applyProtection="1">
      <protection locked="0"/>
    </xf>
    <xf numFmtId="0" fontId="94" fillId="3" borderId="125" xfId="5" applyFont="1" applyFill="1" applyBorder="1" applyProtection="1">
      <protection locked="0"/>
    </xf>
    <xf numFmtId="197" fontId="94" fillId="36" borderId="125" xfId="1" applyNumberFormat="1" applyFont="1" applyFill="1" applyBorder="1" applyProtection="1">
      <protection locked="0"/>
    </xf>
    <xf numFmtId="3" fontId="94" fillId="36" borderId="79" xfId="5" applyNumberFormat="1" applyFont="1" applyFill="1" applyBorder="1" applyProtection="1">
      <protection locked="0"/>
    </xf>
    <xf numFmtId="197" fontId="94" fillId="3" borderId="125" xfId="5" applyNumberFormat="1" applyFont="1" applyFill="1" applyBorder="1" applyProtection="1">
      <protection locked="0"/>
    </xf>
    <xf numFmtId="170" fontId="94" fillId="3" borderId="125" xfId="8" applyNumberFormat="1" applyFont="1" applyFill="1" applyBorder="1" applyAlignment="1" applyProtection="1">
      <alignment horizontal="right" wrapText="1"/>
      <protection locked="0"/>
    </xf>
    <xf numFmtId="170" fontId="94" fillId="4" borderId="125" xfId="8" applyNumberFormat="1" applyFont="1" applyFill="1" applyBorder="1" applyAlignment="1" applyProtection="1">
      <alignment horizontal="right" wrapText="1"/>
      <protection locked="0"/>
    </xf>
    <xf numFmtId="197" fontId="94" fillId="0" borderId="125" xfId="1" applyNumberFormat="1" applyFont="1" applyFill="1" applyBorder="1" applyProtection="1">
      <protection locked="0"/>
    </xf>
    <xf numFmtId="197" fontId="122" fillId="36" borderId="22" xfId="16" applyNumberFormat="1" applyFont="1" applyFill="1" applyBorder="1" applyProtection="1">
      <protection locked="0"/>
    </xf>
    <xf numFmtId="3" fontId="122" fillId="36" borderId="22" xfId="16" applyNumberFormat="1" applyFont="1" applyFill="1" applyBorder="1" applyProtection="1">
      <protection locked="0"/>
    </xf>
    <xf numFmtId="197" fontId="122" fillId="36" borderId="22" xfId="1" applyNumberFormat="1" applyFont="1" applyFill="1" applyBorder="1" applyAlignment="1" applyProtection="1">
      <protection locked="0"/>
    </xf>
    <xf numFmtId="169" fontId="122" fillId="36" borderId="23" xfId="1" applyNumberFormat="1" applyFont="1" applyFill="1" applyBorder="1" applyAlignment="1" applyProtection="1">
      <protection locked="0"/>
    </xf>
    <xf numFmtId="14" fontId="3" fillId="0" borderId="0" xfId="0" applyNumberFormat="1" applyFont="1"/>
    <xf numFmtId="169" fontId="96" fillId="0" borderId="23" xfId="7" applyNumberFormat="1" applyFont="1" applyFill="1" applyBorder="1" applyAlignment="1" applyProtection="1">
      <alignment horizontal="right" vertical="center"/>
    </xf>
    <xf numFmtId="0" fontId="124" fillId="3" borderId="125" xfId="20966" applyFont="1" applyFill="1" applyBorder="1" applyAlignment="1">
      <alignment horizontal="left" vertical="center" wrapText="1"/>
    </xf>
    <xf numFmtId="171" fontId="84" fillId="0" borderId="137" xfId="0" applyNumberFormat="1" applyFont="1" applyBorder="1" applyAlignment="1">
      <alignment horizontal="center"/>
    </xf>
    <xf numFmtId="171" fontId="84" fillId="0" borderId="125" xfId="0" applyNumberFormat="1" applyFont="1" applyBorder="1" applyAlignment="1">
      <alignment horizontal="center"/>
    </xf>
    <xf numFmtId="171" fontId="86" fillId="0" borderId="125" xfId="0" applyNumberFormat="1" applyFont="1" applyBorder="1" applyAlignment="1">
      <alignment horizontal="center"/>
    </xf>
    <xf numFmtId="0" fontId="84" fillId="0" borderId="125" xfId="0" applyFont="1" applyBorder="1"/>
    <xf numFmtId="169" fontId="84" fillId="0" borderId="136" xfId="7" applyNumberFormat="1" applyFont="1" applyBorder="1" applyAlignment="1">
      <alignment horizontal="center" vertical="center"/>
    </xf>
    <xf numFmtId="0" fontId="6" fillId="0" borderId="125" xfId="17" applyBorder="1" applyAlignment="1" applyProtection="1"/>
    <xf numFmtId="0" fontId="93" fillId="0" borderId="64" xfId="0" applyFont="1" applyBorder="1" applyAlignment="1">
      <alignment horizontal="left" wrapText="1"/>
    </xf>
    <xf numFmtId="0" fontId="93" fillId="0" borderId="63" xfId="0" applyFont="1" applyBorder="1" applyAlignment="1">
      <alignment horizontal="left" wrapText="1"/>
    </xf>
    <xf numFmtId="0" fontId="93" fillId="0" borderId="133" xfId="0" applyFont="1" applyBorder="1" applyAlignment="1">
      <alignment horizontal="center" vertical="center"/>
    </xf>
    <xf numFmtId="0" fontId="93" fillId="0" borderId="30" xfId="0" applyFont="1" applyBorder="1" applyAlignment="1">
      <alignment horizontal="center" vertical="center"/>
    </xf>
    <xf numFmtId="0" fontId="93" fillId="0" borderId="134" xfId="0" applyFont="1" applyBorder="1" applyAlignment="1">
      <alignment horizontal="center" vertical="center"/>
    </xf>
    <xf numFmtId="0" fontId="0" fillId="0" borderId="112" xfId="0" applyBorder="1" applyAlignment="1">
      <alignment horizontal="center" vertical="center"/>
    </xf>
    <xf numFmtId="0" fontId="121" fillId="0" borderId="113" xfId="0" applyFont="1" applyBorder="1" applyAlignment="1">
      <alignment horizontal="center" vertical="center"/>
    </xf>
    <xf numFmtId="0" fontId="121" fillId="0" borderId="7" xfId="0" applyFont="1" applyBorder="1" applyAlignment="1">
      <alignment horizontal="center" vertical="center"/>
    </xf>
    <xf numFmtId="0" fontId="122" fillId="0" borderId="16" xfId="0" applyFont="1" applyBorder="1" applyAlignment="1">
      <alignment horizontal="center" vertical="center"/>
    </xf>
    <xf numFmtId="0" fontId="122" fillId="0" borderId="17" xfId="0" applyFont="1" applyBorder="1" applyAlignment="1">
      <alignment horizontal="center" vertical="center"/>
    </xf>
    <xf numFmtId="0" fontId="0" fillId="0" borderId="114" xfId="0" applyBorder="1" applyAlignment="1">
      <alignment horizontal="center"/>
    </xf>
    <xf numFmtId="0" fontId="0" fillId="0" borderId="115" xfId="0" applyBorder="1" applyAlignment="1">
      <alignment horizontal="center"/>
    </xf>
    <xf numFmtId="0" fontId="0" fillId="0" borderId="116" xfId="0" applyBorder="1" applyAlignment="1">
      <alignment horizontal="center"/>
    </xf>
    <xf numFmtId="0" fontId="0" fillId="0" borderId="66" xfId="0" applyBorder="1" applyAlignment="1">
      <alignment horizontal="center" vertical="center"/>
    </xf>
    <xf numFmtId="0" fontId="0" fillId="0" borderId="73" xfId="0" applyBorder="1" applyAlignment="1">
      <alignment horizontal="center" vertical="center"/>
    </xf>
    <xf numFmtId="0" fontId="121" fillId="0" borderId="129" xfId="0" applyFont="1" applyBorder="1" applyAlignment="1">
      <alignment horizontal="center" vertical="center" wrapText="1"/>
    </xf>
    <xf numFmtId="0" fontId="121" fillId="0" borderId="7" xfId="0" applyFont="1" applyBorder="1" applyAlignment="1">
      <alignment horizontal="center" vertical="center" wrapText="1"/>
    </xf>
    <xf numFmtId="0" fontId="0" fillId="0" borderId="125" xfId="0" applyBorder="1" applyAlignment="1">
      <alignment horizontal="center" vertical="center"/>
    </xf>
    <xf numFmtId="0" fontId="0" fillId="0" borderId="125" xfId="0" applyBorder="1" applyAlignment="1">
      <alignment horizontal="center" vertical="center" wrapText="1"/>
    </xf>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86" fillId="0" borderId="78" xfId="0" applyFont="1" applyBorder="1" applyAlignment="1">
      <alignment horizontal="center" vertical="center" wrapText="1"/>
    </xf>
    <xf numFmtId="0" fontId="84" fillId="0" borderId="78" xfId="0" applyFont="1" applyBorder="1" applyAlignment="1">
      <alignment horizontal="center" vertical="center" wrapText="1"/>
    </xf>
    <xf numFmtId="0" fontId="45" fillId="0" borderId="78" xfId="11" applyFont="1" applyBorder="1" applyAlignment="1">
      <alignment horizontal="center" vertical="center" wrapText="1"/>
    </xf>
    <xf numFmtId="0" fontId="45" fillId="0" borderId="79" xfId="11" applyFont="1" applyBorder="1" applyAlignment="1">
      <alignment horizontal="center" vertical="center" wrapText="1"/>
    </xf>
    <xf numFmtId="0" fontId="45" fillId="0" borderId="68" xfId="11" applyFont="1" applyBorder="1" applyAlignment="1">
      <alignment horizontal="center" vertical="center" wrapText="1"/>
    </xf>
    <xf numFmtId="0" fontId="45" fillId="0" borderId="0" xfId="11" applyFont="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69" xfId="13" applyFont="1" applyFill="1" applyBorder="1" applyAlignment="1" applyProtection="1">
      <alignment horizontal="center" vertical="center" wrapText="1"/>
      <protection locked="0"/>
    </xf>
    <xf numFmtId="0" fontId="98" fillId="3" borderId="62"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9" fontId="45" fillId="3" borderId="67" xfId="1" applyNumberFormat="1" applyFont="1" applyFill="1" applyBorder="1" applyAlignment="1" applyProtection="1">
      <alignment horizontal="center"/>
      <protection locked="0"/>
    </xf>
    <xf numFmtId="169" fontId="45" fillId="3" borderId="27" xfId="1" applyNumberFormat="1" applyFont="1" applyFill="1" applyBorder="1" applyAlignment="1" applyProtection="1">
      <alignment horizontal="center"/>
      <protection locked="0"/>
    </xf>
    <xf numFmtId="169" fontId="45" fillId="3" borderId="28" xfId="1" applyNumberFormat="1" applyFont="1" applyFill="1" applyBorder="1" applyAlignment="1" applyProtection="1">
      <alignment horizontal="center"/>
      <protection locked="0"/>
    </xf>
    <xf numFmtId="169" fontId="45" fillId="0" borderId="15" xfId="1" applyNumberFormat="1" applyFont="1" applyFill="1" applyBorder="1" applyAlignment="1" applyProtection="1">
      <alignment horizontal="center"/>
      <protection locked="0"/>
    </xf>
    <xf numFmtId="169" fontId="45" fillId="0" borderId="16" xfId="1" applyNumberFormat="1" applyFont="1" applyFill="1" applyBorder="1" applyAlignment="1" applyProtection="1">
      <alignment horizontal="center"/>
      <protection locked="0"/>
    </xf>
    <xf numFmtId="169" fontId="45" fillId="0" borderId="17" xfId="1" applyNumberFormat="1" applyFont="1" applyFill="1" applyBorder="1" applyAlignment="1" applyProtection="1">
      <alignment horizontal="center"/>
      <protection locked="0"/>
    </xf>
    <xf numFmtId="0" fontId="86" fillId="0" borderId="50" xfId="0" applyFont="1" applyBorder="1" applyAlignment="1">
      <alignment horizontal="center" vertical="center" wrapText="1"/>
    </xf>
    <xf numFmtId="0" fontId="86" fillId="0" borderId="51" xfId="0" applyFont="1" applyBorder="1" applyAlignment="1">
      <alignment horizontal="center" vertical="center" wrapText="1"/>
    </xf>
    <xf numFmtId="169" fontId="45" fillId="0" borderId="70" xfId="1" applyNumberFormat="1" applyFont="1" applyFill="1" applyBorder="1" applyAlignment="1" applyProtection="1">
      <alignment horizontal="center" vertical="center" wrapText="1"/>
      <protection locked="0"/>
    </xf>
    <xf numFmtId="169" fontId="45" fillId="0" borderId="71" xfId="1" applyNumberFormat="1" applyFont="1" applyFill="1" applyBorder="1" applyAlignment="1" applyProtection="1">
      <alignment horizontal="center" vertical="center" wrapText="1"/>
      <protection locked="0"/>
    </xf>
    <xf numFmtId="0" fontId="3" fillId="0" borderId="69" xfId="0" applyFont="1" applyBorder="1" applyAlignment="1">
      <alignment horizontal="center" vertical="center" wrapText="1"/>
    </xf>
    <xf numFmtId="0" fontId="3" fillId="0" borderId="62" xfId="0" applyFont="1" applyBorder="1" applyAlignment="1">
      <alignment horizontal="center" vertical="center" wrapText="1"/>
    </xf>
    <xf numFmtId="0" fontId="86" fillId="0" borderId="72" xfId="0" applyFont="1" applyBorder="1" applyAlignment="1">
      <alignment horizontal="center"/>
    </xf>
    <xf numFmtId="0" fontId="86" fillId="0" borderId="73" xfId="0" applyFont="1" applyBorder="1" applyAlignment="1">
      <alignment horizontal="center"/>
    </xf>
    <xf numFmtId="0" fontId="3" fillId="0" borderId="8" xfId="0" applyFont="1" applyBorder="1" applyAlignment="1">
      <alignment horizontal="center" wrapText="1"/>
    </xf>
    <xf numFmtId="0" fontId="3" fillId="0" borderId="10" xfId="0" applyFont="1" applyBorder="1" applyAlignment="1">
      <alignment horizontal="center" wrapText="1"/>
    </xf>
    <xf numFmtId="0" fontId="99" fillId="0" borderId="53" xfId="0" applyFont="1" applyBorder="1" applyAlignment="1">
      <alignment horizontal="left" vertical="center"/>
    </xf>
    <xf numFmtId="0" fontId="99" fillId="0" borderId="54" xfId="0" applyFont="1" applyBorder="1" applyAlignment="1">
      <alignment horizontal="left" vertical="center"/>
    </xf>
    <xf numFmtId="0" fontId="3" fillId="0" borderId="5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6" xfId="0" applyFont="1" applyBorder="1" applyAlignment="1">
      <alignment horizontal="center"/>
    </xf>
    <xf numFmtId="0" fontId="3" fillId="0" borderId="17" xfId="0" applyFont="1" applyBorder="1" applyAlignment="1">
      <alignment horizontal="center" vertical="center" wrapText="1"/>
    </xf>
    <xf numFmtId="0" fontId="3" fillId="0" borderId="79" xfId="0" applyFont="1" applyBorder="1" applyAlignment="1">
      <alignment horizontal="center" vertical="center" wrapText="1"/>
    </xf>
    <xf numFmtId="0" fontId="115" fillId="0" borderId="102" xfId="0" applyFont="1" applyBorder="1" applyAlignment="1">
      <alignment horizontal="left" vertical="center" wrapText="1"/>
    </xf>
    <xf numFmtId="0" fontId="115" fillId="0" borderId="103" xfId="0" applyFont="1" applyBorder="1" applyAlignment="1">
      <alignment horizontal="left" vertical="center" wrapText="1"/>
    </xf>
    <xf numFmtId="0" fontId="115" fillId="0" borderId="107" xfId="0" applyFont="1" applyBorder="1" applyAlignment="1">
      <alignment horizontal="left" vertical="center" wrapText="1"/>
    </xf>
    <xf numFmtId="0" fontId="115" fillId="0" borderId="108" xfId="0" applyFont="1" applyBorder="1" applyAlignment="1">
      <alignment horizontal="left" vertical="center" wrapText="1"/>
    </xf>
    <xf numFmtId="0" fontId="115" fillId="0" borderId="110" xfId="0" applyFont="1" applyBorder="1" applyAlignment="1">
      <alignment horizontal="left" vertical="center" wrapText="1"/>
    </xf>
    <xf numFmtId="0" fontId="115" fillId="0" borderId="111" xfId="0" applyFont="1" applyBorder="1" applyAlignment="1">
      <alignment horizontal="left" vertical="center" wrapText="1"/>
    </xf>
    <xf numFmtId="0" fontId="116" fillId="0" borderId="104" xfId="0" applyFont="1" applyBorder="1" applyAlignment="1">
      <alignment horizontal="center" vertical="center" wrapText="1"/>
    </xf>
    <xf numFmtId="0" fontId="116" fillId="0" borderId="105" xfId="0" applyFont="1" applyBorder="1" applyAlignment="1">
      <alignment horizontal="center" vertical="center" wrapText="1"/>
    </xf>
    <xf numFmtId="0" fontId="116" fillId="0" borderId="106" xfId="0" applyFont="1" applyBorder="1" applyAlignment="1">
      <alignment horizontal="center" vertical="center" wrapText="1"/>
    </xf>
    <xf numFmtId="0" fontId="116" fillId="0" borderId="83"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73" xfId="0" applyFont="1" applyBorder="1" applyAlignment="1">
      <alignment horizontal="center" vertical="center" wrapText="1"/>
    </xf>
    <xf numFmtId="0" fontId="112" fillId="0" borderId="129" xfId="0" applyFont="1" applyBorder="1" applyAlignment="1">
      <alignment horizontal="center" vertical="center" wrapText="1"/>
    </xf>
    <xf numFmtId="0" fontId="112" fillId="0" borderId="7" xfId="0" applyFont="1" applyBorder="1" applyAlignment="1">
      <alignment horizontal="center" vertical="center" wrapText="1"/>
    </xf>
    <xf numFmtId="0" fontId="112" fillId="0" borderId="125" xfId="0" applyFont="1" applyBorder="1" applyAlignment="1">
      <alignment horizontal="center" vertical="center" wrapText="1"/>
    </xf>
    <xf numFmtId="0" fontId="120" fillId="0" borderId="125" xfId="0" applyFont="1" applyBorder="1" applyAlignment="1">
      <alignment horizontal="center" vertical="center"/>
    </xf>
    <xf numFmtId="0" fontId="120" fillId="0" borderId="104" xfId="0" applyFont="1" applyBorder="1" applyAlignment="1">
      <alignment horizontal="center" vertical="center"/>
    </xf>
    <xf numFmtId="0" fontId="120" fillId="0" borderId="106" xfId="0" applyFont="1" applyBorder="1" applyAlignment="1">
      <alignment horizontal="center" vertical="center"/>
    </xf>
    <xf numFmtId="0" fontId="120" fillId="0" borderId="83" xfId="0" applyFont="1" applyBorder="1" applyAlignment="1">
      <alignment horizontal="center" vertical="center"/>
    </xf>
    <xf numFmtId="0" fontId="120" fillId="0" borderId="73" xfId="0" applyFont="1" applyBorder="1" applyAlignment="1">
      <alignment horizontal="center" vertical="center"/>
    </xf>
    <xf numFmtId="0" fontId="116" fillId="0" borderId="125" xfId="0" applyFont="1" applyBorder="1" applyAlignment="1">
      <alignment horizontal="center" vertical="center" wrapText="1"/>
    </xf>
    <xf numFmtId="0" fontId="112" fillId="0" borderId="128" xfId="0" applyFont="1" applyBorder="1" applyAlignment="1">
      <alignment horizontal="center" vertical="center" wrapText="1"/>
    </xf>
    <xf numFmtId="0" fontId="115" fillId="0" borderId="104" xfId="0" applyFont="1" applyBorder="1" applyAlignment="1">
      <alignment horizontal="center" vertical="center" wrapText="1"/>
    </xf>
    <xf numFmtId="0" fontId="115" fillId="0" borderId="106" xfId="0" applyFont="1" applyBorder="1" applyAlignment="1">
      <alignment horizontal="center" vertical="center" wrapText="1"/>
    </xf>
    <xf numFmtId="0" fontId="115" fillId="0" borderId="68" xfId="0" applyFont="1" applyBorder="1" applyAlignment="1">
      <alignment horizontal="center" vertical="center" wrapText="1"/>
    </xf>
    <xf numFmtId="0" fontId="115" fillId="0" borderId="66" xfId="0" applyFont="1" applyBorder="1" applyAlignment="1">
      <alignment horizontal="center" vertical="center" wrapText="1"/>
    </xf>
    <xf numFmtId="0" fontId="115" fillId="0" borderId="83" xfId="0" applyFont="1" applyBorder="1" applyAlignment="1">
      <alignment horizontal="center" vertical="center" wrapText="1"/>
    </xf>
    <xf numFmtId="0" fontId="115" fillId="0" borderId="73" xfId="0" applyFont="1" applyBorder="1" applyAlignment="1">
      <alignment horizontal="center" vertical="center" wrapText="1"/>
    </xf>
    <xf numFmtId="0" fontId="112" fillId="0" borderId="126" xfId="0" applyFont="1" applyBorder="1" applyAlignment="1">
      <alignment horizontal="center" vertical="center" wrapText="1"/>
    </xf>
    <xf numFmtId="0" fontId="112" fillId="0" borderId="127" xfId="0" applyFont="1" applyBorder="1" applyAlignment="1">
      <alignment horizontal="center" vertical="center" wrapText="1"/>
    </xf>
    <xf numFmtId="0" fontId="115" fillId="0" borderId="74" xfId="0" applyFont="1" applyBorder="1" applyAlignment="1">
      <alignment horizontal="center" vertical="center" wrapText="1"/>
    </xf>
    <xf numFmtId="0" fontId="115" fillId="0" borderId="7" xfId="0" applyFont="1" applyBorder="1" applyAlignment="1">
      <alignment horizontal="center" vertical="center" wrapText="1"/>
    </xf>
    <xf numFmtId="0" fontId="112" fillId="0" borderId="74" xfId="0" applyFont="1" applyBorder="1" applyAlignment="1">
      <alignment horizontal="center" vertical="center" wrapText="1"/>
    </xf>
    <xf numFmtId="0" fontId="112" fillId="0" borderId="73" xfId="0" applyFont="1" applyBorder="1" applyAlignment="1">
      <alignment horizontal="center" vertical="center" wrapText="1"/>
    </xf>
    <xf numFmtId="0" fontId="115" fillId="0" borderId="53" xfId="0" applyFont="1" applyBorder="1" applyAlignment="1">
      <alignment horizontal="left" vertical="top" wrapText="1"/>
    </xf>
    <xf numFmtId="0" fontId="115" fillId="0" borderId="75" xfId="0" applyFont="1" applyBorder="1" applyAlignment="1">
      <alignment horizontal="left" vertical="top" wrapText="1"/>
    </xf>
    <xf numFmtId="0" fontId="115" fillId="0" borderId="61" xfId="0" applyFont="1" applyBorder="1" applyAlignment="1">
      <alignment horizontal="left" vertical="top" wrapText="1"/>
    </xf>
    <xf numFmtId="0" fontId="115" fillId="0" borderId="94" xfId="0" applyFont="1" applyBorder="1" applyAlignment="1">
      <alignment horizontal="left" vertical="top" wrapText="1"/>
    </xf>
    <xf numFmtId="0" fontId="115" fillId="0" borderId="101" xfId="0" applyFont="1" applyBorder="1" applyAlignment="1">
      <alignment horizontal="left" vertical="top" wrapText="1"/>
    </xf>
    <xf numFmtId="0" fontId="115" fillId="0" borderId="132" xfId="0" applyFont="1" applyBorder="1" applyAlignment="1">
      <alignment horizontal="left" vertical="top" wrapText="1"/>
    </xf>
    <xf numFmtId="0" fontId="115" fillId="0" borderId="85" xfId="0" applyFont="1" applyBorder="1" applyAlignment="1">
      <alignment horizontal="center" vertical="center" wrapText="1"/>
    </xf>
    <xf numFmtId="0" fontId="115" fillId="0" borderId="65" xfId="0" applyFont="1" applyBorder="1" applyAlignment="1">
      <alignment horizontal="center" vertical="center" wrapText="1"/>
    </xf>
    <xf numFmtId="0" fontId="112" fillId="0" borderId="62" xfId="0" applyFont="1" applyBorder="1" applyAlignment="1">
      <alignment horizontal="center" vertical="center" wrapText="1"/>
    </xf>
    <xf numFmtId="0" fontId="112" fillId="0" borderId="67" xfId="0" applyFont="1" applyBorder="1" applyAlignment="1">
      <alignment horizontal="center" vertical="center" wrapText="1"/>
    </xf>
    <xf numFmtId="0" fontId="112" fillId="0" borderId="27" xfId="0" applyFont="1" applyBorder="1" applyAlignment="1">
      <alignment horizontal="center" vertical="center" wrapText="1"/>
    </xf>
    <xf numFmtId="0" fontId="112" fillId="0" borderId="28" xfId="0" applyFont="1" applyBorder="1" applyAlignment="1">
      <alignment horizontal="center" vertical="center" wrapText="1"/>
    </xf>
    <xf numFmtId="0" fontId="112" fillId="0" borderId="104" xfId="0" applyFont="1" applyBorder="1" applyAlignment="1">
      <alignment horizontal="center" vertical="top" wrapText="1"/>
    </xf>
    <xf numFmtId="0" fontId="112" fillId="0" borderId="105" xfId="0" applyFont="1" applyBorder="1" applyAlignment="1">
      <alignment horizontal="center" vertical="top" wrapText="1"/>
    </xf>
    <xf numFmtId="0" fontId="112" fillId="0" borderId="127" xfId="0" applyFont="1" applyBorder="1" applyAlignment="1">
      <alignment horizontal="center" vertical="top" wrapText="1"/>
    </xf>
    <xf numFmtId="0" fontId="112" fillId="0" borderId="128" xfId="0" applyFont="1" applyBorder="1" applyAlignment="1">
      <alignment horizontal="center" vertical="top" wrapText="1"/>
    </xf>
    <xf numFmtId="0" fontId="132" fillId="0" borderId="117" xfId="0" applyFont="1" applyBorder="1" applyAlignment="1">
      <alignment horizontal="left" vertical="top" wrapText="1"/>
    </xf>
    <xf numFmtId="0" fontId="132" fillId="0" borderId="118" xfId="0" applyFont="1" applyBorder="1" applyAlignment="1">
      <alignment horizontal="left" vertical="top" wrapText="1"/>
    </xf>
    <xf numFmtId="0" fontId="118" fillId="0" borderId="104" xfId="0" applyFont="1" applyBorder="1" applyAlignment="1">
      <alignment horizontal="center" vertical="center"/>
    </xf>
    <xf numFmtId="0" fontId="118" fillId="0" borderId="106" xfId="0" applyFont="1" applyBorder="1" applyAlignment="1">
      <alignment horizontal="center" vertical="center"/>
    </xf>
    <xf numFmtId="0" fontId="118" fillId="0" borderId="83" xfId="0" applyFont="1" applyBorder="1" applyAlignment="1">
      <alignment horizontal="center" vertical="center"/>
    </xf>
    <xf numFmtId="0" fontId="118" fillId="0" borderId="73" xfId="0" applyFont="1" applyBorder="1" applyAlignment="1">
      <alignment horizontal="center" vertical="center"/>
    </xf>
    <xf numFmtId="0" fontId="117" fillId="0" borderId="125" xfId="0" applyFont="1" applyBorder="1" applyAlignment="1">
      <alignment horizontal="center" vertical="center" wrapText="1"/>
    </xf>
    <xf numFmtId="0" fontId="117" fillId="0" borderId="129" xfId="0" applyFont="1" applyBorder="1" applyAlignment="1">
      <alignment horizontal="center" vertical="center" wrapText="1"/>
    </xf>
  </cellXfs>
  <cellStyles count="20967">
    <cellStyle name="_RC VALUTEBIS WRILSI " xfId="18" xr:uid="{00000000-0005-0000-0000-000000000000}"/>
    <cellStyle name="=C:\WINNT35\SYSTEM32\COMMAND.COM" xfId="20964"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5"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3" xr:uid="{00000000-0005-0000-0000-0000AD270000}"/>
    <cellStyle name="Normal 122" xfId="20960" xr:uid="{00000000-0005-0000-0000-0000AE270000}"/>
    <cellStyle name="Normal 123" xfId="20966"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pital &amp; RWA N 2 2" xfId="20961" xr:uid="{00000000-0005-0000-0000-00009F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2"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tabSelected="1" zoomScaleNormal="100" workbookViewId="0">
      <selection activeCell="C19" sqref="C19"/>
    </sheetView>
  </sheetViews>
  <sheetFormatPr defaultColWidth="9.140625" defaultRowHeight="14.25"/>
  <cols>
    <col min="1" max="1" width="10.28515625" style="4" customWidth="1"/>
    <col min="2" max="2" width="141.28515625" style="5" customWidth="1"/>
    <col min="3" max="3" width="39.42578125" style="5" customWidth="1"/>
    <col min="4" max="6" width="9.140625" style="5"/>
    <col min="7" max="7" width="25" style="5" customWidth="1"/>
    <col min="8" max="16384" width="9.140625" style="5"/>
  </cols>
  <sheetData>
    <row r="1" spans="1:3" ht="15">
      <c r="A1" s="104"/>
      <c r="B1" s="128" t="s">
        <v>222</v>
      </c>
      <c r="C1" s="104"/>
    </row>
    <row r="2" spans="1:3">
      <c r="A2" s="129">
        <v>1</v>
      </c>
      <c r="B2" s="239" t="s">
        <v>223</v>
      </c>
      <c r="C2" s="41" t="s">
        <v>710</v>
      </c>
    </row>
    <row r="3" spans="1:3">
      <c r="A3" s="129">
        <v>2</v>
      </c>
      <c r="B3" s="240" t="s">
        <v>219</v>
      </c>
      <c r="C3" s="41" t="s">
        <v>711</v>
      </c>
    </row>
    <row r="4" spans="1:3">
      <c r="A4" s="129">
        <v>3</v>
      </c>
      <c r="B4" s="241" t="s">
        <v>224</v>
      </c>
      <c r="C4" s="41" t="s">
        <v>712</v>
      </c>
    </row>
    <row r="5" spans="1:3">
      <c r="A5" s="130">
        <v>4</v>
      </c>
      <c r="B5" s="242" t="s">
        <v>220</v>
      </c>
      <c r="C5" s="41" t="s">
        <v>713</v>
      </c>
    </row>
    <row r="6" spans="1:3" s="131" customFormat="1" ht="45.75" customHeight="1">
      <c r="A6" s="690" t="s">
        <v>296</v>
      </c>
      <c r="B6" s="691"/>
      <c r="C6" s="691"/>
    </row>
    <row r="7" spans="1:3" ht="15">
      <c r="A7" s="132" t="s">
        <v>29</v>
      </c>
      <c r="B7" s="128" t="s">
        <v>221</v>
      </c>
    </row>
    <row r="8" spans="1:3">
      <c r="A8" s="104">
        <v>1</v>
      </c>
      <c r="B8" s="689" t="s">
        <v>20</v>
      </c>
    </row>
    <row r="9" spans="1:3">
      <c r="A9" s="104">
        <v>2</v>
      </c>
      <c r="B9" s="161" t="s">
        <v>21</v>
      </c>
    </row>
    <row r="10" spans="1:3">
      <c r="A10" s="104">
        <v>3</v>
      </c>
      <c r="B10" s="161" t="s">
        <v>22</v>
      </c>
    </row>
    <row r="11" spans="1:3">
      <c r="A11" s="104">
        <v>4</v>
      </c>
      <c r="B11" s="161" t="s">
        <v>23</v>
      </c>
    </row>
    <row r="12" spans="1:3">
      <c r="A12" s="104">
        <v>5</v>
      </c>
      <c r="B12" s="161" t="s">
        <v>24</v>
      </c>
    </row>
    <row r="13" spans="1:3">
      <c r="A13" s="104">
        <v>6</v>
      </c>
      <c r="B13" s="162" t="s">
        <v>231</v>
      </c>
    </row>
    <row r="14" spans="1:3">
      <c r="A14" s="104">
        <v>7</v>
      </c>
      <c r="B14" s="161" t="s">
        <v>225</v>
      </c>
    </row>
    <row r="15" spans="1:3">
      <c r="A15" s="104">
        <v>8</v>
      </c>
      <c r="B15" s="161" t="s">
        <v>226</v>
      </c>
    </row>
    <row r="16" spans="1:3">
      <c r="A16" s="104">
        <v>9</v>
      </c>
      <c r="B16" s="161" t="s">
        <v>25</v>
      </c>
    </row>
    <row r="17" spans="1:2">
      <c r="A17" s="238" t="s">
        <v>295</v>
      </c>
      <c r="B17" s="237" t="s">
        <v>282</v>
      </c>
    </row>
    <row r="18" spans="1:2">
      <c r="A18" s="104">
        <v>10</v>
      </c>
      <c r="B18" s="161" t="s">
        <v>26</v>
      </c>
    </row>
    <row r="19" spans="1:2">
      <c r="A19" s="104">
        <v>11</v>
      </c>
      <c r="B19" s="162" t="s">
        <v>227</v>
      </c>
    </row>
    <row r="20" spans="1:2">
      <c r="A20" s="104">
        <v>12</v>
      </c>
      <c r="B20" s="162" t="s">
        <v>27</v>
      </c>
    </row>
    <row r="21" spans="1:2">
      <c r="A21" s="290">
        <v>13</v>
      </c>
      <c r="B21" s="291" t="s">
        <v>228</v>
      </c>
    </row>
    <row r="22" spans="1:2">
      <c r="A22" s="290">
        <v>14</v>
      </c>
      <c r="B22" s="292" t="s">
        <v>253</v>
      </c>
    </row>
    <row r="23" spans="1:2">
      <c r="A23" s="290">
        <v>15</v>
      </c>
      <c r="B23" s="293" t="s">
        <v>28</v>
      </c>
    </row>
    <row r="24" spans="1:2">
      <c r="A24" s="290">
        <v>15.1</v>
      </c>
      <c r="B24" s="294" t="s">
        <v>309</v>
      </c>
    </row>
    <row r="25" spans="1:2">
      <c r="A25" s="290">
        <v>16</v>
      </c>
      <c r="B25" s="294" t="s">
        <v>373</v>
      </c>
    </row>
    <row r="26" spans="1:2">
      <c r="A26" s="290">
        <v>17</v>
      </c>
      <c r="B26" s="294" t="s">
        <v>414</v>
      </c>
    </row>
    <row r="27" spans="1:2">
      <c r="A27" s="290">
        <v>18</v>
      </c>
      <c r="B27" s="294" t="s">
        <v>701</v>
      </c>
    </row>
    <row r="28" spans="1:2">
      <c r="A28" s="290">
        <v>19</v>
      </c>
      <c r="B28" s="294" t="s">
        <v>702</v>
      </c>
    </row>
    <row r="29" spans="1:2">
      <c r="A29" s="290">
        <v>20</v>
      </c>
      <c r="B29" s="351" t="s">
        <v>703</v>
      </c>
    </row>
    <row r="30" spans="1:2">
      <c r="A30" s="290">
        <v>21</v>
      </c>
      <c r="B30" s="294" t="s">
        <v>530</v>
      </c>
    </row>
    <row r="31" spans="1:2">
      <c r="A31" s="290">
        <v>22</v>
      </c>
      <c r="B31" s="294" t="s">
        <v>704</v>
      </c>
    </row>
    <row r="32" spans="1:2">
      <c r="A32" s="290">
        <v>23</v>
      </c>
      <c r="B32" s="294" t="s">
        <v>705</v>
      </c>
    </row>
    <row r="33" spans="1:2">
      <c r="A33" s="290">
        <v>24</v>
      </c>
      <c r="B33" s="294" t="s">
        <v>706</v>
      </c>
    </row>
    <row r="34" spans="1:2">
      <c r="A34" s="290">
        <v>25</v>
      </c>
      <c r="B34" s="294" t="s">
        <v>415</v>
      </c>
    </row>
    <row r="35" spans="1:2">
      <c r="A35" s="290">
        <v>26</v>
      </c>
      <c r="B35" s="294" t="s">
        <v>552</v>
      </c>
    </row>
  </sheetData>
  <mergeCells count="1">
    <mergeCell ref="A6:C6"/>
  </mergeCells>
  <hyperlinks>
    <hyperlink ref="B9" location="'2. SOFP'!A1" display="Balance Sheet" xr:uid="{00000000-0004-0000-0000-000000000000}"/>
    <hyperlink ref="B12" location="'5. RWA '!A1" display="Risk-Weighted Assets (RWA)" xr:uid="{00000000-0004-0000-0000-000001000000}"/>
    <hyperlink ref="B8" location="'1. key ratios '!A1" display="Key ratios" xr:uid="{00000000-0004-0000-0000-000002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 '!A1" display="Linkages between financial statements and regulatory exposures"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Capital'!A1" display="Regulatory Capital" xr:uid="{00000000-0004-0000-0000-000008000000}"/>
    <hyperlink ref="B18" location="'10. CC2'!A1" display="Reconciliation of regulatory capital to balance sheet " xr:uid="{00000000-0004-0000-0000-000009000000}"/>
    <hyperlink ref="B19" location="'11. CRWA '!A1" display="Credit risk weighted risk exposures" xr:uid="{00000000-0004-0000-0000-00000A000000}"/>
    <hyperlink ref="B20" location="'12. CRM'!A1" display="Credit risk mitigation" xr:uid="{00000000-0004-0000-0000-00000B000000}"/>
    <hyperlink ref="B21" location="'13. CRME '!A1" display="Standardized approach: Credit risk, effect of credit risk mitigation" xr:uid="{00000000-0004-0000-0000-00000C000000}"/>
    <hyperlink ref="B23" location="'15. CCR '!A1" display="Counterparty credit risk" xr:uid="{00000000-0004-0000-0000-00000D000000}"/>
    <hyperlink ref="B22" location="'14. LCR'!A1" display="Liquidity Coverage Ratio" xr:uid="{00000000-0004-0000-0000-00000E000000}"/>
    <hyperlink ref="B17" location="'9.1. Capital Requirements'!A1" display="Capital Adequacy Requirements" xr:uid="{00000000-0004-0000-0000-00000F000000}"/>
    <hyperlink ref="B24" location="'15.1 LR'!A1" display="Leverage Ratio" xr:uid="{00000000-0004-0000-0000-000010000000}"/>
    <hyperlink ref="B25" location="'16. NSFR'!A1" display="Net Stable Funding Ratio" xr:uid="{00000000-0004-0000-0000-000011000000}"/>
    <hyperlink ref="B26" location="' 17. Residual Maturity'!A1" display="Exposures distributed by residual maturity and Risk Classes" xr:uid="{00000000-0004-0000-0000-000012000000}"/>
    <hyperlink ref="B27" location="'18. Assets by Exposure classes'!A1" display="Gross carrying value, book value, reserves, write-offs and reserve charges by risk classes" xr:uid="{00000000-0004-0000-0000-000013000000}"/>
    <hyperlink ref="B28" location="'19. Assets by Risk Sectors'!A1" display="Gross carrying value, book value, reserves, write-offs and reserve charges by Sectors of income source" xr:uid="{00000000-0004-0000-0000-000014000000}"/>
    <hyperlink ref="B30" location="'21. NPL'!A1" display="Changes in the stock of non-performing loans" xr:uid="{00000000-0004-0000-0000-000015000000}"/>
    <hyperlink ref="B31" location="'22. Quality'!A1" display="Distribution of loans, Debt securities  and Off-balance-sheet items according to  Risk classification and Past due days" xr:uid="{00000000-0004-0000-0000-000016000000}"/>
    <hyperlink ref="B32" location="'23. LTV'!A1" display="Loans Distributed according to LTV ratio, Loan reserves, Value of collateral for loans and loans secured by guarantees according to Risk classification and past due days" xr:uid="{00000000-0004-0000-0000-000017000000}"/>
    <hyperlink ref="B33" location="'24. Risk Sector'!A1" display="Loans and reserves on loans distributed according to Sectors of income source and risk classification" xr:uid="{00000000-0004-0000-0000-000018000000}"/>
    <hyperlink ref="B34" location="'25. Collateral'!A1" display="Loans, corporate debt securities and Off-balance-sheet items distributed by type of collateral" xr:uid="{00000000-0004-0000-0000-000019000000}"/>
    <hyperlink ref="B29" location="'20. Reserves'!A1" display="Change in reserve for loans and Corporate debt securities" xr:uid="{00000000-0004-0000-0000-00001A000000}"/>
    <hyperlink ref="B35" location="'26. Retail Products'!A1" display="General information on retail products" xr:uid="{00000000-0004-0000-0000-00001B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6"/>
  <sheetViews>
    <sheetView zoomScale="90" zoomScaleNormal="90" workbookViewId="0">
      <pane xSplit="1" ySplit="5" topLeftCell="B6" activePane="bottomRight" state="frozen"/>
      <selection activeCell="U10" sqref="U10"/>
      <selection pane="topRight" activeCell="U10" sqref="U10"/>
      <selection pane="bottomLeft" activeCell="U10" sqref="U10"/>
      <selection pane="bottomRight" activeCell="G27" sqref="G27:G28"/>
    </sheetView>
  </sheetViews>
  <sheetFormatPr defaultColWidth="9.140625" defaultRowHeight="12.75"/>
  <cols>
    <col min="1" max="1" width="9.5703125" style="4" bestFit="1" customWidth="1"/>
    <col min="2" max="2" width="132.42578125" style="4" customWidth="1"/>
    <col min="3" max="3" width="18.42578125" style="4" customWidth="1"/>
    <col min="4" max="16384" width="9.140625" style="4"/>
  </cols>
  <sheetData>
    <row r="1" spans="1:3">
      <c r="A1" s="2" t="s">
        <v>30</v>
      </c>
      <c r="B1" s="3" t="str">
        <f>'Info '!C2</f>
        <v>JSC ProCredit Bank</v>
      </c>
    </row>
    <row r="2" spans="1:3" s="2" customFormat="1" ht="15.75" customHeight="1">
      <c r="A2" s="2" t="s">
        <v>31</v>
      </c>
      <c r="B2" s="307">
        <f>'1. key ratios '!B2</f>
        <v>45382</v>
      </c>
    </row>
    <row r="3" spans="1:3" s="2" customFormat="1" ht="15.75" customHeight="1"/>
    <row r="4" spans="1:3" ht="13.5" thickBot="1">
      <c r="A4" s="4" t="s">
        <v>143</v>
      </c>
      <c r="B4" s="86" t="s">
        <v>142</v>
      </c>
    </row>
    <row r="5" spans="1:3">
      <c r="A5" s="46" t="s">
        <v>6</v>
      </c>
      <c r="B5" s="47"/>
      <c r="C5" s="48" t="s">
        <v>35</v>
      </c>
    </row>
    <row r="6" spans="1:3">
      <c r="A6" s="49">
        <v>1</v>
      </c>
      <c r="B6" s="50" t="s">
        <v>141</v>
      </c>
      <c r="C6" s="51">
        <v>309067911.39999998</v>
      </c>
    </row>
    <row r="7" spans="1:3">
      <c r="A7" s="49">
        <v>2</v>
      </c>
      <c r="B7" s="52" t="s">
        <v>140</v>
      </c>
      <c r="C7" s="53">
        <v>112482805</v>
      </c>
    </row>
    <row r="8" spans="1:3">
      <c r="A8" s="49">
        <v>3</v>
      </c>
      <c r="B8" s="54" t="s">
        <v>139</v>
      </c>
      <c r="C8" s="53">
        <v>72117569.829999998</v>
      </c>
    </row>
    <row r="9" spans="1:3">
      <c r="A9" s="49">
        <v>4</v>
      </c>
      <c r="B9" s="54" t="s">
        <v>138</v>
      </c>
      <c r="C9" s="53">
        <v>0</v>
      </c>
    </row>
    <row r="10" spans="1:3">
      <c r="A10" s="49">
        <v>5</v>
      </c>
      <c r="B10" s="54" t="s">
        <v>137</v>
      </c>
      <c r="C10" s="53">
        <v>0</v>
      </c>
    </row>
    <row r="11" spans="1:3">
      <c r="A11" s="49">
        <v>6</v>
      </c>
      <c r="B11" s="55" t="s">
        <v>136</v>
      </c>
      <c r="C11" s="53">
        <v>124467536.56999996</v>
      </c>
    </row>
    <row r="12" spans="1:3" s="23" customFormat="1">
      <c r="A12" s="49">
        <v>7</v>
      </c>
      <c r="B12" s="50" t="s">
        <v>135</v>
      </c>
      <c r="C12" s="56">
        <v>10940222.256194098</v>
      </c>
    </row>
    <row r="13" spans="1:3" s="23" customFormat="1">
      <c r="A13" s="49">
        <v>8</v>
      </c>
      <c r="B13" s="57" t="s">
        <v>134</v>
      </c>
      <c r="C13" s="58">
        <v>0</v>
      </c>
    </row>
    <row r="14" spans="1:3" s="23" customFormat="1" ht="25.5">
      <c r="A14" s="49">
        <v>9</v>
      </c>
      <c r="B14" s="59" t="s">
        <v>133</v>
      </c>
      <c r="C14" s="58">
        <v>0</v>
      </c>
    </row>
    <row r="15" spans="1:3" s="23" customFormat="1">
      <c r="A15" s="49">
        <v>10</v>
      </c>
      <c r="B15" s="60" t="s">
        <v>132</v>
      </c>
      <c r="C15" s="58">
        <v>2003810.1899999997</v>
      </c>
    </row>
    <row r="16" spans="1:3" s="23" customFormat="1">
      <c r="A16" s="49">
        <v>11</v>
      </c>
      <c r="B16" s="61" t="s">
        <v>131</v>
      </c>
      <c r="C16" s="58">
        <v>0</v>
      </c>
    </row>
    <row r="17" spans="1:3" s="23" customFormat="1">
      <c r="A17" s="49">
        <v>12</v>
      </c>
      <c r="B17" s="60" t="s">
        <v>130</v>
      </c>
      <c r="C17" s="58">
        <v>0</v>
      </c>
    </row>
    <row r="18" spans="1:3" s="23" customFormat="1">
      <c r="A18" s="49">
        <v>13</v>
      </c>
      <c r="B18" s="60" t="s">
        <v>129</v>
      </c>
      <c r="C18" s="58">
        <v>0</v>
      </c>
    </row>
    <row r="19" spans="1:3" s="23" customFormat="1">
      <c r="A19" s="49">
        <v>14</v>
      </c>
      <c r="B19" s="60" t="s">
        <v>128</v>
      </c>
      <c r="C19" s="58">
        <v>0</v>
      </c>
    </row>
    <row r="20" spans="1:3" s="23" customFormat="1">
      <c r="A20" s="49">
        <v>15</v>
      </c>
      <c r="B20" s="60" t="s">
        <v>127</v>
      </c>
      <c r="C20" s="58">
        <v>0</v>
      </c>
    </row>
    <row r="21" spans="1:3" s="23" customFormat="1" ht="25.5">
      <c r="A21" s="49">
        <v>16</v>
      </c>
      <c r="B21" s="59" t="s">
        <v>126</v>
      </c>
      <c r="C21" s="58">
        <v>0</v>
      </c>
    </row>
    <row r="22" spans="1:3" s="23" customFormat="1">
      <c r="A22" s="49">
        <v>17</v>
      </c>
      <c r="B22" s="62" t="s">
        <v>125</v>
      </c>
      <c r="C22" s="58">
        <v>8936412.0661940984</v>
      </c>
    </row>
    <row r="23" spans="1:3" s="23" customFormat="1">
      <c r="A23" s="49">
        <v>18</v>
      </c>
      <c r="B23" s="62" t="s">
        <v>553</v>
      </c>
      <c r="C23" s="353">
        <v>0</v>
      </c>
    </row>
    <row r="24" spans="1:3" s="23" customFormat="1">
      <c r="A24" s="49">
        <v>19</v>
      </c>
      <c r="B24" s="59" t="s">
        <v>124</v>
      </c>
      <c r="C24" s="58">
        <v>0</v>
      </c>
    </row>
    <row r="25" spans="1:3" s="23" customFormat="1" ht="25.5">
      <c r="A25" s="49">
        <v>20</v>
      </c>
      <c r="B25" s="59" t="s">
        <v>101</v>
      </c>
      <c r="C25" s="58">
        <v>0</v>
      </c>
    </row>
    <row r="26" spans="1:3" s="23" customFormat="1">
      <c r="A26" s="49">
        <v>21</v>
      </c>
      <c r="B26" s="61" t="s">
        <v>123</v>
      </c>
      <c r="C26" s="58">
        <v>0</v>
      </c>
    </row>
    <row r="27" spans="1:3" s="23" customFormat="1">
      <c r="A27" s="49">
        <v>22</v>
      </c>
      <c r="B27" s="61" t="s">
        <v>122</v>
      </c>
      <c r="C27" s="58">
        <v>0</v>
      </c>
    </row>
    <row r="28" spans="1:3" s="23" customFormat="1">
      <c r="A28" s="49">
        <v>23</v>
      </c>
      <c r="B28" s="61" t="s">
        <v>121</v>
      </c>
      <c r="C28" s="58">
        <v>0</v>
      </c>
    </row>
    <row r="29" spans="1:3" s="23" customFormat="1">
      <c r="A29" s="49">
        <v>24</v>
      </c>
      <c r="B29" s="63" t="s">
        <v>120</v>
      </c>
      <c r="C29" s="56">
        <v>298127689.14380586</v>
      </c>
    </row>
    <row r="30" spans="1:3" s="23" customFormat="1">
      <c r="A30" s="64"/>
      <c r="B30" s="65"/>
      <c r="C30" s="58"/>
    </row>
    <row r="31" spans="1:3" s="23" customFormat="1">
      <c r="A31" s="64">
        <v>25</v>
      </c>
      <c r="B31" s="63" t="s">
        <v>119</v>
      </c>
      <c r="C31" s="56">
        <v>0</v>
      </c>
    </row>
    <row r="32" spans="1:3" s="23" customFormat="1">
      <c r="A32" s="64">
        <v>26</v>
      </c>
      <c r="B32" s="54" t="s">
        <v>118</v>
      </c>
      <c r="C32" s="66">
        <v>0</v>
      </c>
    </row>
    <row r="33" spans="1:3" s="23" customFormat="1">
      <c r="A33" s="64">
        <v>27</v>
      </c>
      <c r="B33" s="67" t="s">
        <v>192</v>
      </c>
      <c r="C33" s="58"/>
    </row>
    <row r="34" spans="1:3" s="23" customFormat="1">
      <c r="A34" s="64">
        <v>28</v>
      </c>
      <c r="B34" s="67" t="s">
        <v>117</v>
      </c>
      <c r="C34" s="58"/>
    </row>
    <row r="35" spans="1:3" s="23" customFormat="1">
      <c r="A35" s="64">
        <v>29</v>
      </c>
      <c r="B35" s="54" t="s">
        <v>116</v>
      </c>
      <c r="C35" s="58"/>
    </row>
    <row r="36" spans="1:3" s="23" customFormat="1">
      <c r="A36" s="64">
        <v>30</v>
      </c>
      <c r="B36" s="63" t="s">
        <v>115</v>
      </c>
      <c r="C36" s="56">
        <v>0</v>
      </c>
    </row>
    <row r="37" spans="1:3" s="23" customFormat="1">
      <c r="A37" s="64">
        <v>31</v>
      </c>
      <c r="B37" s="59" t="s">
        <v>114</v>
      </c>
      <c r="C37" s="58"/>
    </row>
    <row r="38" spans="1:3" s="23" customFormat="1">
      <c r="A38" s="64">
        <v>32</v>
      </c>
      <c r="B38" s="60" t="s">
        <v>113</v>
      </c>
      <c r="C38" s="58"/>
    </row>
    <row r="39" spans="1:3" s="23" customFormat="1" ht="25.5">
      <c r="A39" s="64">
        <v>33</v>
      </c>
      <c r="B39" s="59" t="s">
        <v>112</v>
      </c>
      <c r="C39" s="58"/>
    </row>
    <row r="40" spans="1:3" s="23" customFormat="1" ht="25.5">
      <c r="A40" s="64">
        <v>34</v>
      </c>
      <c r="B40" s="59" t="s">
        <v>101</v>
      </c>
      <c r="C40" s="58"/>
    </row>
    <row r="41" spans="1:3" s="23" customFormat="1">
      <c r="A41" s="64">
        <v>35</v>
      </c>
      <c r="B41" s="61" t="s">
        <v>111</v>
      </c>
      <c r="C41" s="58"/>
    </row>
    <row r="42" spans="1:3" s="23" customFormat="1">
      <c r="A42" s="64">
        <v>36</v>
      </c>
      <c r="B42" s="63" t="s">
        <v>110</v>
      </c>
      <c r="C42" s="56">
        <v>0</v>
      </c>
    </row>
    <row r="43" spans="1:3" s="23" customFormat="1">
      <c r="A43" s="64"/>
      <c r="B43" s="65"/>
      <c r="C43" s="58"/>
    </row>
    <row r="44" spans="1:3" s="23" customFormat="1">
      <c r="A44" s="64">
        <v>37</v>
      </c>
      <c r="B44" s="68" t="s">
        <v>109</v>
      </c>
      <c r="C44" s="56">
        <v>11638800</v>
      </c>
    </row>
    <row r="45" spans="1:3" s="23" customFormat="1">
      <c r="A45" s="64">
        <v>38</v>
      </c>
      <c r="B45" s="54" t="s">
        <v>108</v>
      </c>
      <c r="C45" s="58">
        <v>11638800</v>
      </c>
    </row>
    <row r="46" spans="1:3" s="23" customFormat="1">
      <c r="A46" s="64">
        <v>39</v>
      </c>
      <c r="B46" s="54" t="s">
        <v>107</v>
      </c>
      <c r="C46" s="58"/>
    </row>
    <row r="47" spans="1:3" s="23" customFormat="1">
      <c r="A47" s="64">
        <v>40</v>
      </c>
      <c r="B47" s="54" t="s">
        <v>106</v>
      </c>
      <c r="C47" s="58"/>
    </row>
    <row r="48" spans="1:3" s="23" customFormat="1">
      <c r="A48" s="64">
        <v>41</v>
      </c>
      <c r="B48" s="68" t="s">
        <v>105</v>
      </c>
      <c r="C48" s="56">
        <v>0</v>
      </c>
    </row>
    <row r="49" spans="1:3" s="23" customFormat="1">
      <c r="A49" s="64">
        <v>42</v>
      </c>
      <c r="B49" s="59" t="s">
        <v>104</v>
      </c>
      <c r="C49" s="58"/>
    </row>
    <row r="50" spans="1:3" s="23" customFormat="1">
      <c r="A50" s="64">
        <v>43</v>
      </c>
      <c r="B50" s="60" t="s">
        <v>103</v>
      </c>
      <c r="C50" s="58"/>
    </row>
    <row r="51" spans="1:3" s="23" customFormat="1">
      <c r="A51" s="64">
        <v>44</v>
      </c>
      <c r="B51" s="59" t="s">
        <v>102</v>
      </c>
      <c r="C51" s="58"/>
    </row>
    <row r="52" spans="1:3" s="23" customFormat="1" ht="25.5">
      <c r="A52" s="64">
        <v>45</v>
      </c>
      <c r="B52" s="59" t="s">
        <v>101</v>
      </c>
      <c r="C52" s="58"/>
    </row>
    <row r="53" spans="1:3" s="23" customFormat="1" ht="13.5" thickBot="1">
      <c r="A53" s="64">
        <v>46</v>
      </c>
      <c r="B53" s="69" t="s">
        <v>100</v>
      </c>
      <c r="C53" s="70">
        <v>11638800</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3"/>
  <sheetViews>
    <sheetView workbookViewId="0">
      <selection activeCell="H23" sqref="H23:H24"/>
    </sheetView>
  </sheetViews>
  <sheetFormatPr defaultColWidth="9.140625" defaultRowHeight="12.75"/>
  <cols>
    <col min="1" max="1" width="9.42578125" style="153" bestFit="1" customWidth="1"/>
    <col min="2" max="2" width="59" style="153" customWidth="1"/>
    <col min="3" max="3" width="16.7109375" style="153" bestFit="1" customWidth="1"/>
    <col min="4" max="4" width="14.28515625" style="153" bestFit="1" customWidth="1"/>
    <col min="5" max="16384" width="9.140625" style="153"/>
  </cols>
  <sheetData>
    <row r="1" spans="1:4" ht="15.75">
      <c r="A1" s="151" t="s">
        <v>30</v>
      </c>
      <c r="B1" s="3" t="str">
        <f>'Info '!C2</f>
        <v>JSC ProCredit Bank</v>
      </c>
    </row>
    <row r="2" spans="1:4" s="151" customFormat="1" ht="15.75" customHeight="1">
      <c r="A2" s="151" t="s">
        <v>31</v>
      </c>
      <c r="B2" s="307">
        <f>'1. key ratios '!B2</f>
        <v>45382</v>
      </c>
    </row>
    <row r="3" spans="1:4" s="151" customFormat="1" ht="15.75" customHeight="1"/>
    <row r="4" spans="1:4" ht="13.5" thickBot="1">
      <c r="A4" s="153" t="s">
        <v>281</v>
      </c>
      <c r="B4" s="227" t="s">
        <v>282</v>
      </c>
    </row>
    <row r="5" spans="1:4" s="158" customFormat="1" ht="12.75" customHeight="1">
      <c r="A5" s="288"/>
      <c r="B5" s="289" t="s">
        <v>285</v>
      </c>
      <c r="C5" s="220" t="s">
        <v>283</v>
      </c>
      <c r="D5" s="221" t="s">
        <v>284</v>
      </c>
    </row>
    <row r="6" spans="1:4" s="228" customFormat="1">
      <c r="A6" s="222">
        <v>1</v>
      </c>
      <c r="B6" s="283" t="s">
        <v>286</v>
      </c>
      <c r="C6" s="283"/>
      <c r="D6" s="223"/>
    </row>
    <row r="7" spans="1:4" s="228" customFormat="1">
      <c r="A7" s="224" t="s">
        <v>272</v>
      </c>
      <c r="B7" s="284" t="s">
        <v>287</v>
      </c>
      <c r="C7" s="276">
        <v>4.4999999999999998E-2</v>
      </c>
      <c r="D7" s="523">
        <v>62231584.684045337</v>
      </c>
    </row>
    <row r="8" spans="1:4" s="228" customFormat="1">
      <c r="A8" s="224" t="s">
        <v>273</v>
      </c>
      <c r="B8" s="284" t="s">
        <v>288</v>
      </c>
      <c r="C8" s="277">
        <v>0.06</v>
      </c>
      <c r="D8" s="523">
        <v>82975446.245393783</v>
      </c>
    </row>
    <row r="9" spans="1:4" s="228" customFormat="1">
      <c r="A9" s="224" t="s">
        <v>274</v>
      </c>
      <c r="B9" s="284" t="s">
        <v>289</v>
      </c>
      <c r="C9" s="277">
        <v>0.08</v>
      </c>
      <c r="D9" s="523">
        <v>110633928.32719171</v>
      </c>
    </row>
    <row r="10" spans="1:4" s="228" customFormat="1">
      <c r="A10" s="222" t="s">
        <v>275</v>
      </c>
      <c r="B10" s="283" t="s">
        <v>290</v>
      </c>
      <c r="C10" s="278"/>
      <c r="D10" s="524"/>
    </row>
    <row r="11" spans="1:4" s="229" customFormat="1">
      <c r="A11" s="225" t="s">
        <v>276</v>
      </c>
      <c r="B11" s="275" t="s">
        <v>356</v>
      </c>
      <c r="C11" s="279">
        <v>2.5000000000000001E-2</v>
      </c>
      <c r="D11" s="523">
        <v>34573102.60224741</v>
      </c>
    </row>
    <row r="12" spans="1:4" s="229" customFormat="1">
      <c r="A12" s="225" t="s">
        <v>277</v>
      </c>
      <c r="B12" s="275" t="s">
        <v>291</v>
      </c>
      <c r="C12" s="279">
        <v>2.5000000000000001E-3</v>
      </c>
      <c r="D12" s="523">
        <v>3457310.260224741</v>
      </c>
    </row>
    <row r="13" spans="1:4" s="229" customFormat="1">
      <c r="A13" s="225" t="s">
        <v>278</v>
      </c>
      <c r="B13" s="275" t="s">
        <v>292</v>
      </c>
      <c r="C13" s="279">
        <v>0</v>
      </c>
      <c r="D13" s="523">
        <v>0</v>
      </c>
    </row>
    <row r="14" spans="1:4" s="229" customFormat="1">
      <c r="A14" s="222" t="s">
        <v>279</v>
      </c>
      <c r="B14" s="283" t="s">
        <v>353</v>
      </c>
      <c r="C14" s="280"/>
      <c r="D14" s="524"/>
    </row>
    <row r="15" spans="1:4" s="229" customFormat="1">
      <c r="A15" s="225">
        <v>3.1</v>
      </c>
      <c r="B15" s="275" t="s">
        <v>297</v>
      </c>
      <c r="C15" s="279">
        <v>4.8785801835517555E-2</v>
      </c>
      <c r="D15" s="523">
        <v>67467061.295690343</v>
      </c>
    </row>
    <row r="16" spans="1:4" s="229" customFormat="1">
      <c r="A16" s="225">
        <v>3.2</v>
      </c>
      <c r="B16" s="275" t="s">
        <v>298</v>
      </c>
      <c r="C16" s="279">
        <v>6.0694368164254185E-2</v>
      </c>
      <c r="D16" s="523">
        <v>83935704.716853544</v>
      </c>
    </row>
    <row r="17" spans="1:4" s="228" customFormat="1">
      <c r="A17" s="225">
        <v>3.3</v>
      </c>
      <c r="B17" s="275" t="s">
        <v>299</v>
      </c>
      <c r="C17" s="279">
        <v>7.6363534386276063E-2</v>
      </c>
      <c r="D17" s="523">
        <v>105604972.37627882</v>
      </c>
    </row>
    <row r="18" spans="1:4" s="158" customFormat="1" ht="12.75" customHeight="1">
      <c r="A18" s="286"/>
      <c r="B18" s="287" t="s">
        <v>352</v>
      </c>
      <c r="C18" s="281" t="str">
        <f>C5</f>
        <v>Ratios</v>
      </c>
      <c r="D18" s="285" t="str">
        <f>D5</f>
        <v>Amounts (GEL)</v>
      </c>
    </row>
    <row r="19" spans="1:4" s="228" customFormat="1">
      <c r="A19" s="226">
        <v>4</v>
      </c>
      <c r="B19" s="275" t="s">
        <v>293</v>
      </c>
      <c r="C19" s="279">
        <f>C7+C11+C12+C13+C15</f>
        <v>0.12128580183551757</v>
      </c>
      <c r="D19" s="525">
        <f>C19*'5. RWA '!$C$13</f>
        <v>167729058.84220785</v>
      </c>
    </row>
    <row r="20" spans="1:4" s="228" customFormat="1">
      <c r="A20" s="226">
        <v>5</v>
      </c>
      <c r="B20" s="275" t="s">
        <v>90</v>
      </c>
      <c r="C20" s="279">
        <f>C8+C11+C12+C13+C16</f>
        <v>0.14819436816425419</v>
      </c>
      <c r="D20" s="525">
        <f>C20*'5. RWA '!$C$13</f>
        <v>204941563.82471949</v>
      </c>
    </row>
    <row r="21" spans="1:4" s="228" customFormat="1" ht="13.5" thickBot="1">
      <c r="A21" s="230" t="s">
        <v>280</v>
      </c>
      <c r="B21" s="231" t="s">
        <v>294</v>
      </c>
      <c r="C21" s="282">
        <f>C9+C11+C12+C13+C17</f>
        <v>0.18386353438627606</v>
      </c>
      <c r="D21" s="682">
        <f>C21*'5. RWA '!$C$13</f>
        <v>254269313.5659427</v>
      </c>
    </row>
    <row r="23" spans="1:4" ht="51">
      <c r="B23" s="191" t="s">
        <v>355</v>
      </c>
    </row>
  </sheetData>
  <conditionalFormatting sqref="C21">
    <cfRule type="cellIs" dxfId="21"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8"/>
  <sheetViews>
    <sheetView zoomScale="85" zoomScaleNormal="85" workbookViewId="0">
      <pane xSplit="1" ySplit="5" topLeftCell="B6" activePane="bottomRight" state="frozen"/>
      <selection activeCell="U10" sqref="U10"/>
      <selection pane="topRight" activeCell="U10" sqref="U10"/>
      <selection pane="bottomLeft" activeCell="U10" sqref="U10"/>
      <selection pane="bottomRight" activeCell="J18" sqref="J18"/>
    </sheetView>
  </sheetViews>
  <sheetFormatPr defaultColWidth="9.140625" defaultRowHeight="14.25"/>
  <cols>
    <col min="1" max="1" width="10.7109375" style="4" customWidth="1"/>
    <col min="2" max="2" width="91.85546875" style="4" customWidth="1"/>
    <col min="3" max="3" width="53.140625" style="4" customWidth="1"/>
    <col min="4" max="4" width="32.28515625" style="4" customWidth="1"/>
    <col min="5" max="5" width="9.42578125" style="5" customWidth="1"/>
    <col min="6" max="16384" width="9.140625" style="5"/>
  </cols>
  <sheetData>
    <row r="1" spans="1:6">
      <c r="A1" s="2" t="s">
        <v>30</v>
      </c>
      <c r="B1" s="3" t="str">
        <f>'9.1. Capital Requirements'!B1</f>
        <v>JSC ProCredit Bank</v>
      </c>
      <c r="E1" s="4"/>
      <c r="F1" s="4"/>
    </row>
    <row r="2" spans="1:6" s="2" customFormat="1" ht="15.75" customHeight="1">
      <c r="A2" s="2" t="s">
        <v>31</v>
      </c>
      <c r="B2" s="307">
        <f>'9.1. Capital Requirements'!B2</f>
        <v>45382</v>
      </c>
    </row>
    <row r="3" spans="1:6" s="2" customFormat="1" ht="15.75" customHeight="1">
      <c r="A3" s="71"/>
    </row>
    <row r="4" spans="1:6" s="2" customFormat="1" ht="15.75" customHeight="1" thickBot="1">
      <c r="A4" s="2" t="s">
        <v>47</v>
      </c>
      <c r="B4" s="145" t="s">
        <v>178</v>
      </c>
      <c r="D4" s="14" t="s">
        <v>35</v>
      </c>
    </row>
    <row r="5" spans="1:6" ht="25.5">
      <c r="A5" s="72" t="s">
        <v>6</v>
      </c>
      <c r="B5" s="164" t="s">
        <v>218</v>
      </c>
      <c r="C5" s="73" t="s">
        <v>660</v>
      </c>
      <c r="D5" s="74" t="s">
        <v>49</v>
      </c>
    </row>
    <row r="6" spans="1:6" ht="15">
      <c r="A6" s="371">
        <v>1</v>
      </c>
      <c r="B6" s="683" t="s">
        <v>561</v>
      </c>
      <c r="C6" s="688">
        <v>418937663.71839994</v>
      </c>
      <c r="D6" s="684"/>
      <c r="E6" s="75"/>
    </row>
    <row r="7" spans="1:6" ht="15">
      <c r="A7" s="371">
        <v>1.1000000000000001</v>
      </c>
      <c r="B7" s="374" t="s">
        <v>562</v>
      </c>
      <c r="C7" s="526">
        <v>45549485.517900005</v>
      </c>
      <c r="D7" s="76"/>
      <c r="E7" s="75"/>
    </row>
    <row r="8" spans="1:6" ht="15">
      <c r="A8" s="371">
        <v>1.2</v>
      </c>
      <c r="B8" s="374" t="s">
        <v>563</v>
      </c>
      <c r="C8" s="526">
        <v>216898660.08959997</v>
      </c>
      <c r="D8" s="76"/>
      <c r="E8" s="75"/>
    </row>
    <row r="9" spans="1:6" ht="15">
      <c r="A9" s="371">
        <v>1.3</v>
      </c>
      <c r="B9" s="374" t="s">
        <v>564</v>
      </c>
      <c r="C9" s="526">
        <v>156489518.11089998</v>
      </c>
      <c r="D9" s="76"/>
      <c r="E9" s="75"/>
    </row>
    <row r="10" spans="1:6" ht="15">
      <c r="A10" s="371">
        <v>2</v>
      </c>
      <c r="B10" s="359" t="s">
        <v>565</v>
      </c>
      <c r="C10" s="526">
        <v>1855.29</v>
      </c>
      <c r="D10" s="76"/>
      <c r="E10" s="75"/>
    </row>
    <row r="11" spans="1:6" ht="15">
      <c r="A11" s="371">
        <v>2.1</v>
      </c>
      <c r="B11" s="372" t="s">
        <v>566</v>
      </c>
      <c r="C11" s="527">
        <v>1855.29</v>
      </c>
      <c r="D11" s="416"/>
      <c r="E11" s="77"/>
    </row>
    <row r="12" spans="1:6" ht="15">
      <c r="A12" s="371">
        <v>3</v>
      </c>
      <c r="B12" s="361" t="s">
        <v>567</v>
      </c>
      <c r="C12" s="527">
        <v>0</v>
      </c>
      <c r="D12" s="416"/>
      <c r="E12" s="77"/>
    </row>
    <row r="13" spans="1:6" ht="16.5">
      <c r="A13" s="371">
        <v>4</v>
      </c>
      <c r="B13" s="362" t="s">
        <v>568</v>
      </c>
      <c r="C13" s="527">
        <v>-3.8059018552303314E-3</v>
      </c>
      <c r="D13" s="503" t="s">
        <v>738</v>
      </c>
      <c r="E13" s="77"/>
    </row>
    <row r="14" spans="1:6" ht="15">
      <c r="A14" s="371">
        <v>5</v>
      </c>
      <c r="B14" s="363" t="s">
        <v>569</v>
      </c>
      <c r="C14" s="527">
        <v>139527.79999999999</v>
      </c>
      <c r="D14" s="416"/>
      <c r="E14" s="77"/>
    </row>
    <row r="15" spans="1:6" ht="15">
      <c r="A15" s="371">
        <v>5.0999999999999996</v>
      </c>
      <c r="B15" s="364" t="s">
        <v>570</v>
      </c>
      <c r="C15" s="526">
        <v>139527.79999999999</v>
      </c>
      <c r="D15" s="416"/>
      <c r="E15" s="75"/>
    </row>
    <row r="16" spans="1:6" ht="15">
      <c r="A16" s="371">
        <v>5.2</v>
      </c>
      <c r="B16" s="364" t="s">
        <v>571</v>
      </c>
      <c r="C16" s="526"/>
      <c r="D16" s="76"/>
      <c r="E16" s="75"/>
    </row>
    <row r="17" spans="1:5" ht="15">
      <c r="A17" s="371">
        <v>5.3</v>
      </c>
      <c r="B17" s="365" t="s">
        <v>572</v>
      </c>
      <c r="C17" s="526"/>
      <c r="D17" s="76"/>
      <c r="E17" s="75"/>
    </row>
    <row r="18" spans="1:5" ht="15">
      <c r="A18" s="371">
        <v>6</v>
      </c>
      <c r="B18" s="361" t="s">
        <v>573</v>
      </c>
      <c r="C18" s="526">
        <v>1357006022.3578632</v>
      </c>
      <c r="D18" s="76"/>
      <c r="E18" s="75"/>
    </row>
    <row r="19" spans="1:5" ht="15">
      <c r="A19" s="371">
        <v>6.1</v>
      </c>
      <c r="B19" s="364" t="s">
        <v>571</v>
      </c>
      <c r="C19" s="527">
        <v>147868501.19</v>
      </c>
      <c r="D19" s="76"/>
      <c r="E19" s="75"/>
    </row>
    <row r="20" spans="1:5" ht="15">
      <c r="A20" s="371">
        <v>6.2</v>
      </c>
      <c r="B20" s="365" t="s">
        <v>572</v>
      </c>
      <c r="C20" s="527">
        <v>1209137521.1678631</v>
      </c>
      <c r="D20" s="76"/>
      <c r="E20" s="75"/>
    </row>
    <row r="21" spans="1:5" ht="16.5">
      <c r="A21" s="371">
        <v>7</v>
      </c>
      <c r="B21" s="359" t="s">
        <v>574</v>
      </c>
      <c r="C21" s="527">
        <v>8936412.0700000003</v>
      </c>
      <c r="D21" s="503" t="s">
        <v>738</v>
      </c>
      <c r="E21" s="75"/>
    </row>
    <row r="22" spans="1:5" ht="15">
      <c r="A22" s="371">
        <v>8</v>
      </c>
      <c r="B22" s="366" t="s">
        <v>575</v>
      </c>
      <c r="C22" s="526"/>
      <c r="D22" s="76"/>
      <c r="E22" s="75"/>
    </row>
    <row r="23" spans="1:5" ht="15">
      <c r="A23" s="371">
        <v>9</v>
      </c>
      <c r="B23" s="362" t="s">
        <v>576</v>
      </c>
      <c r="C23" s="526">
        <v>44869880.32</v>
      </c>
      <c r="D23" s="417"/>
      <c r="E23" s="75"/>
    </row>
    <row r="24" spans="1:5" ht="15">
      <c r="A24" s="371">
        <v>9.1</v>
      </c>
      <c r="B24" s="364" t="s">
        <v>577</v>
      </c>
      <c r="C24" s="528">
        <v>40631809.810000002</v>
      </c>
      <c r="D24" s="78"/>
      <c r="E24" s="75"/>
    </row>
    <row r="25" spans="1:5" ht="15">
      <c r="A25" s="371">
        <v>9.1999999999999993</v>
      </c>
      <c r="B25" s="364" t="s">
        <v>578</v>
      </c>
      <c r="C25" s="529">
        <v>4238070.51</v>
      </c>
      <c r="D25" s="415"/>
      <c r="E25" s="79"/>
    </row>
    <row r="26" spans="1:5" ht="16.5">
      <c r="A26" s="371">
        <v>10</v>
      </c>
      <c r="B26" s="362" t="s">
        <v>579</v>
      </c>
      <c r="C26" s="530">
        <v>2003810.1899999997</v>
      </c>
      <c r="D26" s="503" t="s">
        <v>737</v>
      </c>
      <c r="E26" s="75"/>
    </row>
    <row r="27" spans="1:5" ht="15">
      <c r="A27" s="371">
        <v>10.1</v>
      </c>
      <c r="B27" s="364" t="s">
        <v>580</v>
      </c>
      <c r="C27" s="526"/>
      <c r="D27" s="76"/>
      <c r="E27" s="75"/>
    </row>
    <row r="28" spans="1:5" ht="15">
      <c r="A28" s="371">
        <v>10.199999999999999</v>
      </c>
      <c r="B28" s="364" t="s">
        <v>581</v>
      </c>
      <c r="C28" s="526">
        <v>2003810.1899999997</v>
      </c>
      <c r="D28" s="76"/>
      <c r="E28" s="75"/>
    </row>
    <row r="29" spans="1:5" ht="15">
      <c r="A29" s="371">
        <v>11</v>
      </c>
      <c r="B29" s="362" t="s">
        <v>582</v>
      </c>
      <c r="C29" s="526">
        <v>0</v>
      </c>
      <c r="D29" s="76"/>
      <c r="E29" s="75"/>
    </row>
    <row r="30" spans="1:5" ht="15">
      <c r="A30" s="371">
        <v>11.1</v>
      </c>
      <c r="B30" s="364" t="s">
        <v>583</v>
      </c>
      <c r="C30" s="526"/>
      <c r="D30" s="76"/>
      <c r="E30" s="75"/>
    </row>
    <row r="31" spans="1:5" ht="15">
      <c r="A31" s="371">
        <v>11.2</v>
      </c>
      <c r="B31" s="364" t="s">
        <v>584</v>
      </c>
      <c r="C31" s="526"/>
      <c r="D31" s="76"/>
      <c r="E31" s="75"/>
    </row>
    <row r="32" spans="1:5" ht="15">
      <c r="A32" s="371">
        <v>13</v>
      </c>
      <c r="B32" s="362" t="s">
        <v>585</v>
      </c>
      <c r="C32" s="526">
        <v>7836331.0730370004</v>
      </c>
      <c r="D32" s="76"/>
      <c r="E32" s="75"/>
    </row>
    <row r="33" spans="1:5" ht="15">
      <c r="A33" s="371">
        <v>13.1</v>
      </c>
      <c r="B33" s="536" t="s">
        <v>586</v>
      </c>
      <c r="C33" s="526">
        <v>68700</v>
      </c>
      <c r="D33" s="76"/>
      <c r="E33" s="75"/>
    </row>
    <row r="34" spans="1:5" ht="15">
      <c r="A34" s="371">
        <v>13.2</v>
      </c>
      <c r="B34" s="536" t="s">
        <v>587</v>
      </c>
      <c r="C34" s="528"/>
      <c r="D34" s="78"/>
      <c r="E34" s="75"/>
    </row>
    <row r="35" spans="1:5" ht="15">
      <c r="A35" s="371">
        <v>14</v>
      </c>
      <c r="B35" s="382" t="s">
        <v>588</v>
      </c>
      <c r="C35" s="528">
        <v>1839731502.8154941</v>
      </c>
      <c r="D35" s="78"/>
      <c r="E35" s="75"/>
    </row>
    <row r="36" spans="1:5" ht="15">
      <c r="A36" s="371"/>
      <c r="B36" s="379" t="s">
        <v>589</v>
      </c>
      <c r="C36" s="531"/>
      <c r="D36" s="80"/>
      <c r="E36" s="75"/>
    </row>
    <row r="37" spans="1:5" ht="15">
      <c r="A37" s="371">
        <v>15</v>
      </c>
      <c r="B37" s="370" t="s">
        <v>590</v>
      </c>
      <c r="C37" s="529">
        <v>3240</v>
      </c>
      <c r="D37" s="415"/>
      <c r="E37" s="79"/>
    </row>
    <row r="38" spans="1:5" ht="15">
      <c r="A38" s="371">
        <v>15.1</v>
      </c>
      <c r="B38" s="372" t="s">
        <v>566</v>
      </c>
      <c r="C38" s="526">
        <v>3240</v>
      </c>
      <c r="D38" s="76"/>
      <c r="E38" s="75"/>
    </row>
    <row r="39" spans="1:5" ht="15">
      <c r="A39" s="371">
        <v>16</v>
      </c>
      <c r="B39" s="359" t="s">
        <v>591</v>
      </c>
      <c r="C39" s="526"/>
      <c r="D39" s="76"/>
      <c r="E39" s="75"/>
    </row>
    <row r="40" spans="1:5" ht="15">
      <c r="A40" s="371">
        <v>17</v>
      </c>
      <c r="B40" s="359" t="s">
        <v>592</v>
      </c>
      <c r="C40" s="526">
        <v>1507715643.865864</v>
      </c>
      <c r="D40" s="76"/>
      <c r="E40" s="75"/>
    </row>
    <row r="41" spans="1:5" ht="15">
      <c r="A41" s="371">
        <v>17.100000000000001</v>
      </c>
      <c r="B41" s="373" t="s">
        <v>593</v>
      </c>
      <c r="C41" s="526">
        <v>1083486676.8174641</v>
      </c>
      <c r="D41" s="76"/>
      <c r="E41" s="75"/>
    </row>
    <row r="42" spans="1:5" ht="15">
      <c r="A42" s="371">
        <v>17.2</v>
      </c>
      <c r="B42" s="374" t="s">
        <v>594</v>
      </c>
      <c r="C42" s="526">
        <v>422785952.77449995</v>
      </c>
      <c r="D42" s="76"/>
      <c r="E42" s="75"/>
    </row>
    <row r="43" spans="1:5" ht="15">
      <c r="A43" s="371">
        <v>17.3</v>
      </c>
      <c r="B43" s="409" t="s">
        <v>595</v>
      </c>
      <c r="C43" s="528">
        <v>0</v>
      </c>
      <c r="D43" s="78"/>
      <c r="E43" s="75"/>
    </row>
    <row r="44" spans="1:5" ht="15">
      <c r="A44" s="371">
        <v>17.399999999999999</v>
      </c>
      <c r="B44" s="410" t="s">
        <v>596</v>
      </c>
      <c r="C44" s="532">
        <v>1443014.2738999999</v>
      </c>
      <c r="D44" s="685"/>
      <c r="E44" s="75"/>
    </row>
    <row r="45" spans="1:5" ht="15">
      <c r="A45" s="371">
        <v>18</v>
      </c>
      <c r="B45" s="382" t="s">
        <v>597</v>
      </c>
      <c r="C45" s="533">
        <v>2357309.3785000001</v>
      </c>
      <c r="D45" s="686"/>
      <c r="E45" s="79"/>
    </row>
    <row r="46" spans="1:5" ht="15">
      <c r="A46" s="371">
        <v>19</v>
      </c>
      <c r="B46" s="382" t="s">
        <v>598</v>
      </c>
      <c r="C46" s="534">
        <v>3391389.8</v>
      </c>
      <c r="D46" s="687"/>
    </row>
    <row r="47" spans="1:5" ht="15">
      <c r="A47" s="371">
        <v>19.100000000000001</v>
      </c>
      <c r="B47" s="411" t="s">
        <v>599</v>
      </c>
      <c r="C47" s="534">
        <v>1409545.27</v>
      </c>
      <c r="D47" s="687"/>
    </row>
    <row r="48" spans="1:5" ht="15">
      <c r="A48" s="371">
        <v>19.2</v>
      </c>
      <c r="B48" s="411" t="s">
        <v>600</v>
      </c>
      <c r="C48" s="534">
        <v>1981844.53</v>
      </c>
      <c r="D48" s="687"/>
    </row>
    <row r="49" spans="1:4" ht="15">
      <c r="A49" s="371">
        <v>20</v>
      </c>
      <c r="B49" s="377" t="s">
        <v>601</v>
      </c>
      <c r="C49" s="534">
        <v>14773957.4935</v>
      </c>
      <c r="D49" s="687"/>
    </row>
    <row r="50" spans="1:4" ht="15">
      <c r="A50" s="371">
        <v>21</v>
      </c>
      <c r="B50" s="412" t="s">
        <v>602</v>
      </c>
      <c r="C50" s="534">
        <v>2422050.8772360003</v>
      </c>
      <c r="D50" s="687"/>
    </row>
    <row r="51" spans="1:4" ht="15">
      <c r="A51" s="371">
        <v>21.1</v>
      </c>
      <c r="B51" s="374" t="s">
        <v>603</v>
      </c>
      <c r="C51" s="534"/>
      <c r="D51" s="687"/>
    </row>
    <row r="52" spans="1:4" ht="15">
      <c r="A52" s="371">
        <v>22</v>
      </c>
      <c r="B52" s="378" t="s">
        <v>604</v>
      </c>
      <c r="C52" s="534">
        <v>1530663591.4150999</v>
      </c>
      <c r="D52" s="687"/>
    </row>
    <row r="53" spans="1:4" ht="15">
      <c r="A53" s="371"/>
      <c r="B53" s="379" t="s">
        <v>605</v>
      </c>
      <c r="C53" s="535"/>
      <c r="D53" s="687"/>
    </row>
    <row r="54" spans="1:4" ht="15">
      <c r="A54" s="371">
        <v>23</v>
      </c>
      <c r="B54" s="377" t="s">
        <v>606</v>
      </c>
      <c r="C54" s="534">
        <v>112482804.98999999</v>
      </c>
      <c r="D54" s="687"/>
    </row>
    <row r="55" spans="1:4" ht="15">
      <c r="A55" s="371">
        <v>24</v>
      </c>
      <c r="B55" s="377" t="s">
        <v>607</v>
      </c>
      <c r="C55" s="534">
        <v>0</v>
      </c>
      <c r="D55" s="687"/>
    </row>
    <row r="56" spans="1:4" ht="15">
      <c r="A56" s="371">
        <v>25</v>
      </c>
      <c r="B56" s="382" t="s">
        <v>608</v>
      </c>
      <c r="C56" s="534">
        <v>72117569.840000004</v>
      </c>
      <c r="D56" s="687"/>
    </row>
    <row r="57" spans="1:4" ht="15">
      <c r="A57" s="371">
        <v>26</v>
      </c>
      <c r="B57" s="382" t="s">
        <v>609</v>
      </c>
      <c r="C57" s="534"/>
      <c r="D57" s="687"/>
    </row>
    <row r="58" spans="1:4" ht="15">
      <c r="A58" s="371">
        <v>27</v>
      </c>
      <c r="B58" s="382" t="s">
        <v>610</v>
      </c>
      <c r="C58" s="534">
        <v>0</v>
      </c>
      <c r="D58" s="687"/>
    </row>
    <row r="59" spans="1:4" ht="15">
      <c r="A59" s="371">
        <v>27.1</v>
      </c>
      <c r="B59" s="410" t="s">
        <v>611</v>
      </c>
      <c r="C59" s="534"/>
      <c r="D59" s="687"/>
    </row>
    <row r="60" spans="1:4" ht="15">
      <c r="A60" s="371">
        <v>27.2</v>
      </c>
      <c r="B60" s="410" t="s">
        <v>612</v>
      </c>
      <c r="C60" s="534"/>
      <c r="D60" s="687"/>
    </row>
    <row r="61" spans="1:4" ht="15">
      <c r="A61" s="371">
        <v>28</v>
      </c>
      <c r="B61" s="380" t="s">
        <v>613</v>
      </c>
      <c r="C61" s="534"/>
      <c r="D61" s="687"/>
    </row>
    <row r="62" spans="1:4" ht="15">
      <c r="A62" s="371">
        <v>29</v>
      </c>
      <c r="B62" s="382" t="s">
        <v>614</v>
      </c>
      <c r="C62" s="534">
        <v>0</v>
      </c>
      <c r="D62" s="687"/>
    </row>
    <row r="63" spans="1:4" ht="15">
      <c r="A63" s="371">
        <v>29.1</v>
      </c>
      <c r="B63" s="413" t="s">
        <v>615</v>
      </c>
      <c r="C63" s="534"/>
      <c r="D63" s="687"/>
    </row>
    <row r="64" spans="1:4" ht="15">
      <c r="A64" s="371">
        <v>29.2</v>
      </c>
      <c r="B64" s="411" t="s">
        <v>616</v>
      </c>
      <c r="C64" s="534"/>
      <c r="D64" s="687"/>
    </row>
    <row r="65" spans="1:4" ht="15">
      <c r="A65" s="371">
        <v>29.3</v>
      </c>
      <c r="B65" s="411" t="s">
        <v>617</v>
      </c>
      <c r="C65" s="534"/>
      <c r="D65" s="687"/>
    </row>
    <row r="66" spans="1:4" ht="15">
      <c r="A66" s="371">
        <v>30</v>
      </c>
      <c r="B66" s="382" t="s">
        <v>618</v>
      </c>
      <c r="C66" s="534">
        <v>124467536.56999998</v>
      </c>
      <c r="D66" s="687"/>
    </row>
    <row r="67" spans="1:4" ht="15">
      <c r="A67" s="371">
        <v>31</v>
      </c>
      <c r="B67" s="414" t="s">
        <v>619</v>
      </c>
      <c r="C67" s="534">
        <v>309067911.39999998</v>
      </c>
      <c r="D67" s="687"/>
    </row>
    <row r="68" spans="1:4" ht="15">
      <c r="A68" s="371">
        <v>32</v>
      </c>
      <c r="B68" s="382" t="s">
        <v>620</v>
      </c>
      <c r="C68" s="534">
        <v>1839731502.8150997</v>
      </c>
      <c r="D68" s="687"/>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2"/>
  <sheetViews>
    <sheetView zoomScale="70" zoomScaleNormal="70" workbookViewId="0">
      <pane xSplit="1" ySplit="4" topLeftCell="B5" activePane="bottomRight" state="frozen"/>
      <selection activeCell="U10" sqref="U10"/>
      <selection pane="topRight" activeCell="U10" sqref="U10"/>
      <selection pane="bottomLeft" activeCell="U10" sqref="U10"/>
      <selection pane="bottomRight" activeCell="G38" sqref="G38"/>
    </sheetView>
  </sheetViews>
  <sheetFormatPr defaultColWidth="9.140625" defaultRowHeight="12.75"/>
  <cols>
    <col min="1" max="1" width="10.5703125" style="4" bestFit="1" customWidth="1"/>
    <col min="2" max="2" width="9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13" bestFit="1" customWidth="1"/>
    <col min="17" max="17" width="14.7109375" style="13" customWidth="1"/>
    <col min="18" max="18" width="13" style="13" bestFit="1" customWidth="1"/>
    <col min="19" max="19" width="34.85546875" style="13" customWidth="1"/>
    <col min="20" max="16384" width="9.140625" style="13"/>
  </cols>
  <sheetData>
    <row r="1" spans="1:19">
      <c r="A1" s="2" t="s">
        <v>30</v>
      </c>
      <c r="B1" s="3" t="str">
        <f>'Info '!C2</f>
        <v>JSC ProCredit Bank</v>
      </c>
    </row>
    <row r="2" spans="1:19">
      <c r="A2" s="2" t="s">
        <v>31</v>
      </c>
      <c r="B2" s="307">
        <f>'1. key ratios '!B2</f>
        <v>45382</v>
      </c>
    </row>
    <row r="4" spans="1:19" ht="26.25" thickBot="1">
      <c r="A4" s="4" t="s">
        <v>146</v>
      </c>
      <c r="B4" s="183" t="s">
        <v>251</v>
      </c>
    </row>
    <row r="5" spans="1:19" s="171" customFormat="1">
      <c r="A5" s="166"/>
      <c r="B5" s="167"/>
      <c r="C5" s="168" t="s">
        <v>0</v>
      </c>
      <c r="D5" s="168" t="s">
        <v>1</v>
      </c>
      <c r="E5" s="168" t="s">
        <v>2</v>
      </c>
      <c r="F5" s="168" t="s">
        <v>3</v>
      </c>
      <c r="G5" s="168" t="s">
        <v>4</v>
      </c>
      <c r="H5" s="168" t="s">
        <v>5</v>
      </c>
      <c r="I5" s="168" t="s">
        <v>8</v>
      </c>
      <c r="J5" s="168" t="s">
        <v>9</v>
      </c>
      <c r="K5" s="168" t="s">
        <v>10</v>
      </c>
      <c r="L5" s="168" t="s">
        <v>11</v>
      </c>
      <c r="M5" s="168" t="s">
        <v>12</v>
      </c>
      <c r="N5" s="168" t="s">
        <v>13</v>
      </c>
      <c r="O5" s="168" t="s">
        <v>235</v>
      </c>
      <c r="P5" s="168" t="s">
        <v>236</v>
      </c>
      <c r="Q5" s="168" t="s">
        <v>237</v>
      </c>
      <c r="R5" s="169" t="s">
        <v>238</v>
      </c>
      <c r="S5" s="170" t="s">
        <v>239</v>
      </c>
    </row>
    <row r="6" spans="1:19" s="171" customFormat="1" ht="99" customHeight="1">
      <c r="A6" s="172"/>
      <c r="B6" s="721" t="s">
        <v>240</v>
      </c>
      <c r="C6" s="717">
        <v>0</v>
      </c>
      <c r="D6" s="718"/>
      <c r="E6" s="717">
        <v>0.2</v>
      </c>
      <c r="F6" s="718"/>
      <c r="G6" s="717">
        <v>0.35</v>
      </c>
      <c r="H6" s="718"/>
      <c r="I6" s="717">
        <v>0.5</v>
      </c>
      <c r="J6" s="718"/>
      <c r="K6" s="717">
        <v>0.75</v>
      </c>
      <c r="L6" s="718"/>
      <c r="M6" s="717">
        <v>1</v>
      </c>
      <c r="N6" s="718"/>
      <c r="O6" s="717">
        <v>1.5</v>
      </c>
      <c r="P6" s="718"/>
      <c r="Q6" s="717">
        <v>2.5</v>
      </c>
      <c r="R6" s="718"/>
      <c r="S6" s="719" t="s">
        <v>145</v>
      </c>
    </row>
    <row r="7" spans="1:19" s="171" customFormat="1" ht="30.75" customHeight="1">
      <c r="A7" s="172"/>
      <c r="B7" s="722"/>
      <c r="C7" s="163" t="s">
        <v>148</v>
      </c>
      <c r="D7" s="163" t="s">
        <v>147</v>
      </c>
      <c r="E7" s="163" t="s">
        <v>148</v>
      </c>
      <c r="F7" s="163" t="s">
        <v>147</v>
      </c>
      <c r="G7" s="163" t="s">
        <v>148</v>
      </c>
      <c r="H7" s="163" t="s">
        <v>147</v>
      </c>
      <c r="I7" s="163" t="s">
        <v>148</v>
      </c>
      <c r="J7" s="163" t="s">
        <v>147</v>
      </c>
      <c r="K7" s="163" t="s">
        <v>148</v>
      </c>
      <c r="L7" s="163" t="s">
        <v>147</v>
      </c>
      <c r="M7" s="163" t="s">
        <v>148</v>
      </c>
      <c r="N7" s="163" t="s">
        <v>147</v>
      </c>
      <c r="O7" s="163" t="s">
        <v>148</v>
      </c>
      <c r="P7" s="163" t="s">
        <v>147</v>
      </c>
      <c r="Q7" s="163" t="s">
        <v>148</v>
      </c>
      <c r="R7" s="163" t="s">
        <v>147</v>
      </c>
      <c r="S7" s="720"/>
    </row>
    <row r="8" spans="1:19">
      <c r="A8" s="81">
        <v>1</v>
      </c>
      <c r="B8" s="1" t="s">
        <v>51</v>
      </c>
      <c r="C8" s="82">
        <v>193316679.25999999</v>
      </c>
      <c r="D8" s="82"/>
      <c r="E8" s="82">
        <v>0</v>
      </c>
      <c r="F8" s="82"/>
      <c r="G8" s="82">
        <v>0</v>
      </c>
      <c r="H8" s="82"/>
      <c r="I8" s="82">
        <v>0</v>
      </c>
      <c r="J8" s="82"/>
      <c r="K8" s="82">
        <v>0</v>
      </c>
      <c r="L8" s="82"/>
      <c r="M8" s="82">
        <v>171450481.96012402</v>
      </c>
      <c r="N8" s="82"/>
      <c r="O8" s="82">
        <v>0</v>
      </c>
      <c r="P8" s="82"/>
      <c r="Q8" s="82">
        <v>0</v>
      </c>
      <c r="R8" s="82"/>
      <c r="S8" s="184">
        <v>171450481.96012402</v>
      </c>
    </row>
    <row r="9" spans="1:19">
      <c r="A9" s="81">
        <v>2</v>
      </c>
      <c r="B9" s="1" t="s">
        <v>52</v>
      </c>
      <c r="C9" s="82">
        <v>0</v>
      </c>
      <c r="D9" s="82"/>
      <c r="E9" s="82">
        <v>0</v>
      </c>
      <c r="F9" s="82"/>
      <c r="G9" s="82">
        <v>0</v>
      </c>
      <c r="H9" s="82"/>
      <c r="I9" s="82">
        <v>0</v>
      </c>
      <c r="J9" s="82"/>
      <c r="K9" s="82">
        <v>0</v>
      </c>
      <c r="L9" s="82"/>
      <c r="M9" s="82">
        <v>0</v>
      </c>
      <c r="N9" s="82"/>
      <c r="O9" s="82">
        <v>0</v>
      </c>
      <c r="P9" s="82"/>
      <c r="Q9" s="82">
        <v>0</v>
      </c>
      <c r="R9" s="82"/>
      <c r="S9" s="184">
        <v>0</v>
      </c>
    </row>
    <row r="10" spans="1:19">
      <c r="A10" s="81">
        <v>3</v>
      </c>
      <c r="B10" s="1" t="s">
        <v>164</v>
      </c>
      <c r="C10" s="82">
        <v>0</v>
      </c>
      <c r="D10" s="82"/>
      <c r="E10" s="82">
        <v>0</v>
      </c>
      <c r="F10" s="82"/>
      <c r="G10" s="82">
        <v>0</v>
      </c>
      <c r="H10" s="82"/>
      <c r="I10" s="82">
        <v>0</v>
      </c>
      <c r="J10" s="82"/>
      <c r="K10" s="82">
        <v>0</v>
      </c>
      <c r="L10" s="82"/>
      <c r="M10" s="82">
        <v>0</v>
      </c>
      <c r="N10" s="82"/>
      <c r="O10" s="82">
        <v>0</v>
      </c>
      <c r="P10" s="82"/>
      <c r="Q10" s="82">
        <v>0</v>
      </c>
      <c r="R10" s="82"/>
      <c r="S10" s="184">
        <v>0</v>
      </c>
    </row>
    <row r="11" spans="1:19">
      <c r="A11" s="81">
        <v>4</v>
      </c>
      <c r="B11" s="1" t="s">
        <v>53</v>
      </c>
      <c r="C11" s="82">
        <v>0</v>
      </c>
      <c r="D11" s="82"/>
      <c r="E11" s="82">
        <v>0</v>
      </c>
      <c r="F11" s="82"/>
      <c r="G11" s="82">
        <v>0</v>
      </c>
      <c r="H11" s="82"/>
      <c r="I11" s="82">
        <v>0</v>
      </c>
      <c r="J11" s="82"/>
      <c r="K11" s="82">
        <v>0</v>
      </c>
      <c r="L11" s="82"/>
      <c r="M11" s="82">
        <v>0</v>
      </c>
      <c r="N11" s="82"/>
      <c r="O11" s="82">
        <v>0</v>
      </c>
      <c r="P11" s="82"/>
      <c r="Q11" s="82">
        <v>0</v>
      </c>
      <c r="R11" s="82"/>
      <c r="S11" s="184">
        <v>0</v>
      </c>
    </row>
    <row r="12" spans="1:19">
      <c r="A12" s="81">
        <v>5</v>
      </c>
      <c r="B12" s="1" t="s">
        <v>54</v>
      </c>
      <c r="C12" s="82">
        <v>0</v>
      </c>
      <c r="D12" s="82"/>
      <c r="E12" s="82">
        <v>0</v>
      </c>
      <c r="F12" s="82"/>
      <c r="G12" s="82">
        <v>0</v>
      </c>
      <c r="H12" s="82"/>
      <c r="I12" s="82">
        <v>0</v>
      </c>
      <c r="J12" s="82"/>
      <c r="K12" s="82">
        <v>0</v>
      </c>
      <c r="L12" s="82"/>
      <c r="M12" s="82">
        <v>0</v>
      </c>
      <c r="N12" s="82"/>
      <c r="O12" s="82">
        <v>0</v>
      </c>
      <c r="P12" s="82"/>
      <c r="Q12" s="82">
        <v>0</v>
      </c>
      <c r="R12" s="82"/>
      <c r="S12" s="184">
        <v>0</v>
      </c>
    </row>
    <row r="13" spans="1:19">
      <c r="A13" s="81">
        <v>6</v>
      </c>
      <c r="B13" s="1" t="s">
        <v>55</v>
      </c>
      <c r="C13" s="82">
        <v>0</v>
      </c>
      <c r="D13" s="82"/>
      <c r="E13" s="82">
        <v>148711453.12561798</v>
      </c>
      <c r="F13" s="82"/>
      <c r="G13" s="82">
        <v>0</v>
      </c>
      <c r="H13" s="82"/>
      <c r="I13" s="82">
        <v>8799031.2950079981</v>
      </c>
      <c r="J13" s="82"/>
      <c r="K13" s="82">
        <v>0</v>
      </c>
      <c r="L13" s="82"/>
      <c r="M13" s="82">
        <v>713491.72537499992</v>
      </c>
      <c r="N13" s="82"/>
      <c r="O13" s="82">
        <v>-6.0852900001918897</v>
      </c>
      <c r="P13" s="82"/>
      <c r="Q13" s="82">
        <v>0</v>
      </c>
      <c r="R13" s="82"/>
      <c r="S13" s="184">
        <v>34855288.870067596</v>
      </c>
    </row>
    <row r="14" spans="1:19">
      <c r="A14" s="81">
        <v>7</v>
      </c>
      <c r="B14" s="1" t="s">
        <v>56</v>
      </c>
      <c r="C14" s="82">
        <v>0</v>
      </c>
      <c r="D14" s="82"/>
      <c r="E14" s="82">
        <v>0</v>
      </c>
      <c r="F14" s="82"/>
      <c r="G14" s="82">
        <v>0</v>
      </c>
      <c r="H14" s="82"/>
      <c r="I14" s="82">
        <v>0</v>
      </c>
      <c r="J14" s="82"/>
      <c r="K14" s="82">
        <v>0</v>
      </c>
      <c r="L14" s="82"/>
      <c r="M14" s="82">
        <v>807996739.03839445</v>
      </c>
      <c r="N14" s="82">
        <v>86370477.890323982</v>
      </c>
      <c r="O14" s="82">
        <v>0</v>
      </c>
      <c r="P14" s="82"/>
      <c r="Q14" s="82">
        <v>0</v>
      </c>
      <c r="R14" s="82"/>
      <c r="S14" s="184">
        <v>894367216.92871845</v>
      </c>
    </row>
    <row r="15" spans="1:19">
      <c r="A15" s="81">
        <v>8</v>
      </c>
      <c r="B15" s="1" t="s">
        <v>57</v>
      </c>
      <c r="C15" s="82">
        <v>0</v>
      </c>
      <c r="D15" s="82"/>
      <c r="E15" s="82">
        <v>0</v>
      </c>
      <c r="F15" s="82"/>
      <c r="G15" s="82">
        <v>0</v>
      </c>
      <c r="H15" s="82"/>
      <c r="I15" s="82">
        <v>0</v>
      </c>
      <c r="J15" s="82"/>
      <c r="K15" s="82">
        <v>303835715.52162004</v>
      </c>
      <c r="L15" s="82"/>
      <c r="M15" s="82">
        <v>0</v>
      </c>
      <c r="N15" s="82"/>
      <c r="O15" s="82">
        <v>0</v>
      </c>
      <c r="P15" s="82"/>
      <c r="Q15" s="82">
        <v>0</v>
      </c>
      <c r="R15" s="82"/>
      <c r="S15" s="184">
        <v>227876786.64121503</v>
      </c>
    </row>
    <row r="16" spans="1:19">
      <c r="A16" s="81">
        <v>9</v>
      </c>
      <c r="B16" s="1" t="s">
        <v>58</v>
      </c>
      <c r="C16" s="82">
        <v>0</v>
      </c>
      <c r="D16" s="82"/>
      <c r="E16" s="82">
        <v>0</v>
      </c>
      <c r="F16" s="82"/>
      <c r="G16" s="82">
        <v>82581652.245179996</v>
      </c>
      <c r="H16" s="82"/>
      <c r="I16" s="82">
        <v>0</v>
      </c>
      <c r="J16" s="82"/>
      <c r="K16" s="82">
        <v>0</v>
      </c>
      <c r="L16" s="82"/>
      <c r="M16" s="82">
        <v>0</v>
      </c>
      <c r="N16" s="82"/>
      <c r="O16" s="82">
        <v>0</v>
      </c>
      <c r="P16" s="82"/>
      <c r="Q16" s="82">
        <v>0</v>
      </c>
      <c r="R16" s="82"/>
      <c r="S16" s="184">
        <v>28903578.285812996</v>
      </c>
    </row>
    <row r="17" spans="1:19">
      <c r="A17" s="81">
        <v>10</v>
      </c>
      <c r="B17" s="1" t="s">
        <v>59</v>
      </c>
      <c r="C17" s="82">
        <v>0</v>
      </c>
      <c r="D17" s="82"/>
      <c r="E17" s="82">
        <v>0</v>
      </c>
      <c r="F17" s="82"/>
      <c r="G17" s="82">
        <v>0</v>
      </c>
      <c r="H17" s="82"/>
      <c r="I17" s="82">
        <v>805347.77390000003</v>
      </c>
      <c r="J17" s="82"/>
      <c r="K17" s="82">
        <v>0</v>
      </c>
      <c r="L17" s="82"/>
      <c r="M17" s="82">
        <v>7704917.0981999999</v>
      </c>
      <c r="N17" s="82"/>
      <c r="O17" s="82">
        <v>1696525.2507</v>
      </c>
      <c r="P17" s="82"/>
      <c r="Q17" s="82">
        <v>0</v>
      </c>
      <c r="R17" s="82"/>
      <c r="S17" s="184">
        <v>10652378.861200001</v>
      </c>
    </row>
    <row r="18" spans="1:19">
      <c r="A18" s="81">
        <v>11</v>
      </c>
      <c r="B18" s="1" t="s">
        <v>60</v>
      </c>
      <c r="C18" s="82">
        <v>0</v>
      </c>
      <c r="D18" s="82"/>
      <c r="E18" s="82">
        <v>0</v>
      </c>
      <c r="F18" s="82"/>
      <c r="G18" s="82">
        <v>0</v>
      </c>
      <c r="H18" s="82"/>
      <c r="I18" s="82">
        <v>0</v>
      </c>
      <c r="J18" s="82"/>
      <c r="K18" s="82">
        <v>0</v>
      </c>
      <c r="L18" s="82"/>
      <c r="M18" s="82">
        <v>0</v>
      </c>
      <c r="N18" s="82"/>
      <c r="O18" s="82">
        <v>0</v>
      </c>
      <c r="P18" s="82"/>
      <c r="Q18" s="82">
        <v>4238070.51</v>
      </c>
      <c r="R18" s="82"/>
      <c r="S18" s="184">
        <v>10595176.274999999</v>
      </c>
    </row>
    <row r="19" spans="1:19">
      <c r="A19" s="81">
        <v>12</v>
      </c>
      <c r="B19" s="1" t="s">
        <v>61</v>
      </c>
      <c r="C19" s="82">
        <v>0</v>
      </c>
      <c r="D19" s="82"/>
      <c r="E19" s="82">
        <v>0</v>
      </c>
      <c r="F19" s="82"/>
      <c r="G19" s="82">
        <v>0</v>
      </c>
      <c r="H19" s="82"/>
      <c r="I19" s="82">
        <v>0</v>
      </c>
      <c r="J19" s="82"/>
      <c r="K19" s="82">
        <v>0</v>
      </c>
      <c r="L19" s="82"/>
      <c r="M19" s="82">
        <v>0</v>
      </c>
      <c r="N19" s="82"/>
      <c r="O19" s="82">
        <v>0</v>
      </c>
      <c r="P19" s="82"/>
      <c r="Q19" s="82">
        <v>0</v>
      </c>
      <c r="R19" s="82"/>
      <c r="S19" s="184">
        <v>0</v>
      </c>
    </row>
    <row r="20" spans="1:19">
      <c r="A20" s="81">
        <v>13</v>
      </c>
      <c r="B20" s="1" t="s">
        <v>144</v>
      </c>
      <c r="C20" s="82">
        <v>0</v>
      </c>
      <c r="D20" s="82"/>
      <c r="E20" s="82">
        <v>0</v>
      </c>
      <c r="F20" s="82"/>
      <c r="G20" s="82">
        <v>0</v>
      </c>
      <c r="H20" s="82"/>
      <c r="I20" s="82">
        <v>0</v>
      </c>
      <c r="J20" s="82"/>
      <c r="K20" s="82">
        <v>0</v>
      </c>
      <c r="L20" s="82"/>
      <c r="M20" s="82">
        <v>0</v>
      </c>
      <c r="N20" s="82"/>
      <c r="O20" s="82">
        <v>0</v>
      </c>
      <c r="P20" s="82"/>
      <c r="Q20" s="82">
        <v>0</v>
      </c>
      <c r="R20" s="82"/>
      <c r="S20" s="184">
        <v>0</v>
      </c>
    </row>
    <row r="21" spans="1:19">
      <c r="A21" s="81">
        <v>14</v>
      </c>
      <c r="B21" s="1" t="s">
        <v>63</v>
      </c>
      <c r="C21" s="82">
        <v>45549485.520000003</v>
      </c>
      <c r="D21" s="82"/>
      <c r="E21" s="82">
        <v>0</v>
      </c>
      <c r="F21" s="82"/>
      <c r="G21" s="82">
        <v>0</v>
      </c>
      <c r="H21" s="82"/>
      <c r="I21" s="82">
        <v>0</v>
      </c>
      <c r="J21" s="82"/>
      <c r="K21" s="82">
        <v>0</v>
      </c>
      <c r="L21" s="82"/>
      <c r="M21" s="82">
        <v>51391696.469426908</v>
      </c>
      <c r="N21" s="82"/>
      <c r="O21" s="82">
        <v>0</v>
      </c>
      <c r="P21" s="82"/>
      <c r="Q21" s="82">
        <v>0</v>
      </c>
      <c r="R21" s="82"/>
      <c r="S21" s="184">
        <v>51391696.469426908</v>
      </c>
    </row>
    <row r="22" spans="1:19" ht="13.5" thickBot="1">
      <c r="A22" s="83"/>
      <c r="B22" s="84" t="s">
        <v>64</v>
      </c>
      <c r="C22" s="85">
        <v>238866164.78</v>
      </c>
      <c r="D22" s="85">
        <v>0</v>
      </c>
      <c r="E22" s="85">
        <v>148711453.12561798</v>
      </c>
      <c r="F22" s="85">
        <v>0</v>
      </c>
      <c r="G22" s="85">
        <v>82581652.245179996</v>
      </c>
      <c r="H22" s="85">
        <v>0</v>
      </c>
      <c r="I22" s="85">
        <v>9604379.0689079985</v>
      </c>
      <c r="J22" s="85">
        <v>0</v>
      </c>
      <c r="K22" s="85">
        <v>303835715.52162004</v>
      </c>
      <c r="L22" s="85">
        <v>0</v>
      </c>
      <c r="M22" s="85">
        <v>1039257326.2915202</v>
      </c>
      <c r="N22" s="85">
        <v>86370477.890323982</v>
      </c>
      <c r="O22" s="85">
        <v>1696519.1654099999</v>
      </c>
      <c r="P22" s="85">
        <v>0</v>
      </c>
      <c r="Q22" s="85">
        <v>4238070.51</v>
      </c>
      <c r="R22" s="85">
        <v>0</v>
      </c>
      <c r="S22" s="185">
        <v>1430092604.2915654</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8"/>
  <sheetViews>
    <sheetView workbookViewId="0">
      <pane xSplit="2" ySplit="6" topLeftCell="N7" activePane="bottomRight" state="frozen"/>
      <selection activeCell="U10" sqref="U10"/>
      <selection pane="topRight" activeCell="U10" sqref="U10"/>
      <selection pane="bottomLeft" activeCell="U10" sqref="U10"/>
      <selection pane="bottomRight" activeCell="S29" sqref="S29"/>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3"/>
  </cols>
  <sheetData>
    <row r="1" spans="1:22">
      <c r="A1" s="2" t="s">
        <v>30</v>
      </c>
      <c r="B1" s="3" t="str">
        <f>'Info '!C2</f>
        <v>JSC ProCredit Bank</v>
      </c>
    </row>
    <row r="2" spans="1:22">
      <c r="A2" s="2" t="s">
        <v>31</v>
      </c>
      <c r="B2" s="307">
        <f>'1. key ratios '!B2</f>
        <v>45382</v>
      </c>
    </row>
    <row r="4" spans="1:22" ht="13.5" thickBot="1">
      <c r="A4" s="4" t="s">
        <v>243</v>
      </c>
      <c r="B4" s="86" t="s">
        <v>50</v>
      </c>
      <c r="V4" s="14" t="s">
        <v>35</v>
      </c>
    </row>
    <row r="5" spans="1:22" ht="12.75" customHeight="1">
      <c r="A5" s="87"/>
      <c r="B5" s="88"/>
      <c r="C5" s="723" t="s">
        <v>169</v>
      </c>
      <c r="D5" s="724"/>
      <c r="E5" s="724"/>
      <c r="F5" s="724"/>
      <c r="G5" s="724"/>
      <c r="H5" s="724"/>
      <c r="I5" s="724"/>
      <c r="J5" s="724"/>
      <c r="K5" s="724"/>
      <c r="L5" s="725"/>
      <c r="M5" s="726" t="s">
        <v>170</v>
      </c>
      <c r="N5" s="727"/>
      <c r="O5" s="727"/>
      <c r="P5" s="727"/>
      <c r="Q5" s="727"/>
      <c r="R5" s="727"/>
      <c r="S5" s="728"/>
      <c r="T5" s="731" t="s">
        <v>241</v>
      </c>
      <c r="U5" s="731" t="s">
        <v>242</v>
      </c>
      <c r="V5" s="729" t="s">
        <v>76</v>
      </c>
    </row>
    <row r="6" spans="1:22" s="45" customFormat="1" ht="102">
      <c r="A6" s="43"/>
      <c r="B6" s="89"/>
      <c r="C6" s="90" t="s">
        <v>65</v>
      </c>
      <c r="D6" s="148" t="s">
        <v>66</v>
      </c>
      <c r="E6" s="115" t="s">
        <v>172</v>
      </c>
      <c r="F6" s="115" t="s">
        <v>173</v>
      </c>
      <c r="G6" s="148" t="s">
        <v>176</v>
      </c>
      <c r="H6" s="148" t="s">
        <v>171</v>
      </c>
      <c r="I6" s="148" t="s">
        <v>67</v>
      </c>
      <c r="J6" s="148" t="s">
        <v>68</v>
      </c>
      <c r="K6" s="91" t="s">
        <v>69</v>
      </c>
      <c r="L6" s="92" t="s">
        <v>70</v>
      </c>
      <c r="M6" s="90" t="s">
        <v>174</v>
      </c>
      <c r="N6" s="91" t="s">
        <v>71</v>
      </c>
      <c r="O6" s="91" t="s">
        <v>72</v>
      </c>
      <c r="P6" s="91" t="s">
        <v>73</v>
      </c>
      <c r="Q6" s="91" t="s">
        <v>74</v>
      </c>
      <c r="R6" s="91" t="s">
        <v>75</v>
      </c>
      <c r="S6" s="165" t="s">
        <v>175</v>
      </c>
      <c r="T6" s="732"/>
      <c r="U6" s="732"/>
      <c r="V6" s="730"/>
    </row>
    <row r="7" spans="1:22">
      <c r="A7" s="93">
        <v>1</v>
      </c>
      <c r="B7" s="1" t="s">
        <v>51</v>
      </c>
      <c r="C7" s="94"/>
      <c r="D7" s="82"/>
      <c r="E7" s="82"/>
      <c r="F7" s="82"/>
      <c r="G7" s="82"/>
      <c r="H7" s="82"/>
      <c r="I7" s="82"/>
      <c r="J7" s="82"/>
      <c r="K7" s="82"/>
      <c r="L7" s="95"/>
      <c r="M7" s="94"/>
      <c r="N7" s="82"/>
      <c r="O7" s="82">
        <v>171450481.96012402</v>
      </c>
      <c r="P7" s="82"/>
      <c r="Q7" s="82"/>
      <c r="R7" s="82"/>
      <c r="S7" s="95"/>
      <c r="T7" s="173">
        <v>171450481.96012402</v>
      </c>
      <c r="U7" s="173"/>
      <c r="V7" s="96">
        <v>171450481.96012402</v>
      </c>
    </row>
    <row r="8" spans="1:22">
      <c r="A8" s="93">
        <v>2</v>
      </c>
      <c r="B8" s="1" t="s">
        <v>52</v>
      </c>
      <c r="C8" s="94"/>
      <c r="D8" s="82">
        <v>0</v>
      </c>
      <c r="E8" s="82"/>
      <c r="F8" s="82"/>
      <c r="G8" s="82"/>
      <c r="H8" s="82"/>
      <c r="I8" s="82"/>
      <c r="J8" s="82"/>
      <c r="K8" s="82"/>
      <c r="L8" s="95"/>
      <c r="M8" s="94"/>
      <c r="N8" s="82"/>
      <c r="O8" s="82">
        <v>0</v>
      </c>
      <c r="P8" s="82"/>
      <c r="Q8" s="82"/>
      <c r="R8" s="82"/>
      <c r="S8" s="95"/>
      <c r="T8" s="173">
        <v>0</v>
      </c>
      <c r="U8" s="173"/>
      <c r="V8" s="96">
        <v>0</v>
      </c>
    </row>
    <row r="9" spans="1:22">
      <c r="A9" s="93">
        <v>3</v>
      </c>
      <c r="B9" s="1" t="s">
        <v>165</v>
      </c>
      <c r="C9" s="94"/>
      <c r="D9" s="82">
        <v>0</v>
      </c>
      <c r="E9" s="82"/>
      <c r="F9" s="82"/>
      <c r="G9" s="82"/>
      <c r="H9" s="82"/>
      <c r="I9" s="82"/>
      <c r="J9" s="82"/>
      <c r="K9" s="82"/>
      <c r="L9" s="95"/>
      <c r="M9" s="94"/>
      <c r="N9" s="82"/>
      <c r="O9" s="82">
        <v>0</v>
      </c>
      <c r="P9" s="82"/>
      <c r="Q9" s="82"/>
      <c r="R9" s="82"/>
      <c r="S9" s="95"/>
      <c r="T9" s="173">
        <v>0</v>
      </c>
      <c r="U9" s="173"/>
      <c r="V9" s="96">
        <v>0</v>
      </c>
    </row>
    <row r="10" spans="1:22">
      <c r="A10" s="93">
        <v>4</v>
      </c>
      <c r="B10" s="1" t="s">
        <v>53</v>
      </c>
      <c r="C10" s="94"/>
      <c r="D10" s="82">
        <v>0</v>
      </c>
      <c r="E10" s="82"/>
      <c r="F10" s="82"/>
      <c r="G10" s="82"/>
      <c r="H10" s="82"/>
      <c r="I10" s="82"/>
      <c r="J10" s="82"/>
      <c r="K10" s="82"/>
      <c r="L10" s="95"/>
      <c r="M10" s="94"/>
      <c r="N10" s="82"/>
      <c r="O10" s="82">
        <v>0</v>
      </c>
      <c r="P10" s="82"/>
      <c r="Q10" s="82"/>
      <c r="R10" s="82"/>
      <c r="S10" s="95"/>
      <c r="T10" s="173">
        <v>0</v>
      </c>
      <c r="U10" s="173"/>
      <c r="V10" s="96">
        <v>0</v>
      </c>
    </row>
    <row r="11" spans="1:22">
      <c r="A11" s="93">
        <v>5</v>
      </c>
      <c r="B11" s="1" t="s">
        <v>54</v>
      </c>
      <c r="C11" s="94"/>
      <c r="D11" s="82">
        <v>0</v>
      </c>
      <c r="E11" s="82"/>
      <c r="F11" s="82"/>
      <c r="G11" s="82"/>
      <c r="H11" s="82"/>
      <c r="I11" s="82"/>
      <c r="J11" s="82"/>
      <c r="K11" s="82"/>
      <c r="L11" s="95"/>
      <c r="M11" s="94"/>
      <c r="N11" s="82"/>
      <c r="O11" s="82">
        <v>0</v>
      </c>
      <c r="P11" s="82"/>
      <c r="Q11" s="82"/>
      <c r="R11" s="82"/>
      <c r="S11" s="95"/>
      <c r="T11" s="173">
        <v>0</v>
      </c>
      <c r="U11" s="173"/>
      <c r="V11" s="96">
        <v>0</v>
      </c>
    </row>
    <row r="12" spans="1:22">
      <c r="A12" s="93">
        <v>6</v>
      </c>
      <c r="B12" s="1" t="s">
        <v>55</v>
      </c>
      <c r="C12" s="94"/>
      <c r="D12" s="82">
        <v>0</v>
      </c>
      <c r="E12" s="82"/>
      <c r="F12" s="82"/>
      <c r="G12" s="82"/>
      <c r="H12" s="82"/>
      <c r="I12" s="82"/>
      <c r="J12" s="82"/>
      <c r="K12" s="82"/>
      <c r="L12" s="95"/>
      <c r="M12" s="94"/>
      <c r="N12" s="82"/>
      <c r="O12" s="82">
        <v>0</v>
      </c>
      <c r="P12" s="82"/>
      <c r="Q12" s="82"/>
      <c r="R12" s="82"/>
      <c r="S12" s="95"/>
      <c r="T12" s="173">
        <v>0</v>
      </c>
      <c r="U12" s="173"/>
      <c r="V12" s="96">
        <v>0</v>
      </c>
    </row>
    <row r="13" spans="1:22">
      <c r="A13" s="93">
        <v>7</v>
      </c>
      <c r="B13" s="1" t="s">
        <v>56</v>
      </c>
      <c r="C13" s="94"/>
      <c r="D13" s="82">
        <v>2707763.2562000002</v>
      </c>
      <c r="E13" s="82"/>
      <c r="F13" s="82"/>
      <c r="G13" s="82"/>
      <c r="H13" s="82"/>
      <c r="I13" s="82"/>
      <c r="J13" s="82"/>
      <c r="K13" s="82"/>
      <c r="L13" s="95"/>
      <c r="M13" s="94"/>
      <c r="N13" s="82"/>
      <c r="O13" s="82">
        <v>48646821.124799997</v>
      </c>
      <c r="P13" s="82"/>
      <c r="Q13" s="82"/>
      <c r="R13" s="82"/>
      <c r="S13" s="95"/>
      <c r="T13" s="173">
        <v>49114703.124799997</v>
      </c>
      <c r="U13" s="173">
        <v>2239881.2562000002</v>
      </c>
      <c r="V13" s="96">
        <v>51354584.380999997</v>
      </c>
    </row>
    <row r="14" spans="1:22">
      <c r="A14" s="93">
        <v>8</v>
      </c>
      <c r="B14" s="1" t="s">
        <v>57</v>
      </c>
      <c r="C14" s="94"/>
      <c r="D14" s="82">
        <v>906475.10549999995</v>
      </c>
      <c r="E14" s="82"/>
      <c r="F14" s="82"/>
      <c r="G14" s="82"/>
      <c r="H14" s="82"/>
      <c r="I14" s="82"/>
      <c r="J14" s="82"/>
      <c r="K14" s="82"/>
      <c r="L14" s="95"/>
      <c r="M14" s="94"/>
      <c r="N14" s="82"/>
      <c r="O14" s="82">
        <v>3960092.6433999999</v>
      </c>
      <c r="P14" s="82"/>
      <c r="Q14" s="82"/>
      <c r="R14" s="82"/>
      <c r="S14" s="95"/>
      <c r="T14" s="173">
        <v>4866567.7489</v>
      </c>
      <c r="U14" s="173"/>
      <c r="V14" s="96">
        <v>4866567.7489</v>
      </c>
    </row>
    <row r="15" spans="1:22">
      <c r="A15" s="93">
        <v>9</v>
      </c>
      <c r="B15" s="1" t="s">
        <v>58</v>
      </c>
      <c r="C15" s="94"/>
      <c r="D15" s="82">
        <v>0</v>
      </c>
      <c r="E15" s="82"/>
      <c r="F15" s="82"/>
      <c r="G15" s="82"/>
      <c r="H15" s="82"/>
      <c r="I15" s="82"/>
      <c r="J15" s="82"/>
      <c r="K15" s="82"/>
      <c r="L15" s="95"/>
      <c r="M15" s="94"/>
      <c r="N15" s="82"/>
      <c r="O15" s="82">
        <v>0</v>
      </c>
      <c r="P15" s="82"/>
      <c r="Q15" s="82"/>
      <c r="R15" s="82"/>
      <c r="S15" s="95"/>
      <c r="T15" s="173">
        <v>0</v>
      </c>
      <c r="U15" s="173"/>
      <c r="V15" s="96">
        <v>0</v>
      </c>
    </row>
    <row r="16" spans="1:22">
      <c r="A16" s="93">
        <v>10</v>
      </c>
      <c r="B16" s="1" t="s">
        <v>59</v>
      </c>
      <c r="C16" s="94"/>
      <c r="D16" s="82">
        <v>0</v>
      </c>
      <c r="E16" s="82"/>
      <c r="F16" s="82"/>
      <c r="G16" s="82"/>
      <c r="H16" s="82"/>
      <c r="I16" s="82"/>
      <c r="J16" s="82"/>
      <c r="K16" s="82"/>
      <c r="L16" s="95"/>
      <c r="M16" s="94"/>
      <c r="N16" s="82"/>
      <c r="O16" s="82">
        <v>0</v>
      </c>
      <c r="P16" s="82"/>
      <c r="Q16" s="82"/>
      <c r="R16" s="82"/>
      <c r="S16" s="95"/>
      <c r="T16" s="173">
        <v>0</v>
      </c>
      <c r="U16" s="173"/>
      <c r="V16" s="96">
        <v>0</v>
      </c>
    </row>
    <row r="17" spans="1:22">
      <c r="A17" s="93">
        <v>11</v>
      </c>
      <c r="B17" s="1" t="s">
        <v>60</v>
      </c>
      <c r="C17" s="94"/>
      <c r="D17" s="82">
        <v>0</v>
      </c>
      <c r="E17" s="82"/>
      <c r="F17" s="82"/>
      <c r="G17" s="82"/>
      <c r="H17" s="82"/>
      <c r="I17" s="82"/>
      <c r="J17" s="82"/>
      <c r="K17" s="82"/>
      <c r="L17" s="95"/>
      <c r="M17" s="94"/>
      <c r="N17" s="82"/>
      <c r="O17" s="82">
        <v>0</v>
      </c>
      <c r="P17" s="82"/>
      <c r="Q17" s="82"/>
      <c r="R17" s="82"/>
      <c r="S17" s="95"/>
      <c r="T17" s="173">
        <v>0</v>
      </c>
      <c r="U17" s="173"/>
      <c r="V17" s="96">
        <v>0</v>
      </c>
    </row>
    <row r="18" spans="1:22">
      <c r="A18" s="93">
        <v>12</v>
      </c>
      <c r="B18" s="1" t="s">
        <v>61</v>
      </c>
      <c r="C18" s="94"/>
      <c r="D18" s="82">
        <v>0</v>
      </c>
      <c r="E18" s="82"/>
      <c r="F18" s="82"/>
      <c r="G18" s="82"/>
      <c r="H18" s="82"/>
      <c r="I18" s="82"/>
      <c r="J18" s="82"/>
      <c r="K18" s="82"/>
      <c r="L18" s="95"/>
      <c r="M18" s="94"/>
      <c r="N18" s="82"/>
      <c r="O18" s="82">
        <v>0</v>
      </c>
      <c r="P18" s="82"/>
      <c r="Q18" s="82"/>
      <c r="R18" s="82"/>
      <c r="S18" s="95"/>
      <c r="T18" s="173">
        <v>0</v>
      </c>
      <c r="U18" s="173"/>
      <c r="V18" s="96">
        <v>0</v>
      </c>
    </row>
    <row r="19" spans="1:22">
      <c r="A19" s="93">
        <v>13</v>
      </c>
      <c r="B19" s="1" t="s">
        <v>62</v>
      </c>
      <c r="C19" s="94"/>
      <c r="D19" s="82">
        <v>0</v>
      </c>
      <c r="E19" s="82"/>
      <c r="F19" s="82"/>
      <c r="G19" s="82"/>
      <c r="H19" s="82"/>
      <c r="I19" s="82"/>
      <c r="J19" s="82"/>
      <c r="K19" s="82"/>
      <c r="L19" s="95"/>
      <c r="M19" s="94"/>
      <c r="N19" s="82"/>
      <c r="O19" s="82">
        <v>0</v>
      </c>
      <c r="P19" s="82"/>
      <c r="Q19" s="82"/>
      <c r="R19" s="82"/>
      <c r="S19" s="95"/>
      <c r="T19" s="173">
        <v>0</v>
      </c>
      <c r="U19" s="173"/>
      <c r="V19" s="96">
        <v>0</v>
      </c>
    </row>
    <row r="20" spans="1:22">
      <c r="A20" s="93">
        <v>14</v>
      </c>
      <c r="B20" s="1" t="s">
        <v>63</v>
      </c>
      <c r="C20" s="94"/>
      <c r="D20" s="82">
        <v>0</v>
      </c>
      <c r="E20" s="82"/>
      <c r="F20" s="82"/>
      <c r="G20" s="82"/>
      <c r="H20" s="82"/>
      <c r="I20" s="82"/>
      <c r="J20" s="82"/>
      <c r="K20" s="82"/>
      <c r="L20" s="95"/>
      <c r="M20" s="94"/>
      <c r="N20" s="82"/>
      <c r="O20" s="82">
        <v>0</v>
      </c>
      <c r="P20" s="82"/>
      <c r="Q20" s="82"/>
      <c r="R20" s="82"/>
      <c r="S20" s="95"/>
      <c r="T20" s="173">
        <v>0</v>
      </c>
      <c r="U20" s="173"/>
      <c r="V20" s="96">
        <v>0</v>
      </c>
    </row>
    <row r="21" spans="1:22" ht="13.5" thickBot="1">
      <c r="A21" s="83"/>
      <c r="B21" s="97" t="s">
        <v>64</v>
      </c>
      <c r="C21" s="98">
        <v>0</v>
      </c>
      <c r="D21" s="85">
        <v>3614238.3617000002</v>
      </c>
      <c r="E21" s="85">
        <v>0</v>
      </c>
      <c r="F21" s="85">
        <v>0</v>
      </c>
      <c r="G21" s="85">
        <v>0</v>
      </c>
      <c r="H21" s="85">
        <v>0</v>
      </c>
      <c r="I21" s="85">
        <v>0</v>
      </c>
      <c r="J21" s="85">
        <v>0</v>
      </c>
      <c r="K21" s="85">
        <v>0</v>
      </c>
      <c r="L21" s="99">
        <v>0</v>
      </c>
      <c r="M21" s="98">
        <v>0</v>
      </c>
      <c r="N21" s="85">
        <v>0</v>
      </c>
      <c r="O21" s="85">
        <v>224057395.72832403</v>
      </c>
      <c r="P21" s="85">
        <v>0</v>
      </c>
      <c r="Q21" s="85">
        <v>0</v>
      </c>
      <c r="R21" s="85">
        <v>0</v>
      </c>
      <c r="S21" s="99">
        <v>0</v>
      </c>
      <c r="T21" s="99">
        <v>225431752.83382401</v>
      </c>
      <c r="U21" s="99">
        <v>2239881.2562000002</v>
      </c>
      <c r="V21" s="100">
        <v>227671634.09002399</v>
      </c>
    </row>
    <row r="24" spans="1:22">
      <c r="C24" s="21"/>
      <c r="D24" s="21"/>
      <c r="E24" s="21"/>
    </row>
    <row r="25" spans="1:22">
      <c r="A25" s="42"/>
      <c r="B25" s="42"/>
      <c r="D25" s="21"/>
      <c r="E25" s="21"/>
    </row>
    <row r="26" spans="1:22">
      <c r="A26" s="42"/>
      <c r="B26" s="22"/>
      <c r="D26" s="21"/>
      <c r="E26" s="21"/>
    </row>
    <row r="27" spans="1:22">
      <c r="A27" s="42"/>
      <c r="B27" s="42"/>
      <c r="D27" s="21"/>
      <c r="E27" s="21"/>
    </row>
    <row r="28" spans="1:22">
      <c r="A28" s="42"/>
      <c r="B28" s="22"/>
      <c r="D28" s="21"/>
      <c r="E28" s="21"/>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2"/>
  <sheetViews>
    <sheetView zoomScaleNormal="100" workbookViewId="0">
      <pane xSplit="1" ySplit="7" topLeftCell="B8" activePane="bottomRight" state="frozen"/>
      <selection activeCell="U10" sqref="U10"/>
      <selection pane="topRight" activeCell="U10" sqref="U10"/>
      <selection pane="bottomLeft" activeCell="U10" sqref="U10"/>
      <selection pane="bottomRight" activeCell="B33" sqref="B33"/>
    </sheetView>
  </sheetViews>
  <sheetFormatPr defaultColWidth="9.140625" defaultRowHeight="12.75"/>
  <cols>
    <col min="1" max="1" width="10.5703125" style="4" bestFit="1" customWidth="1"/>
    <col min="2" max="2" width="101.85546875" style="4" customWidth="1"/>
    <col min="3" max="3" width="13.7109375" style="153" customWidth="1"/>
    <col min="4" max="4" width="14.85546875" style="153" bestFit="1" customWidth="1"/>
    <col min="5" max="5" width="17.7109375" style="153" customWidth="1"/>
    <col min="6" max="6" width="15.85546875" style="153" customWidth="1"/>
    <col min="7" max="7" width="17.42578125" style="153" customWidth="1"/>
    <col min="8" max="8" width="15.28515625" style="153" customWidth="1"/>
    <col min="9" max="16384" width="9.140625" style="13"/>
  </cols>
  <sheetData>
    <row r="1" spans="1:9">
      <c r="A1" s="2" t="s">
        <v>30</v>
      </c>
      <c r="B1" s="4" t="str">
        <f>'Info '!C2</f>
        <v>JSC ProCredit Bank</v>
      </c>
      <c r="C1" s="3"/>
    </row>
    <row r="2" spans="1:9">
      <c r="A2" s="2" t="s">
        <v>31</v>
      </c>
      <c r="B2" s="307">
        <f>'1. key ratios '!B2</f>
        <v>45382</v>
      </c>
      <c r="C2" s="307"/>
    </row>
    <row r="4" spans="1:9" ht="13.5" thickBot="1">
      <c r="A4" s="2" t="s">
        <v>150</v>
      </c>
      <c r="B4" s="86" t="s">
        <v>252</v>
      </c>
    </row>
    <row r="5" spans="1:9">
      <c r="A5" s="87"/>
      <c r="B5" s="101"/>
      <c r="C5" s="174" t="s">
        <v>0</v>
      </c>
      <c r="D5" s="174" t="s">
        <v>1</v>
      </c>
      <c r="E5" s="174" t="s">
        <v>2</v>
      </c>
      <c r="F5" s="174" t="s">
        <v>3</v>
      </c>
      <c r="G5" s="175" t="s">
        <v>4</v>
      </c>
      <c r="H5" s="176" t="s">
        <v>5</v>
      </c>
      <c r="I5" s="102"/>
    </row>
    <row r="6" spans="1:9" s="102" customFormat="1" ht="12.75" customHeight="1">
      <c r="A6" s="103"/>
      <c r="B6" s="735" t="s">
        <v>149</v>
      </c>
      <c r="C6" s="721" t="s">
        <v>245</v>
      </c>
      <c r="D6" s="737" t="s">
        <v>244</v>
      </c>
      <c r="E6" s="738"/>
      <c r="F6" s="721" t="s">
        <v>249</v>
      </c>
      <c r="G6" s="721" t="s">
        <v>250</v>
      </c>
      <c r="H6" s="733" t="s">
        <v>248</v>
      </c>
    </row>
    <row r="7" spans="1:9" ht="38.25">
      <c r="A7" s="105"/>
      <c r="B7" s="736"/>
      <c r="C7" s="722"/>
      <c r="D7" s="177" t="s">
        <v>247</v>
      </c>
      <c r="E7" s="177" t="s">
        <v>246</v>
      </c>
      <c r="F7" s="722"/>
      <c r="G7" s="722"/>
      <c r="H7" s="734"/>
      <c r="I7" s="102"/>
    </row>
    <row r="8" spans="1:9">
      <c r="A8" s="103">
        <v>1</v>
      </c>
      <c r="B8" s="1" t="s">
        <v>51</v>
      </c>
      <c r="C8" s="178">
        <v>364767161.22012401</v>
      </c>
      <c r="D8" s="178"/>
      <c r="E8" s="178"/>
      <c r="F8" s="178">
        <v>171450481.96012402</v>
      </c>
      <c r="G8" s="179">
        <v>0</v>
      </c>
      <c r="H8" s="181">
        <v>0</v>
      </c>
    </row>
    <row r="9" spans="1:9" ht="15" customHeight="1">
      <c r="A9" s="103">
        <v>2</v>
      </c>
      <c r="B9" s="1" t="s">
        <v>52</v>
      </c>
      <c r="C9" s="178">
        <v>0</v>
      </c>
      <c r="D9" s="178"/>
      <c r="E9" s="178"/>
      <c r="F9" s="178">
        <v>0</v>
      </c>
      <c r="G9" s="179">
        <v>0</v>
      </c>
      <c r="H9" s="181"/>
    </row>
    <row r="10" spans="1:9">
      <c r="A10" s="103">
        <v>3</v>
      </c>
      <c r="B10" s="1" t="s">
        <v>165</v>
      </c>
      <c r="C10" s="178">
        <v>0</v>
      </c>
      <c r="D10" s="178"/>
      <c r="E10" s="178"/>
      <c r="F10" s="178">
        <v>0</v>
      </c>
      <c r="G10" s="179">
        <v>0</v>
      </c>
      <c r="H10" s="181"/>
    </row>
    <row r="11" spans="1:9">
      <c r="A11" s="103">
        <v>4</v>
      </c>
      <c r="B11" s="1" t="s">
        <v>53</v>
      </c>
      <c r="C11" s="178">
        <v>0</v>
      </c>
      <c r="D11" s="178"/>
      <c r="E11" s="178"/>
      <c r="F11" s="178">
        <v>0</v>
      </c>
      <c r="G11" s="179">
        <v>0</v>
      </c>
      <c r="H11" s="181"/>
    </row>
    <row r="12" spans="1:9">
      <c r="A12" s="103">
        <v>5</v>
      </c>
      <c r="B12" s="1" t="s">
        <v>54</v>
      </c>
      <c r="C12" s="178">
        <v>0</v>
      </c>
      <c r="D12" s="178"/>
      <c r="E12" s="178"/>
      <c r="F12" s="178">
        <v>0</v>
      </c>
      <c r="G12" s="179">
        <v>0</v>
      </c>
      <c r="H12" s="181"/>
    </row>
    <row r="13" spans="1:9">
      <c r="A13" s="103">
        <v>6</v>
      </c>
      <c r="B13" s="1" t="s">
        <v>55</v>
      </c>
      <c r="C13" s="178">
        <v>158223970.06071097</v>
      </c>
      <c r="D13" s="178"/>
      <c r="E13" s="178"/>
      <c r="F13" s="178">
        <v>34855288.870067596</v>
      </c>
      <c r="G13" s="179">
        <v>34855288.870067596</v>
      </c>
      <c r="H13" s="181">
        <v>0.22029082481430295</v>
      </c>
    </row>
    <row r="14" spans="1:9">
      <c r="A14" s="103">
        <v>7</v>
      </c>
      <c r="B14" s="1" t="s">
        <v>56</v>
      </c>
      <c r="C14" s="178">
        <v>807996739.03839445</v>
      </c>
      <c r="D14" s="178">
        <v>160786316.66130799</v>
      </c>
      <c r="E14" s="178">
        <v>86370477.890323982</v>
      </c>
      <c r="F14" s="178">
        <v>894367216.92871845</v>
      </c>
      <c r="G14" s="179">
        <v>843012632.54771841</v>
      </c>
      <c r="H14" s="181">
        <v>0.94257997899637569</v>
      </c>
    </row>
    <row r="15" spans="1:9">
      <c r="A15" s="103">
        <v>8</v>
      </c>
      <c r="B15" s="1" t="s">
        <v>57</v>
      </c>
      <c r="C15" s="178">
        <v>303835715.52162004</v>
      </c>
      <c r="D15" s="178"/>
      <c r="E15" s="178"/>
      <c r="F15" s="178">
        <v>227876786.64121503</v>
      </c>
      <c r="G15" s="179">
        <v>223010218.89231503</v>
      </c>
      <c r="H15" s="181">
        <v>0.73398289766380775</v>
      </c>
    </row>
    <row r="16" spans="1:9">
      <c r="A16" s="103">
        <v>9</v>
      </c>
      <c r="B16" s="1" t="s">
        <v>58</v>
      </c>
      <c r="C16" s="178">
        <v>82581652.245179996</v>
      </c>
      <c r="D16" s="178"/>
      <c r="E16" s="178"/>
      <c r="F16" s="178">
        <v>28903578.285812996</v>
      </c>
      <c r="G16" s="179">
        <v>28903578.285812996</v>
      </c>
      <c r="H16" s="181">
        <v>0.35</v>
      </c>
    </row>
    <row r="17" spans="1:8">
      <c r="A17" s="103">
        <v>10</v>
      </c>
      <c r="B17" s="1" t="s">
        <v>59</v>
      </c>
      <c r="C17" s="178">
        <v>10206790.1228</v>
      </c>
      <c r="D17" s="178"/>
      <c r="E17" s="178"/>
      <c r="F17" s="178">
        <v>10652378.861200001</v>
      </c>
      <c r="G17" s="179">
        <v>10652378.861200001</v>
      </c>
      <c r="H17" s="181">
        <v>1.0436561086334715</v>
      </c>
    </row>
    <row r="18" spans="1:8">
      <c r="A18" s="103">
        <v>11</v>
      </c>
      <c r="B18" s="1" t="s">
        <v>60</v>
      </c>
      <c r="C18" s="178">
        <v>4238070.51</v>
      </c>
      <c r="D18" s="178"/>
      <c r="E18" s="178"/>
      <c r="F18" s="178">
        <v>10595176.274999999</v>
      </c>
      <c r="G18" s="179">
        <v>10595176.274999999</v>
      </c>
      <c r="H18" s="181">
        <v>2.5</v>
      </c>
    </row>
    <row r="19" spans="1:8">
      <c r="A19" s="103">
        <v>12</v>
      </c>
      <c r="B19" s="1" t="s">
        <v>61</v>
      </c>
      <c r="C19" s="178">
        <v>0</v>
      </c>
      <c r="D19" s="178"/>
      <c r="E19" s="178"/>
      <c r="F19" s="178">
        <v>0</v>
      </c>
      <c r="G19" s="179">
        <v>0</v>
      </c>
      <c r="H19" s="181"/>
    </row>
    <row r="20" spans="1:8">
      <c r="A20" s="103">
        <v>13</v>
      </c>
      <c r="B20" s="1" t="s">
        <v>144</v>
      </c>
      <c r="C20" s="178">
        <v>0</v>
      </c>
      <c r="D20" s="178"/>
      <c r="E20" s="178"/>
      <c r="F20" s="178">
        <v>0</v>
      </c>
      <c r="G20" s="179">
        <v>0</v>
      </c>
      <c r="H20" s="181"/>
    </row>
    <row r="21" spans="1:8">
      <c r="A21" s="103">
        <v>14</v>
      </c>
      <c r="B21" s="1" t="s">
        <v>63</v>
      </c>
      <c r="C21" s="178">
        <v>96941181.989426911</v>
      </c>
      <c r="D21" s="178"/>
      <c r="E21" s="178"/>
      <c r="F21" s="178">
        <v>51391696.469426908</v>
      </c>
      <c r="G21" s="179">
        <v>51391696.469426908</v>
      </c>
      <c r="H21" s="181">
        <v>0.53013276106982121</v>
      </c>
    </row>
    <row r="22" spans="1:8" ht="13.5" thickBot="1">
      <c r="A22" s="106"/>
      <c r="B22" s="107" t="s">
        <v>64</v>
      </c>
      <c r="C22" s="180">
        <v>1828791280.7082562</v>
      </c>
      <c r="D22" s="180">
        <v>160786316.66130799</v>
      </c>
      <c r="E22" s="180">
        <v>86370477.890323982</v>
      </c>
      <c r="F22" s="180">
        <v>1430092604.2915654</v>
      </c>
      <c r="G22" s="180">
        <v>1202420970.2015412</v>
      </c>
      <c r="H22" s="182">
        <v>0.62784303456508705</v>
      </c>
    </row>
  </sheetData>
  <mergeCells count="6">
    <mergeCell ref="H6:H7"/>
    <mergeCell ref="B6:B7"/>
    <mergeCell ref="C6:C7"/>
    <mergeCell ref="D6:E6"/>
    <mergeCell ref="F6:F7"/>
    <mergeCell ref="G6:G7"/>
  </mergeCells>
  <pageMargins left="0.7" right="0.7" top="0.75" bottom="0.75" header="0.3" footer="0.3"/>
  <headerFooter>
    <oddHeader>&amp;C&amp;"Calibri"&amp;10&amp;K0078D7 Classification: Restricted to Partners&amp;1#_x000D_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
  <sheetViews>
    <sheetView zoomScale="90" zoomScaleNormal="90" workbookViewId="0">
      <pane xSplit="2" ySplit="6" topLeftCell="C7" activePane="bottomRight" state="frozen"/>
      <selection activeCell="U10" sqref="U10"/>
      <selection pane="topRight" activeCell="U10" sqref="U10"/>
      <selection pane="bottomLeft" activeCell="U10" sqref="U10"/>
      <selection pane="bottomRight" activeCell="B27" sqref="B27"/>
    </sheetView>
  </sheetViews>
  <sheetFormatPr defaultColWidth="9.140625" defaultRowHeight="12.75"/>
  <cols>
    <col min="1" max="1" width="10.5703125" style="153" bestFit="1" customWidth="1"/>
    <col min="2" max="2" width="104.140625" style="153" customWidth="1"/>
    <col min="3" max="3" width="12.7109375" style="153" customWidth="1"/>
    <col min="4" max="5" width="13.5703125" style="153" bestFit="1" customWidth="1"/>
    <col min="6" max="11" width="12.7109375" style="153" customWidth="1"/>
    <col min="12" max="16384" width="9.140625" style="153"/>
  </cols>
  <sheetData>
    <row r="1" spans="1:11">
      <c r="A1" s="153" t="s">
        <v>30</v>
      </c>
      <c r="B1" s="3" t="str">
        <f>'Info '!C2</f>
        <v>JSC ProCredit Bank</v>
      </c>
    </row>
    <row r="2" spans="1:11">
      <c r="A2" s="153" t="s">
        <v>31</v>
      </c>
      <c r="B2" s="307">
        <f>'1. key ratios '!B2</f>
        <v>45382</v>
      </c>
    </row>
    <row r="4" spans="1:11" ht="13.5" thickBot="1">
      <c r="A4" s="153" t="s">
        <v>146</v>
      </c>
      <c r="B4" s="217" t="s">
        <v>253</v>
      </c>
    </row>
    <row r="5" spans="1:11" ht="30" customHeight="1">
      <c r="A5" s="739"/>
      <c r="B5" s="740"/>
      <c r="C5" s="741" t="s">
        <v>305</v>
      </c>
      <c r="D5" s="741"/>
      <c r="E5" s="741"/>
      <c r="F5" s="741" t="s">
        <v>306</v>
      </c>
      <c r="G5" s="741"/>
      <c r="H5" s="741"/>
      <c r="I5" s="741" t="s">
        <v>307</v>
      </c>
      <c r="J5" s="741"/>
      <c r="K5" s="742"/>
    </row>
    <row r="6" spans="1:11">
      <c r="A6" s="192"/>
      <c r="B6" s="193"/>
      <c r="C6" s="15" t="s">
        <v>32</v>
      </c>
      <c r="D6" s="15" t="s">
        <v>33</v>
      </c>
      <c r="E6" s="15" t="s">
        <v>34</v>
      </c>
      <c r="F6" s="15" t="s">
        <v>32</v>
      </c>
      <c r="G6" s="15" t="s">
        <v>33</v>
      </c>
      <c r="H6" s="15" t="s">
        <v>34</v>
      </c>
      <c r="I6" s="15" t="s">
        <v>32</v>
      </c>
      <c r="J6" s="15" t="s">
        <v>33</v>
      </c>
      <c r="K6" s="15" t="s">
        <v>34</v>
      </c>
    </row>
    <row r="7" spans="1:11">
      <c r="A7" s="194" t="s">
        <v>256</v>
      </c>
      <c r="B7" s="195"/>
      <c r="C7" s="195"/>
      <c r="D7" s="195"/>
      <c r="E7" s="195"/>
      <c r="F7" s="195"/>
      <c r="G7" s="195"/>
      <c r="H7" s="195"/>
      <c r="I7" s="195"/>
      <c r="J7" s="195"/>
      <c r="K7" s="196"/>
    </row>
    <row r="8" spans="1:11">
      <c r="A8" s="197">
        <v>1</v>
      </c>
      <c r="B8" s="198" t="s">
        <v>254</v>
      </c>
      <c r="C8" s="537"/>
      <c r="D8" s="537"/>
      <c r="E8" s="537"/>
      <c r="F8" s="538">
        <v>244325861.33494511</v>
      </c>
      <c r="G8" s="538">
        <v>295390457.59078419</v>
      </c>
      <c r="H8" s="538">
        <v>539716318.92572927</v>
      </c>
      <c r="I8" s="538">
        <v>221404399.56175828</v>
      </c>
      <c r="J8" s="538">
        <v>188495290.81602967</v>
      </c>
      <c r="K8" s="539">
        <v>409899690.37778795</v>
      </c>
    </row>
    <row r="9" spans="1:11">
      <c r="A9" s="194" t="s">
        <v>257</v>
      </c>
      <c r="B9" s="195"/>
      <c r="C9" s="540"/>
      <c r="D9" s="540"/>
      <c r="E9" s="540"/>
      <c r="F9" s="540"/>
      <c r="G9" s="540"/>
      <c r="H9" s="540"/>
      <c r="I9" s="540"/>
      <c r="J9" s="540"/>
      <c r="K9" s="541"/>
    </row>
    <row r="10" spans="1:11">
      <c r="A10" s="199">
        <v>2</v>
      </c>
      <c r="B10" s="200" t="s">
        <v>265</v>
      </c>
      <c r="C10" s="542">
        <v>60994660.488747261</v>
      </c>
      <c r="D10" s="543">
        <v>385806821.44360769</v>
      </c>
      <c r="E10" s="543">
        <v>446801481.93235493</v>
      </c>
      <c r="F10" s="543">
        <v>11601992.143476149</v>
      </c>
      <c r="G10" s="543">
        <v>65327291.709515072</v>
      </c>
      <c r="H10" s="543">
        <v>76929283.852991223</v>
      </c>
      <c r="I10" s="543">
        <v>2697918.1053368133</v>
      </c>
      <c r="J10" s="543">
        <v>14625991.725926207</v>
      </c>
      <c r="K10" s="544">
        <v>17323909.831263021</v>
      </c>
    </row>
    <row r="11" spans="1:11">
      <c r="A11" s="199">
        <v>3</v>
      </c>
      <c r="B11" s="200" t="s">
        <v>259</v>
      </c>
      <c r="C11" s="542">
        <v>286863843.79758233</v>
      </c>
      <c r="D11" s="543">
        <v>668391457.39283919</v>
      </c>
      <c r="E11" s="543">
        <v>955255301.19042158</v>
      </c>
      <c r="F11" s="543">
        <v>77443706.689703912</v>
      </c>
      <c r="G11" s="543">
        <v>100916981.82959878</v>
      </c>
      <c r="H11" s="543">
        <v>178360688.5193027</v>
      </c>
      <c r="I11" s="543">
        <v>72559636.578618139</v>
      </c>
      <c r="J11" s="543">
        <v>93529911.383800983</v>
      </c>
      <c r="K11" s="544">
        <v>166089547.96241912</v>
      </c>
    </row>
    <row r="12" spans="1:11">
      <c r="A12" s="199">
        <v>4</v>
      </c>
      <c r="B12" s="200" t="s">
        <v>260</v>
      </c>
      <c r="C12" s="542">
        <v>0</v>
      </c>
      <c r="D12" s="543">
        <v>0</v>
      </c>
      <c r="E12" s="543">
        <v>0</v>
      </c>
      <c r="F12" s="543">
        <v>0</v>
      </c>
      <c r="G12" s="543">
        <v>0</v>
      </c>
      <c r="H12" s="543">
        <v>0</v>
      </c>
      <c r="I12" s="543">
        <v>0</v>
      </c>
      <c r="J12" s="543">
        <v>0</v>
      </c>
      <c r="K12" s="544">
        <v>0</v>
      </c>
    </row>
    <row r="13" spans="1:11">
      <c r="A13" s="199">
        <v>5</v>
      </c>
      <c r="B13" s="200" t="s">
        <v>268</v>
      </c>
      <c r="C13" s="542">
        <v>99074530.07021977</v>
      </c>
      <c r="D13" s="543">
        <v>62774254.603186831</v>
      </c>
      <c r="E13" s="543">
        <v>161848784.6734066</v>
      </c>
      <c r="F13" s="543">
        <v>17437878.912640661</v>
      </c>
      <c r="G13" s="543">
        <v>17051296.176192306</v>
      </c>
      <c r="H13" s="543">
        <v>34489175.088832967</v>
      </c>
      <c r="I13" s="543">
        <v>6655036.4548406592</v>
      </c>
      <c r="J13" s="543">
        <v>5663687.0953516485</v>
      </c>
      <c r="K13" s="544">
        <v>12318723.550192308</v>
      </c>
    </row>
    <row r="14" spans="1:11">
      <c r="A14" s="199">
        <v>6</v>
      </c>
      <c r="B14" s="200" t="s">
        <v>300</v>
      </c>
      <c r="C14" s="542">
        <v>0</v>
      </c>
      <c r="D14" s="543">
        <v>0</v>
      </c>
      <c r="E14" s="543">
        <v>0</v>
      </c>
      <c r="F14" s="543">
        <v>0</v>
      </c>
      <c r="G14" s="543">
        <v>0</v>
      </c>
      <c r="H14" s="543">
        <v>0</v>
      </c>
      <c r="I14" s="543">
        <v>0</v>
      </c>
      <c r="J14" s="543">
        <v>0</v>
      </c>
      <c r="K14" s="544">
        <v>0</v>
      </c>
    </row>
    <row r="15" spans="1:11">
      <c r="A15" s="199">
        <v>7</v>
      </c>
      <c r="B15" s="200" t="s">
        <v>301</v>
      </c>
      <c r="C15" s="542">
        <v>20452531.319340657</v>
      </c>
      <c r="D15" s="543">
        <v>14938335.234250547</v>
      </c>
      <c r="E15" s="543">
        <v>35390866.553591207</v>
      </c>
      <c r="F15" s="543">
        <v>4313858.8389010988</v>
      </c>
      <c r="G15" s="543">
        <v>6873433.8539560447</v>
      </c>
      <c r="H15" s="543">
        <v>11187292.692857143</v>
      </c>
      <c r="I15" s="543">
        <v>4313858.8389010988</v>
      </c>
      <c r="J15" s="543">
        <v>6873433.8539560447</v>
      </c>
      <c r="K15" s="544">
        <v>11187292.692857143</v>
      </c>
    </row>
    <row r="16" spans="1:11">
      <c r="A16" s="199">
        <v>8</v>
      </c>
      <c r="B16" s="201" t="s">
        <v>261</v>
      </c>
      <c r="C16" s="542">
        <v>467385565.67588997</v>
      </c>
      <c r="D16" s="543">
        <v>1131910868.6738842</v>
      </c>
      <c r="E16" s="543">
        <v>1599296434.3497741</v>
      </c>
      <c r="F16" s="543">
        <v>110797436.58472182</v>
      </c>
      <c r="G16" s="543">
        <v>190169003.56926221</v>
      </c>
      <c r="H16" s="543">
        <v>300966440.15398401</v>
      </c>
      <c r="I16" s="543">
        <v>86226449.977696717</v>
      </c>
      <c r="J16" s="543">
        <v>120693024.05903488</v>
      </c>
      <c r="K16" s="544">
        <v>206919474.0367316</v>
      </c>
    </row>
    <row r="17" spans="1:11">
      <c r="A17" s="194" t="s">
        <v>258</v>
      </c>
      <c r="B17" s="195"/>
      <c r="C17" s="540"/>
      <c r="D17" s="540"/>
      <c r="E17" s="540"/>
      <c r="F17" s="540"/>
      <c r="G17" s="540"/>
      <c r="H17" s="540"/>
      <c r="I17" s="540"/>
      <c r="J17" s="540"/>
      <c r="K17" s="541"/>
    </row>
    <row r="18" spans="1:11">
      <c r="A18" s="199">
        <v>9</v>
      </c>
      <c r="B18" s="200" t="s">
        <v>264</v>
      </c>
      <c r="C18" s="542">
        <v>0</v>
      </c>
      <c r="D18" s="543">
        <v>0</v>
      </c>
      <c r="E18" s="543">
        <v>0</v>
      </c>
      <c r="F18" s="543">
        <v>0</v>
      </c>
      <c r="G18" s="543">
        <v>0</v>
      </c>
      <c r="H18" s="543">
        <v>0</v>
      </c>
      <c r="I18" s="543">
        <v>0</v>
      </c>
      <c r="J18" s="543">
        <v>0</v>
      </c>
      <c r="K18" s="544">
        <v>0</v>
      </c>
    </row>
    <row r="19" spans="1:11">
      <c r="A19" s="199">
        <v>10</v>
      </c>
      <c r="B19" s="200" t="s">
        <v>302</v>
      </c>
      <c r="C19" s="542">
        <v>358305336.18026364</v>
      </c>
      <c r="D19" s="543">
        <v>869585103.84602928</v>
      </c>
      <c r="E19" s="543">
        <v>1227890440.0262928</v>
      </c>
      <c r="F19" s="543">
        <v>6506860.4414395597</v>
      </c>
      <c r="G19" s="543">
        <v>11551628.131620327</v>
      </c>
      <c r="H19" s="543">
        <v>18058488.573059887</v>
      </c>
      <c r="I19" s="543">
        <v>29428322.214626379</v>
      </c>
      <c r="J19" s="543">
        <v>118565609.73802322</v>
      </c>
      <c r="K19" s="544">
        <v>147993931.95264959</v>
      </c>
    </row>
    <row r="20" spans="1:11">
      <c r="A20" s="199">
        <v>11</v>
      </c>
      <c r="B20" s="200" t="s">
        <v>263</v>
      </c>
      <c r="C20" s="542">
        <v>7729377.1794395568</v>
      </c>
      <c r="D20" s="543">
        <v>28334879.120879121</v>
      </c>
      <c r="E20" s="543">
        <v>36064256.300318681</v>
      </c>
      <c r="F20" s="543">
        <v>2335030.3978626374</v>
      </c>
      <c r="G20" s="543">
        <v>0</v>
      </c>
      <c r="H20" s="543">
        <v>2335030.3978626374</v>
      </c>
      <c r="I20" s="543">
        <v>2335030.3978626374</v>
      </c>
      <c r="J20" s="543">
        <v>0</v>
      </c>
      <c r="K20" s="544">
        <v>2335030.3978626374</v>
      </c>
    </row>
    <row r="21" spans="1:11" ht="13.5" thickBot="1">
      <c r="A21" s="202">
        <v>12</v>
      </c>
      <c r="B21" s="203" t="s">
        <v>262</v>
      </c>
      <c r="C21" s="545">
        <v>366034713.35970318</v>
      </c>
      <c r="D21" s="546">
        <v>897919982.96690845</v>
      </c>
      <c r="E21" s="545">
        <v>1263954696.3266115</v>
      </c>
      <c r="F21" s="546">
        <v>8841890.8393021971</v>
      </c>
      <c r="G21" s="546">
        <v>11551628.131620327</v>
      </c>
      <c r="H21" s="546">
        <v>20393518.970922522</v>
      </c>
      <c r="I21" s="546">
        <v>31763352.612489015</v>
      </c>
      <c r="J21" s="546">
        <v>118565609.73802322</v>
      </c>
      <c r="K21" s="547">
        <v>150328962.35051224</v>
      </c>
    </row>
    <row r="22" spans="1:11" ht="38.25" customHeight="1" thickBot="1">
      <c r="A22" s="204"/>
      <c r="B22" s="205"/>
      <c r="C22" s="205"/>
      <c r="D22" s="205"/>
      <c r="E22" s="205"/>
      <c r="F22" s="743" t="s">
        <v>304</v>
      </c>
      <c r="G22" s="741"/>
      <c r="H22" s="741"/>
      <c r="I22" s="743" t="s">
        <v>269</v>
      </c>
      <c r="J22" s="741"/>
      <c r="K22" s="742"/>
    </row>
    <row r="23" spans="1:11">
      <c r="A23" s="206">
        <v>13</v>
      </c>
      <c r="B23" s="207" t="s">
        <v>254</v>
      </c>
      <c r="C23" s="208"/>
      <c r="D23" s="208"/>
      <c r="E23" s="208"/>
      <c r="F23" s="548">
        <v>244325861.33494511</v>
      </c>
      <c r="G23" s="548">
        <v>295390457.59078419</v>
      </c>
      <c r="H23" s="548">
        <v>539716318.92572927</v>
      </c>
      <c r="I23" s="548">
        <v>221404399.56175828</v>
      </c>
      <c r="J23" s="548">
        <v>188495290.81602967</v>
      </c>
      <c r="K23" s="549">
        <v>409899690.37778795</v>
      </c>
    </row>
    <row r="24" spans="1:11" ht="13.5" thickBot="1">
      <c r="A24" s="209">
        <v>14</v>
      </c>
      <c r="B24" s="210" t="s">
        <v>266</v>
      </c>
      <c r="C24" s="211"/>
      <c r="D24" s="212"/>
      <c r="E24" s="213"/>
      <c r="F24" s="550">
        <v>101955545.74541962</v>
      </c>
      <c r="G24" s="550">
        <v>178617375.43764186</v>
      </c>
      <c r="H24" s="550">
        <v>280572921.18306148</v>
      </c>
      <c r="I24" s="550">
        <v>54463097.365207702</v>
      </c>
      <c r="J24" s="550">
        <v>30173256.014758721</v>
      </c>
      <c r="K24" s="551">
        <v>56590511.686219364</v>
      </c>
    </row>
    <row r="25" spans="1:11" ht="13.5" thickBot="1">
      <c r="A25" s="214">
        <v>15</v>
      </c>
      <c r="B25" s="215" t="s">
        <v>267</v>
      </c>
      <c r="C25" s="216"/>
      <c r="D25" s="216"/>
      <c r="E25" s="216"/>
      <c r="F25" s="552">
        <v>2.3963959934560157</v>
      </c>
      <c r="G25" s="552">
        <v>1.6537610457382947</v>
      </c>
      <c r="H25" s="552">
        <v>1.9236222677868051</v>
      </c>
      <c r="I25" s="552">
        <v>4.0652186576372831</v>
      </c>
      <c r="J25" s="552">
        <v>6.2470981164190729</v>
      </c>
      <c r="K25" s="553">
        <v>7.2432582453147294</v>
      </c>
    </row>
    <row r="27" spans="1:11" ht="25.5">
      <c r="B27" s="191" t="s">
        <v>303</v>
      </c>
    </row>
  </sheetData>
  <mergeCells count="6">
    <mergeCell ref="A5:B5"/>
    <mergeCell ref="C5:E5"/>
    <mergeCell ref="F5:H5"/>
    <mergeCell ref="I5:K5"/>
    <mergeCell ref="F22:H22"/>
    <mergeCell ref="I22:K22"/>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2"/>
  <sheetViews>
    <sheetView zoomScale="85" zoomScaleNormal="85" workbookViewId="0">
      <pane xSplit="1" ySplit="5" topLeftCell="B6" activePane="bottomRight" state="frozen"/>
      <selection activeCell="U10" sqref="U10"/>
      <selection pane="topRight" activeCell="U10" sqref="U10"/>
      <selection pane="bottomLeft" activeCell="U10" sqref="U10"/>
      <selection pane="bottomRight" activeCell="F33" sqref="F33"/>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13"/>
  </cols>
  <sheetData>
    <row r="1" spans="1:14">
      <c r="A1" s="4" t="s">
        <v>30</v>
      </c>
      <c r="B1" s="3" t="str">
        <f>'Info '!C2</f>
        <v>JSC ProCredit Bank</v>
      </c>
    </row>
    <row r="2" spans="1:14" ht="14.25" customHeight="1">
      <c r="A2" s="4" t="s">
        <v>31</v>
      </c>
      <c r="B2" s="307">
        <f>'1. key ratios '!B2</f>
        <v>45382</v>
      </c>
    </row>
    <row r="3" spans="1:14" ht="14.25" customHeight="1"/>
    <row r="4" spans="1:14" ht="13.5" thickBot="1">
      <c r="A4" s="4" t="s">
        <v>162</v>
      </c>
      <c r="B4" s="147" t="s">
        <v>28</v>
      </c>
    </row>
    <row r="5" spans="1:14" s="112" customFormat="1">
      <c r="A5" s="108"/>
      <c r="B5" s="109"/>
      <c r="C5" s="110" t="s">
        <v>0</v>
      </c>
      <c r="D5" s="110" t="s">
        <v>1</v>
      </c>
      <c r="E5" s="110" t="s">
        <v>2</v>
      </c>
      <c r="F5" s="110" t="s">
        <v>3</v>
      </c>
      <c r="G5" s="110" t="s">
        <v>4</v>
      </c>
      <c r="H5" s="110" t="s">
        <v>5</v>
      </c>
      <c r="I5" s="110" t="s">
        <v>8</v>
      </c>
      <c r="J5" s="110" t="s">
        <v>9</v>
      </c>
      <c r="K5" s="110" t="s">
        <v>10</v>
      </c>
      <c r="L5" s="110" t="s">
        <v>11</v>
      </c>
      <c r="M5" s="110" t="s">
        <v>12</v>
      </c>
      <c r="N5" s="111" t="s">
        <v>13</v>
      </c>
    </row>
    <row r="6" spans="1:14" ht="25.5">
      <c r="A6" s="113"/>
      <c r="B6" s="114"/>
      <c r="C6" s="115" t="s">
        <v>161</v>
      </c>
      <c r="D6" s="116" t="s">
        <v>160</v>
      </c>
      <c r="E6" s="117" t="s">
        <v>159</v>
      </c>
      <c r="F6" s="118">
        <v>0</v>
      </c>
      <c r="G6" s="118">
        <v>0.2</v>
      </c>
      <c r="H6" s="118">
        <v>0.35</v>
      </c>
      <c r="I6" s="118">
        <v>0.5</v>
      </c>
      <c r="J6" s="118">
        <v>0.75</v>
      </c>
      <c r="K6" s="118">
        <v>1</v>
      </c>
      <c r="L6" s="118">
        <v>1.5</v>
      </c>
      <c r="M6" s="118">
        <v>2.5</v>
      </c>
      <c r="N6" s="146" t="s">
        <v>168</v>
      </c>
    </row>
    <row r="7" spans="1:14" ht="16.5">
      <c r="A7" s="119">
        <v>1</v>
      </c>
      <c r="B7" s="120" t="s">
        <v>158</v>
      </c>
      <c r="C7" s="669">
        <f>SUM(C8:C13)</f>
        <v>0</v>
      </c>
      <c r="D7" s="670"/>
      <c r="E7" s="671">
        <f t="shared" ref="E7:M7" si="0">SUM(E8:E13)</f>
        <v>0</v>
      </c>
      <c r="F7" s="669">
        <f>SUM(F8:F13)</f>
        <v>0</v>
      </c>
      <c r="G7" s="669">
        <f t="shared" si="0"/>
        <v>0</v>
      </c>
      <c r="H7" s="669">
        <f t="shared" si="0"/>
        <v>0</v>
      </c>
      <c r="I7" s="669">
        <f t="shared" si="0"/>
        <v>0</v>
      </c>
      <c r="J7" s="669">
        <f t="shared" si="0"/>
        <v>0</v>
      </c>
      <c r="K7" s="669">
        <f t="shared" si="0"/>
        <v>0</v>
      </c>
      <c r="L7" s="669">
        <f t="shared" si="0"/>
        <v>0</v>
      </c>
      <c r="M7" s="669">
        <f t="shared" si="0"/>
        <v>0</v>
      </c>
      <c r="N7" s="672">
        <f>SUM(N8:N13)</f>
        <v>0</v>
      </c>
    </row>
    <row r="8" spans="1:14" ht="15.75">
      <c r="A8" s="119">
        <v>1.1000000000000001</v>
      </c>
      <c r="B8" s="121" t="s">
        <v>156</v>
      </c>
      <c r="C8" s="673">
        <v>0</v>
      </c>
      <c r="D8" s="674">
        <v>0.02</v>
      </c>
      <c r="E8" s="671">
        <f>C8*D8</f>
        <v>0</v>
      </c>
      <c r="F8" s="673">
        <v>0</v>
      </c>
      <c r="G8" s="673">
        <v>0</v>
      </c>
      <c r="H8" s="673">
        <v>0</v>
      </c>
      <c r="I8" s="673">
        <v>0</v>
      </c>
      <c r="J8" s="673">
        <v>0</v>
      </c>
      <c r="K8" s="673">
        <v>0</v>
      </c>
      <c r="L8" s="673">
        <v>0</v>
      </c>
      <c r="M8" s="673">
        <v>0</v>
      </c>
      <c r="N8" s="672">
        <f t="shared" ref="N8:N13" si="1">SUMPRODUCT($F$6:$M$6,F8:M8)</f>
        <v>0</v>
      </c>
    </row>
    <row r="9" spans="1:14" ht="15.75">
      <c r="A9" s="119">
        <v>1.2</v>
      </c>
      <c r="B9" s="121" t="s">
        <v>155</v>
      </c>
      <c r="C9" s="673">
        <v>0</v>
      </c>
      <c r="D9" s="674">
        <v>0.05</v>
      </c>
      <c r="E9" s="671">
        <f>C9*D9</f>
        <v>0</v>
      </c>
      <c r="F9" s="673">
        <v>0</v>
      </c>
      <c r="G9" s="673">
        <v>0</v>
      </c>
      <c r="H9" s="673">
        <v>0</v>
      </c>
      <c r="I9" s="673">
        <v>0</v>
      </c>
      <c r="J9" s="673">
        <v>0</v>
      </c>
      <c r="K9" s="673">
        <v>0</v>
      </c>
      <c r="L9" s="673">
        <v>0</v>
      </c>
      <c r="M9" s="673">
        <v>0</v>
      </c>
      <c r="N9" s="672">
        <f t="shared" si="1"/>
        <v>0</v>
      </c>
    </row>
    <row r="10" spans="1:14" ht="15.75">
      <c r="A10" s="119">
        <v>1.3</v>
      </c>
      <c r="B10" s="121" t="s">
        <v>154</v>
      </c>
      <c r="C10" s="673">
        <v>0</v>
      </c>
      <c r="D10" s="674">
        <v>0.08</v>
      </c>
      <c r="E10" s="671">
        <f>C10*D10</f>
        <v>0</v>
      </c>
      <c r="F10" s="673">
        <v>0</v>
      </c>
      <c r="G10" s="673">
        <v>0</v>
      </c>
      <c r="H10" s="673">
        <v>0</v>
      </c>
      <c r="I10" s="673">
        <v>0</v>
      </c>
      <c r="J10" s="673">
        <v>0</v>
      </c>
      <c r="K10" s="673">
        <v>0</v>
      </c>
      <c r="L10" s="673">
        <v>0</v>
      </c>
      <c r="M10" s="673">
        <v>0</v>
      </c>
      <c r="N10" s="672">
        <f t="shared" si="1"/>
        <v>0</v>
      </c>
    </row>
    <row r="11" spans="1:14" ht="15.75">
      <c r="A11" s="119">
        <v>1.4</v>
      </c>
      <c r="B11" s="121" t="s">
        <v>153</v>
      </c>
      <c r="C11" s="673">
        <v>0</v>
      </c>
      <c r="D11" s="674">
        <v>0.11</v>
      </c>
      <c r="E11" s="671">
        <f>C11*D11</f>
        <v>0</v>
      </c>
      <c r="F11" s="673">
        <v>0</v>
      </c>
      <c r="G11" s="673">
        <v>0</v>
      </c>
      <c r="H11" s="673">
        <v>0</v>
      </c>
      <c r="I11" s="673">
        <v>0</v>
      </c>
      <c r="J11" s="673">
        <v>0</v>
      </c>
      <c r="K11" s="673">
        <v>0</v>
      </c>
      <c r="L11" s="673">
        <v>0</v>
      </c>
      <c r="M11" s="673">
        <v>0</v>
      </c>
      <c r="N11" s="672">
        <f t="shared" si="1"/>
        <v>0</v>
      </c>
    </row>
    <row r="12" spans="1:14" ht="15.75">
      <c r="A12" s="119">
        <v>1.5</v>
      </c>
      <c r="B12" s="121" t="s">
        <v>152</v>
      </c>
      <c r="C12" s="673">
        <v>0</v>
      </c>
      <c r="D12" s="674">
        <v>0.14000000000000001</v>
      </c>
      <c r="E12" s="671">
        <f>C12*D12</f>
        <v>0</v>
      </c>
      <c r="F12" s="673">
        <v>0</v>
      </c>
      <c r="G12" s="673">
        <v>0</v>
      </c>
      <c r="H12" s="673">
        <v>0</v>
      </c>
      <c r="I12" s="673">
        <v>0</v>
      </c>
      <c r="J12" s="673">
        <v>0</v>
      </c>
      <c r="K12" s="673">
        <v>0</v>
      </c>
      <c r="L12" s="673">
        <v>0</v>
      </c>
      <c r="M12" s="673">
        <v>0</v>
      </c>
      <c r="N12" s="672">
        <f t="shared" si="1"/>
        <v>0</v>
      </c>
    </row>
    <row r="13" spans="1:14" ht="15.75">
      <c r="A13" s="119">
        <v>1.6</v>
      </c>
      <c r="B13" s="122" t="s">
        <v>151</v>
      </c>
      <c r="C13" s="673">
        <v>0</v>
      </c>
      <c r="D13" s="675"/>
      <c r="E13" s="673"/>
      <c r="F13" s="673">
        <v>0</v>
      </c>
      <c r="G13" s="673">
        <v>0</v>
      </c>
      <c r="H13" s="673">
        <v>0</v>
      </c>
      <c r="I13" s="673">
        <v>0</v>
      </c>
      <c r="J13" s="673">
        <v>0</v>
      </c>
      <c r="K13" s="673">
        <v>0</v>
      </c>
      <c r="L13" s="673">
        <v>0</v>
      </c>
      <c r="M13" s="673">
        <v>0</v>
      </c>
      <c r="N13" s="672">
        <f t="shared" si="1"/>
        <v>0</v>
      </c>
    </row>
    <row r="14" spans="1:14" ht="16.5">
      <c r="A14" s="119">
        <v>2</v>
      </c>
      <c r="B14" s="123" t="s">
        <v>157</v>
      </c>
      <c r="C14" s="669">
        <v>0</v>
      </c>
      <c r="D14" s="670"/>
      <c r="E14" s="671">
        <f t="shared" ref="E14" si="2">SUM(E15:E20)</f>
        <v>0</v>
      </c>
      <c r="F14" s="669">
        <v>0</v>
      </c>
      <c r="G14" s="669">
        <v>0</v>
      </c>
      <c r="H14" s="669">
        <v>0</v>
      </c>
      <c r="I14" s="669">
        <v>0</v>
      </c>
      <c r="J14" s="669">
        <v>0</v>
      </c>
      <c r="K14" s="669">
        <v>0</v>
      </c>
      <c r="L14" s="669">
        <v>0</v>
      </c>
      <c r="M14" s="669">
        <v>0</v>
      </c>
      <c r="N14" s="672">
        <f>SUM(N15:N20)</f>
        <v>0</v>
      </c>
    </row>
    <row r="15" spans="1:14" ht="15.75">
      <c r="A15" s="119">
        <v>2.1</v>
      </c>
      <c r="B15" s="122" t="s">
        <v>156</v>
      </c>
      <c r="C15" s="673">
        <v>0</v>
      </c>
      <c r="D15" s="674">
        <v>5.0000000000000001E-3</v>
      </c>
      <c r="E15" s="671">
        <f>C15*D15</f>
        <v>0</v>
      </c>
      <c r="F15" s="673">
        <v>0</v>
      </c>
      <c r="G15" s="673">
        <v>0</v>
      </c>
      <c r="H15" s="673">
        <v>0</v>
      </c>
      <c r="I15" s="673">
        <v>0</v>
      </c>
      <c r="J15" s="673">
        <v>0</v>
      </c>
      <c r="K15" s="673">
        <v>0</v>
      </c>
      <c r="L15" s="673">
        <v>0</v>
      </c>
      <c r="M15" s="673">
        <v>0</v>
      </c>
      <c r="N15" s="672">
        <f t="shared" ref="N15:N20" si="3">SUMPRODUCT($F$6:$M$6,F15:M15)</f>
        <v>0</v>
      </c>
    </row>
    <row r="16" spans="1:14" ht="15.75">
      <c r="A16" s="119">
        <v>2.2000000000000002</v>
      </c>
      <c r="B16" s="122" t="s">
        <v>155</v>
      </c>
      <c r="C16" s="673">
        <v>0</v>
      </c>
      <c r="D16" s="674">
        <v>0.01</v>
      </c>
      <c r="E16" s="671">
        <f>C16*D16</f>
        <v>0</v>
      </c>
      <c r="F16" s="673">
        <v>0</v>
      </c>
      <c r="G16" s="673">
        <v>0</v>
      </c>
      <c r="H16" s="673">
        <v>0</v>
      </c>
      <c r="I16" s="673">
        <v>0</v>
      </c>
      <c r="J16" s="673">
        <v>0</v>
      </c>
      <c r="K16" s="673">
        <v>0</v>
      </c>
      <c r="L16" s="673">
        <v>0</v>
      </c>
      <c r="M16" s="673">
        <v>0</v>
      </c>
      <c r="N16" s="672">
        <f t="shared" si="3"/>
        <v>0</v>
      </c>
    </row>
    <row r="17" spans="1:14" ht="15.75">
      <c r="A17" s="119">
        <v>2.2999999999999998</v>
      </c>
      <c r="B17" s="122" t="s">
        <v>154</v>
      </c>
      <c r="C17" s="673">
        <v>0</v>
      </c>
      <c r="D17" s="674">
        <v>0.02</v>
      </c>
      <c r="E17" s="671">
        <f>C17*D17</f>
        <v>0</v>
      </c>
      <c r="F17" s="673">
        <v>0</v>
      </c>
      <c r="G17" s="673">
        <v>0</v>
      </c>
      <c r="H17" s="673">
        <v>0</v>
      </c>
      <c r="I17" s="673">
        <v>0</v>
      </c>
      <c r="J17" s="673">
        <v>0</v>
      </c>
      <c r="K17" s="673">
        <v>0</v>
      </c>
      <c r="L17" s="673">
        <v>0</v>
      </c>
      <c r="M17" s="673">
        <v>0</v>
      </c>
      <c r="N17" s="672">
        <f t="shared" si="3"/>
        <v>0</v>
      </c>
    </row>
    <row r="18" spans="1:14" ht="15.75">
      <c r="A18" s="119">
        <v>2.4</v>
      </c>
      <c r="B18" s="122" t="s">
        <v>153</v>
      </c>
      <c r="C18" s="673">
        <v>0</v>
      </c>
      <c r="D18" s="674">
        <v>0.03</v>
      </c>
      <c r="E18" s="671">
        <f>C18*D18</f>
        <v>0</v>
      </c>
      <c r="F18" s="673">
        <v>0</v>
      </c>
      <c r="G18" s="673">
        <v>0</v>
      </c>
      <c r="H18" s="673">
        <v>0</v>
      </c>
      <c r="I18" s="673">
        <v>0</v>
      </c>
      <c r="J18" s="673">
        <v>0</v>
      </c>
      <c r="K18" s="673">
        <v>0</v>
      </c>
      <c r="L18" s="673">
        <v>0</v>
      </c>
      <c r="M18" s="673">
        <v>0</v>
      </c>
      <c r="N18" s="672">
        <f t="shared" si="3"/>
        <v>0</v>
      </c>
    </row>
    <row r="19" spans="1:14" ht="15.75">
      <c r="A19" s="119">
        <v>2.5</v>
      </c>
      <c r="B19" s="122" t="s">
        <v>152</v>
      </c>
      <c r="C19" s="673">
        <v>0</v>
      </c>
      <c r="D19" s="674">
        <v>0.04</v>
      </c>
      <c r="E19" s="671">
        <f>C19*D19</f>
        <v>0</v>
      </c>
      <c r="F19" s="673">
        <v>0</v>
      </c>
      <c r="G19" s="673">
        <v>0</v>
      </c>
      <c r="H19" s="673">
        <v>0</v>
      </c>
      <c r="I19" s="673">
        <v>0</v>
      </c>
      <c r="J19" s="673">
        <v>0</v>
      </c>
      <c r="K19" s="673">
        <v>0</v>
      </c>
      <c r="L19" s="673">
        <v>0</v>
      </c>
      <c r="M19" s="673">
        <v>0</v>
      </c>
      <c r="N19" s="672">
        <f t="shared" si="3"/>
        <v>0</v>
      </c>
    </row>
    <row r="20" spans="1:14" ht="15.75">
      <c r="A20" s="119">
        <v>2.6</v>
      </c>
      <c r="B20" s="122" t="s">
        <v>151</v>
      </c>
      <c r="C20" s="673">
        <v>0</v>
      </c>
      <c r="D20" s="675"/>
      <c r="E20" s="676"/>
      <c r="F20" s="673">
        <v>0</v>
      </c>
      <c r="G20" s="673">
        <v>0</v>
      </c>
      <c r="H20" s="673">
        <v>0</v>
      </c>
      <c r="I20" s="673">
        <v>0</v>
      </c>
      <c r="J20" s="673">
        <v>0</v>
      </c>
      <c r="K20" s="673">
        <v>0</v>
      </c>
      <c r="L20" s="673">
        <v>0</v>
      </c>
      <c r="M20" s="673">
        <v>0</v>
      </c>
      <c r="N20" s="672">
        <f t="shared" si="3"/>
        <v>0</v>
      </c>
    </row>
    <row r="21" spans="1:14" ht="17.25" thickBot="1">
      <c r="A21" s="124"/>
      <c r="B21" s="125" t="s">
        <v>64</v>
      </c>
      <c r="C21" s="677">
        <f>C14+C7</f>
        <v>0</v>
      </c>
      <c r="D21" s="678"/>
      <c r="E21" s="679">
        <f>E14+E7</f>
        <v>0</v>
      </c>
      <c r="F21" s="677">
        <f>F7+F14</f>
        <v>0</v>
      </c>
      <c r="G21" s="677">
        <f t="shared" ref="G21:L21" si="4">G7+G14</f>
        <v>0</v>
      </c>
      <c r="H21" s="677">
        <f t="shared" si="4"/>
        <v>0</v>
      </c>
      <c r="I21" s="677">
        <f t="shared" si="4"/>
        <v>0</v>
      </c>
      <c r="J21" s="677">
        <f t="shared" si="4"/>
        <v>0</v>
      </c>
      <c r="K21" s="677">
        <f t="shared" si="4"/>
        <v>0</v>
      </c>
      <c r="L21" s="677">
        <f t="shared" si="4"/>
        <v>0</v>
      </c>
      <c r="M21" s="677">
        <f>M7+M14</f>
        <v>0</v>
      </c>
      <c r="N21" s="680">
        <f>N14+N7</f>
        <v>0</v>
      </c>
    </row>
    <row r="22" spans="1:14">
      <c r="E22" s="126"/>
      <c r="F22" s="126"/>
      <c r="G22" s="126"/>
      <c r="H22" s="126"/>
      <c r="I22" s="126"/>
      <c r="J22" s="126"/>
      <c r="K22" s="126"/>
      <c r="L22" s="126"/>
      <c r="M22" s="126"/>
    </row>
  </sheetData>
  <conditionalFormatting sqref="E8:E12">
    <cfRule type="expression" dxfId="20" priority="2">
      <formula>(C8*D8)&lt;&gt;SUM(#REF!)</formula>
    </cfRule>
  </conditionalFormatting>
  <conditionalFormatting sqref="E15:E19">
    <cfRule type="expression" dxfId="19" priority="1">
      <formula>(C15*D15)&lt;&gt;SUM(#REF!)</formula>
    </cfRule>
  </conditionalFormatting>
  <conditionalFormatting sqref="E20">
    <cfRule type="expression" dxfId="18" priority="3">
      <formula>$E$88&lt;&gt;SUM(#REF!)</formula>
    </cfRule>
  </conditionalFormatting>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43"/>
  <sheetViews>
    <sheetView zoomScale="90" zoomScaleNormal="90" workbookViewId="0">
      <selection activeCell="I26" sqref="I26"/>
    </sheetView>
  </sheetViews>
  <sheetFormatPr defaultRowHeight="15"/>
  <cols>
    <col min="1" max="1" width="11.42578125" customWidth="1"/>
    <col min="2" max="2" width="76.85546875" style="243" customWidth="1"/>
    <col min="3" max="3" width="22.85546875" customWidth="1"/>
  </cols>
  <sheetData>
    <row r="1" spans="1:3">
      <c r="A1" s="2" t="s">
        <v>30</v>
      </c>
      <c r="B1" s="3" t="str">
        <f>'Info '!C2</f>
        <v>JSC ProCredit Bank</v>
      </c>
    </row>
    <row r="2" spans="1:3">
      <c r="A2" s="2" t="s">
        <v>31</v>
      </c>
      <c r="B2" s="307">
        <f>'1. key ratios '!B2</f>
        <v>45382</v>
      </c>
    </row>
    <row r="3" spans="1:3">
      <c r="A3" s="4"/>
      <c r="B3"/>
    </row>
    <row r="4" spans="1:3">
      <c r="A4" s="4" t="s">
        <v>308</v>
      </c>
      <c r="B4" t="s">
        <v>309</v>
      </c>
    </row>
    <row r="5" spans="1:3">
      <c r="A5" s="244" t="s">
        <v>310</v>
      </c>
      <c r="B5" s="245"/>
      <c r="C5" s="246"/>
    </row>
    <row r="6" spans="1:3" ht="24">
      <c r="A6" s="247">
        <v>1</v>
      </c>
      <c r="B6" s="248" t="s">
        <v>361</v>
      </c>
      <c r="C6" s="249">
        <v>1839731502.9644504</v>
      </c>
    </row>
    <row r="7" spans="1:3">
      <c r="A7" s="247">
        <v>2</v>
      </c>
      <c r="B7" s="248" t="s">
        <v>311</v>
      </c>
      <c r="C7" s="249">
        <v>-10940222.256194098</v>
      </c>
    </row>
    <row r="8" spans="1:3" ht="24">
      <c r="A8" s="250">
        <v>3</v>
      </c>
      <c r="B8" s="251" t="s">
        <v>312</v>
      </c>
      <c r="C8" s="249">
        <v>1828791280.7082562</v>
      </c>
    </row>
    <row r="9" spans="1:3">
      <c r="A9" s="244" t="s">
        <v>313</v>
      </c>
      <c r="B9" s="245"/>
      <c r="C9" s="252"/>
    </row>
    <row r="10" spans="1:3" ht="24">
      <c r="A10" s="253">
        <v>4</v>
      </c>
      <c r="B10" s="254" t="s">
        <v>314</v>
      </c>
      <c r="C10" s="249"/>
    </row>
    <row r="11" spans="1:3">
      <c r="A11" s="253">
        <v>5</v>
      </c>
      <c r="B11" s="255" t="s">
        <v>315</v>
      </c>
      <c r="C11" s="249"/>
    </row>
    <row r="12" spans="1:3">
      <c r="A12" s="253" t="s">
        <v>316</v>
      </c>
      <c r="B12" s="255" t="s">
        <v>317</v>
      </c>
      <c r="C12" s="249">
        <v>0</v>
      </c>
    </row>
    <row r="13" spans="1:3" ht="24">
      <c r="A13" s="256">
        <v>6</v>
      </c>
      <c r="B13" s="254" t="s">
        <v>318</v>
      </c>
      <c r="C13" s="249"/>
    </row>
    <row r="14" spans="1:3">
      <c r="A14" s="256">
        <v>7</v>
      </c>
      <c r="B14" s="257" t="s">
        <v>319</v>
      </c>
      <c r="C14" s="249"/>
    </row>
    <row r="15" spans="1:3">
      <c r="A15" s="258">
        <v>8</v>
      </c>
      <c r="B15" s="259" t="s">
        <v>320</v>
      </c>
      <c r="C15" s="249"/>
    </row>
    <row r="16" spans="1:3">
      <c r="A16" s="256">
        <v>9</v>
      </c>
      <c r="B16" s="257" t="s">
        <v>321</v>
      </c>
      <c r="C16" s="249"/>
    </row>
    <row r="17" spans="1:3">
      <c r="A17" s="256">
        <v>10</v>
      </c>
      <c r="B17" s="257" t="s">
        <v>322</v>
      </c>
      <c r="C17" s="249"/>
    </row>
    <row r="18" spans="1:3">
      <c r="A18" s="260">
        <v>11</v>
      </c>
      <c r="B18" s="261" t="s">
        <v>323</v>
      </c>
      <c r="C18" s="262">
        <v>0</v>
      </c>
    </row>
    <row r="19" spans="1:3">
      <c r="A19" s="263" t="s">
        <v>324</v>
      </c>
      <c r="B19" s="264"/>
      <c r="C19" s="265"/>
    </row>
    <row r="20" spans="1:3" ht="24">
      <c r="A20" s="266">
        <v>12</v>
      </c>
      <c r="B20" s="254" t="s">
        <v>325</v>
      </c>
      <c r="C20" s="249"/>
    </row>
    <row r="21" spans="1:3">
      <c r="A21" s="266">
        <v>13</v>
      </c>
      <c r="B21" s="254" t="s">
        <v>326</v>
      </c>
      <c r="C21" s="249"/>
    </row>
    <row r="22" spans="1:3">
      <c r="A22" s="266">
        <v>14</v>
      </c>
      <c r="B22" s="254" t="s">
        <v>327</v>
      </c>
      <c r="C22" s="249"/>
    </row>
    <row r="23" spans="1:3" ht="24">
      <c r="A23" s="266" t="s">
        <v>328</v>
      </c>
      <c r="B23" s="254" t="s">
        <v>329</v>
      </c>
      <c r="C23" s="249"/>
    </row>
    <row r="24" spans="1:3">
      <c r="A24" s="266">
        <v>15</v>
      </c>
      <c r="B24" s="254" t="s">
        <v>330</v>
      </c>
      <c r="C24" s="249"/>
    </row>
    <row r="25" spans="1:3">
      <c r="A25" s="266" t="s">
        <v>331</v>
      </c>
      <c r="B25" s="254" t="s">
        <v>332</v>
      </c>
      <c r="C25" s="249"/>
    </row>
    <row r="26" spans="1:3">
      <c r="A26" s="267">
        <v>16</v>
      </c>
      <c r="B26" s="268" t="s">
        <v>333</v>
      </c>
      <c r="C26" s="262">
        <v>0</v>
      </c>
    </row>
    <row r="27" spans="1:3">
      <c r="A27" s="244" t="s">
        <v>334</v>
      </c>
      <c r="B27" s="245"/>
      <c r="C27" s="252"/>
    </row>
    <row r="28" spans="1:3">
      <c r="A28" s="269">
        <v>17</v>
      </c>
      <c r="B28" s="255" t="s">
        <v>335</v>
      </c>
      <c r="C28" s="249">
        <v>160786316.66130799</v>
      </c>
    </row>
    <row r="29" spans="1:3">
      <c r="A29" s="269">
        <v>18</v>
      </c>
      <c r="B29" s="255" t="s">
        <v>336</v>
      </c>
      <c r="C29" s="249">
        <v>-74415838.770984009</v>
      </c>
    </row>
    <row r="30" spans="1:3">
      <c r="A30" s="267">
        <v>19</v>
      </c>
      <c r="B30" s="268" t="s">
        <v>337</v>
      </c>
      <c r="C30" s="262">
        <v>86370477.890323982</v>
      </c>
    </row>
    <row r="31" spans="1:3">
      <c r="A31" s="244" t="s">
        <v>338</v>
      </c>
      <c r="B31" s="245"/>
      <c r="C31" s="252"/>
    </row>
    <row r="32" spans="1:3" ht="24">
      <c r="A32" s="269" t="s">
        <v>339</v>
      </c>
      <c r="B32" s="254" t="s">
        <v>340</v>
      </c>
      <c r="C32" s="270"/>
    </row>
    <row r="33" spans="1:3">
      <c r="A33" s="269" t="s">
        <v>341</v>
      </c>
      <c r="B33" s="255" t="s">
        <v>342</v>
      </c>
      <c r="C33" s="270"/>
    </row>
    <row r="34" spans="1:3">
      <c r="A34" s="244" t="s">
        <v>343</v>
      </c>
      <c r="B34" s="245"/>
      <c r="C34" s="252"/>
    </row>
    <row r="35" spans="1:3">
      <c r="A35" s="271">
        <v>20</v>
      </c>
      <c r="B35" s="272" t="s">
        <v>344</v>
      </c>
      <c r="C35" s="262">
        <v>298127689.14380586</v>
      </c>
    </row>
    <row r="36" spans="1:3">
      <c r="A36" s="267">
        <v>21</v>
      </c>
      <c r="B36" s="268" t="s">
        <v>345</v>
      </c>
      <c r="C36" s="262">
        <v>1915161758.5985801</v>
      </c>
    </row>
    <row r="37" spans="1:3">
      <c r="A37" s="244" t="s">
        <v>346</v>
      </c>
      <c r="B37" s="245"/>
      <c r="C37" s="252"/>
    </row>
    <row r="38" spans="1:3">
      <c r="A38" s="267">
        <v>22</v>
      </c>
      <c r="B38" s="268" t="s">
        <v>346</v>
      </c>
      <c r="C38" s="554">
        <v>0.15566710634508535</v>
      </c>
    </row>
    <row r="39" spans="1:3">
      <c r="A39" s="244" t="s">
        <v>347</v>
      </c>
      <c r="B39" s="245"/>
      <c r="C39" s="252"/>
    </row>
    <row r="40" spans="1:3">
      <c r="A40" s="273" t="s">
        <v>348</v>
      </c>
      <c r="B40" s="254" t="s">
        <v>349</v>
      </c>
      <c r="C40" s="270"/>
    </row>
    <row r="41" spans="1:3" ht="24">
      <c r="A41" s="274" t="s">
        <v>350</v>
      </c>
      <c r="B41" s="248" t="s">
        <v>351</v>
      </c>
      <c r="C41" s="270"/>
    </row>
    <row r="43" spans="1:3">
      <c r="B43" s="243" t="s">
        <v>362</v>
      </c>
    </row>
  </sheetData>
  <pageMargins left="0.7" right="0.7" top="0.75" bottom="0.75" header="0.3" footer="0.3"/>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zoomScale="90" zoomScaleNormal="90" workbookViewId="0">
      <pane xSplit="2" ySplit="6" topLeftCell="C7" activePane="bottomRight" state="frozen"/>
      <selection activeCell="U10" sqref="U10"/>
      <selection pane="topRight" activeCell="U10" sqref="U10"/>
      <selection pane="bottomLeft" activeCell="U10" sqref="U10"/>
      <selection pane="bottomRight" activeCell="J35" sqref="J35"/>
    </sheetView>
  </sheetViews>
  <sheetFormatPr defaultRowHeight="15"/>
  <cols>
    <col min="1" max="1" width="8.7109375" style="153"/>
    <col min="2" max="2" width="82.5703125" style="160" customWidth="1"/>
    <col min="3" max="7" width="17.5703125" style="153" customWidth="1"/>
  </cols>
  <sheetData>
    <row r="1" spans="1:7">
      <c r="A1" s="153" t="s">
        <v>30</v>
      </c>
      <c r="B1" s="3" t="str">
        <f>'Info '!C2</f>
        <v>JSC ProCredit Bank</v>
      </c>
    </row>
    <row r="2" spans="1:7">
      <c r="A2" s="153" t="s">
        <v>31</v>
      </c>
      <c r="B2" s="307">
        <f>'1. key ratios '!B2</f>
        <v>45382</v>
      </c>
    </row>
    <row r="4" spans="1:7" ht="15.75" thickBot="1">
      <c r="A4" s="153" t="s">
        <v>412</v>
      </c>
      <c r="B4" s="311" t="s">
        <v>373</v>
      </c>
    </row>
    <row r="5" spans="1:7">
      <c r="A5" s="312"/>
      <c r="B5" s="313"/>
      <c r="C5" s="744" t="s">
        <v>374</v>
      </c>
      <c r="D5" s="744"/>
      <c r="E5" s="744"/>
      <c r="F5" s="744"/>
      <c r="G5" s="745" t="s">
        <v>375</v>
      </c>
    </row>
    <row r="6" spans="1:7">
      <c r="A6" s="314"/>
      <c r="B6" s="315"/>
      <c r="C6" s="316" t="s">
        <v>376</v>
      </c>
      <c r="D6" s="316" t="s">
        <v>377</v>
      </c>
      <c r="E6" s="316" t="s">
        <v>378</v>
      </c>
      <c r="F6" s="316" t="s">
        <v>379</v>
      </c>
      <c r="G6" s="746"/>
    </row>
    <row r="7" spans="1:7">
      <c r="A7" s="317"/>
      <c r="B7" s="318" t="s">
        <v>380</v>
      </c>
      <c r="C7" s="319"/>
      <c r="D7" s="319"/>
      <c r="E7" s="319"/>
      <c r="F7" s="319"/>
      <c r="G7" s="320"/>
    </row>
    <row r="8" spans="1:7">
      <c r="A8" s="321">
        <v>1</v>
      </c>
      <c r="B8" s="322" t="s">
        <v>381</v>
      </c>
      <c r="C8" s="323">
        <v>298127689.14380586</v>
      </c>
      <c r="D8" s="323">
        <v>0</v>
      </c>
      <c r="E8" s="323">
        <v>0</v>
      </c>
      <c r="F8" s="323">
        <v>412419520.73847497</v>
      </c>
      <c r="G8" s="324">
        <v>710547209.88228083</v>
      </c>
    </row>
    <row r="9" spans="1:7">
      <c r="A9" s="321">
        <v>2</v>
      </c>
      <c r="B9" s="325" t="s">
        <v>382</v>
      </c>
      <c r="C9" s="323">
        <v>298127689.14380586</v>
      </c>
      <c r="D9" s="323">
        <v>0</v>
      </c>
      <c r="E9" s="323">
        <v>0</v>
      </c>
      <c r="F9" s="323">
        <v>11638800</v>
      </c>
      <c r="G9" s="324">
        <v>309766489.14380586</v>
      </c>
    </row>
    <row r="10" spans="1:7">
      <c r="A10" s="321">
        <v>3</v>
      </c>
      <c r="B10" s="325" t="s">
        <v>383</v>
      </c>
      <c r="C10" s="326"/>
      <c r="D10" s="326"/>
      <c r="E10" s="326"/>
      <c r="F10" s="323">
        <v>400780720.73847497</v>
      </c>
      <c r="G10" s="324">
        <v>400780720.73847497</v>
      </c>
    </row>
    <row r="11" spans="1:7" ht="14.45" customHeight="1">
      <c r="A11" s="321">
        <v>4</v>
      </c>
      <c r="B11" s="322" t="s">
        <v>384</v>
      </c>
      <c r="C11" s="323">
        <v>254572629.08609998</v>
      </c>
      <c r="D11" s="323">
        <v>70597797.428975001</v>
      </c>
      <c r="E11" s="323">
        <v>97136465.04672499</v>
      </c>
      <c r="F11" s="323">
        <v>19075672.587099999</v>
      </c>
      <c r="G11" s="324">
        <v>405535899.083785</v>
      </c>
    </row>
    <row r="12" spans="1:7">
      <c r="A12" s="321">
        <v>5</v>
      </c>
      <c r="B12" s="325" t="s">
        <v>385</v>
      </c>
      <c r="C12" s="323">
        <v>234346669.5941</v>
      </c>
      <c r="D12" s="327">
        <v>64763311.770475</v>
      </c>
      <c r="E12" s="323">
        <v>94347648.615724996</v>
      </c>
      <c r="F12" s="323">
        <v>17308185.596000001</v>
      </c>
      <c r="G12" s="324">
        <v>390227524.79748499</v>
      </c>
    </row>
    <row r="13" spans="1:7">
      <c r="A13" s="321">
        <v>6</v>
      </c>
      <c r="B13" s="325" t="s">
        <v>386</v>
      </c>
      <c r="C13" s="323">
        <v>20225959.491999999</v>
      </c>
      <c r="D13" s="327">
        <v>5834485.6584999999</v>
      </c>
      <c r="E13" s="323">
        <v>2788816.4309999999</v>
      </c>
      <c r="F13" s="323">
        <v>1767486.9911</v>
      </c>
      <c r="G13" s="324">
        <v>15308374.286299998</v>
      </c>
    </row>
    <row r="14" spans="1:7">
      <c r="A14" s="321">
        <v>7</v>
      </c>
      <c r="B14" s="322" t="s">
        <v>387</v>
      </c>
      <c r="C14" s="323">
        <v>423172856.59809989</v>
      </c>
      <c r="D14" s="323">
        <v>109105924.3777</v>
      </c>
      <c r="E14" s="323">
        <v>80487640.141000003</v>
      </c>
      <c r="F14" s="323">
        <v>175000</v>
      </c>
      <c r="G14" s="324">
        <v>296924344.95820004</v>
      </c>
    </row>
    <row r="15" spans="1:7" ht="39">
      <c r="A15" s="321">
        <v>8</v>
      </c>
      <c r="B15" s="325" t="s">
        <v>388</v>
      </c>
      <c r="C15" s="323">
        <v>408580459.3876999</v>
      </c>
      <c r="D15" s="327">
        <v>104605590.38770001</v>
      </c>
      <c r="E15" s="323">
        <v>62635286.6087</v>
      </c>
      <c r="F15" s="323">
        <v>175000</v>
      </c>
      <c r="G15" s="324">
        <v>287998168.19205004</v>
      </c>
    </row>
    <row r="16" spans="1:7" ht="26.25">
      <c r="A16" s="321">
        <v>9</v>
      </c>
      <c r="B16" s="325" t="s">
        <v>389</v>
      </c>
      <c r="C16" s="323">
        <v>14592397.2104</v>
      </c>
      <c r="D16" s="327">
        <v>4500333.99</v>
      </c>
      <c r="E16" s="323">
        <v>17852353.532299999</v>
      </c>
      <c r="F16" s="323">
        <v>0</v>
      </c>
      <c r="G16" s="324">
        <v>8926176.7661499996</v>
      </c>
    </row>
    <row r="17" spans="1:7">
      <c r="A17" s="321">
        <v>10</v>
      </c>
      <c r="B17" s="322" t="s">
        <v>390</v>
      </c>
      <c r="C17" s="323">
        <v>0</v>
      </c>
      <c r="D17" s="327">
        <v>0</v>
      </c>
      <c r="E17" s="323">
        <v>0</v>
      </c>
      <c r="F17" s="323">
        <v>0</v>
      </c>
      <c r="G17" s="324">
        <v>0</v>
      </c>
    </row>
    <row r="18" spans="1:7">
      <c r="A18" s="321">
        <v>11</v>
      </c>
      <c r="B18" s="322" t="s">
        <v>391</v>
      </c>
      <c r="C18" s="323">
        <v>0</v>
      </c>
      <c r="D18" s="327">
        <v>67462736.769700006</v>
      </c>
      <c r="E18" s="323">
        <v>4075274.4692999995</v>
      </c>
      <c r="F18" s="323">
        <v>808282.17560000008</v>
      </c>
      <c r="G18" s="324">
        <v>0</v>
      </c>
    </row>
    <row r="19" spans="1:7">
      <c r="A19" s="321">
        <v>12</v>
      </c>
      <c r="B19" s="325" t="s">
        <v>392</v>
      </c>
      <c r="C19" s="326"/>
      <c r="D19" s="327">
        <v>8426207.2320000008</v>
      </c>
      <c r="E19" s="323">
        <v>0</v>
      </c>
      <c r="F19" s="323">
        <v>0</v>
      </c>
      <c r="G19" s="324">
        <v>0</v>
      </c>
    </row>
    <row r="20" spans="1:7">
      <c r="A20" s="321">
        <v>13</v>
      </c>
      <c r="B20" s="325" t="s">
        <v>393</v>
      </c>
      <c r="C20" s="323">
        <v>0</v>
      </c>
      <c r="D20" s="323">
        <v>59036529.537700005</v>
      </c>
      <c r="E20" s="323">
        <v>4075274.4692999995</v>
      </c>
      <c r="F20" s="323">
        <v>808282.17560000008</v>
      </c>
      <c r="G20" s="324">
        <v>0</v>
      </c>
    </row>
    <row r="21" spans="1:7">
      <c r="A21" s="328">
        <v>14</v>
      </c>
      <c r="B21" s="329" t="s">
        <v>394</v>
      </c>
      <c r="C21" s="326">
        <v>0</v>
      </c>
      <c r="D21" s="326">
        <v>0</v>
      </c>
      <c r="E21" s="326">
        <v>0</v>
      </c>
      <c r="F21" s="326">
        <v>0</v>
      </c>
      <c r="G21" s="330">
        <v>1413007453.9242659</v>
      </c>
    </row>
    <row r="22" spans="1:7">
      <c r="A22" s="331"/>
      <c r="B22" s="332" t="s">
        <v>395</v>
      </c>
      <c r="C22" s="333"/>
      <c r="D22" s="334"/>
      <c r="E22" s="333"/>
      <c r="F22" s="333"/>
      <c r="G22" s="335"/>
    </row>
    <row r="23" spans="1:7">
      <c r="A23" s="321">
        <v>15</v>
      </c>
      <c r="B23" s="322" t="s">
        <v>396</v>
      </c>
      <c r="C23" s="336">
        <v>266024489.75799999</v>
      </c>
      <c r="D23" s="337">
        <v>296949627.7924</v>
      </c>
      <c r="E23" s="336">
        <v>0</v>
      </c>
      <c r="F23" s="336">
        <v>0</v>
      </c>
      <c r="G23" s="324">
        <v>15021521.38962</v>
      </c>
    </row>
    <row r="24" spans="1:7">
      <c r="A24" s="321">
        <v>16</v>
      </c>
      <c r="B24" s="322" t="s">
        <v>397</v>
      </c>
      <c r="C24" s="323">
        <v>0</v>
      </c>
      <c r="D24" s="327">
        <v>104882802.3882</v>
      </c>
      <c r="E24" s="323">
        <v>229391888.2455</v>
      </c>
      <c r="F24" s="323">
        <v>829302481.49300003</v>
      </c>
      <c r="G24" s="324">
        <v>818367727.19165003</v>
      </c>
    </row>
    <row r="25" spans="1:7">
      <c r="A25" s="321">
        <v>17</v>
      </c>
      <c r="B25" s="325" t="s">
        <v>398</v>
      </c>
      <c r="C25" s="323">
        <v>0</v>
      </c>
      <c r="D25" s="327">
        <v>0</v>
      </c>
      <c r="E25" s="323">
        <v>0</v>
      </c>
      <c r="F25" s="323">
        <v>0</v>
      </c>
      <c r="G25" s="324">
        <v>0</v>
      </c>
    </row>
    <row r="26" spans="1:7" ht="26.25">
      <c r="A26" s="321">
        <v>18</v>
      </c>
      <c r="B26" s="325" t="s">
        <v>399</v>
      </c>
      <c r="C26" s="323">
        <v>0</v>
      </c>
      <c r="D26" s="327">
        <v>0</v>
      </c>
      <c r="E26" s="323">
        <v>0</v>
      </c>
      <c r="F26" s="323">
        <v>2329020.9900000002</v>
      </c>
      <c r="G26" s="324">
        <v>349353.14850000001</v>
      </c>
    </row>
    <row r="27" spans="1:7">
      <c r="A27" s="321">
        <v>19</v>
      </c>
      <c r="B27" s="325" t="s">
        <v>400</v>
      </c>
      <c r="C27" s="323">
        <v>0</v>
      </c>
      <c r="D27" s="327">
        <v>79460441.915099993</v>
      </c>
      <c r="E27" s="323">
        <v>187822915.39380002</v>
      </c>
      <c r="F27" s="323">
        <v>677762408.30739999</v>
      </c>
      <c r="G27" s="324">
        <v>676405368.41356504</v>
      </c>
    </row>
    <row r="28" spans="1:7">
      <c r="A28" s="321">
        <v>20</v>
      </c>
      <c r="B28" s="338" t="s">
        <v>401</v>
      </c>
      <c r="C28" s="323">
        <v>0</v>
      </c>
      <c r="D28" s="327">
        <v>0</v>
      </c>
      <c r="E28" s="323">
        <v>0</v>
      </c>
      <c r="F28" s="323">
        <v>0</v>
      </c>
      <c r="G28" s="324">
        <v>0</v>
      </c>
    </row>
    <row r="29" spans="1:7">
      <c r="A29" s="321">
        <v>21</v>
      </c>
      <c r="B29" s="325" t="s">
        <v>402</v>
      </c>
      <c r="C29" s="323">
        <v>0</v>
      </c>
      <c r="D29" s="327">
        <v>22490716.549600001</v>
      </c>
      <c r="E29" s="323">
        <v>39698623.084700003</v>
      </c>
      <c r="F29" s="323">
        <v>146661808.86660001</v>
      </c>
      <c r="G29" s="324">
        <v>137546177.57208502</v>
      </c>
    </row>
    <row r="30" spans="1:7">
      <c r="A30" s="321">
        <v>22</v>
      </c>
      <c r="B30" s="338" t="s">
        <v>401</v>
      </c>
      <c r="C30" s="323">
        <v>0</v>
      </c>
      <c r="D30" s="327">
        <v>6822101.1966000004</v>
      </c>
      <c r="E30" s="323">
        <v>14977498.021500001</v>
      </c>
      <c r="F30" s="323">
        <v>54163012.736199997</v>
      </c>
      <c r="G30" s="324">
        <v>48197550.90834</v>
      </c>
    </row>
    <row r="31" spans="1:7">
      <c r="A31" s="321">
        <v>23</v>
      </c>
      <c r="B31" s="325" t="s">
        <v>403</v>
      </c>
      <c r="C31" s="323">
        <v>0</v>
      </c>
      <c r="D31" s="327">
        <v>2931643.9235</v>
      </c>
      <c r="E31" s="323">
        <v>1870349.767</v>
      </c>
      <c r="F31" s="323">
        <v>2549243.3289999999</v>
      </c>
      <c r="G31" s="324">
        <v>4066828.0575000001</v>
      </c>
    </row>
    <row r="32" spans="1:7">
      <c r="A32" s="321">
        <v>24</v>
      </c>
      <c r="B32" s="322" t="s">
        <v>404</v>
      </c>
      <c r="C32" s="323">
        <v>0</v>
      </c>
      <c r="D32" s="327">
        <v>0</v>
      </c>
      <c r="E32" s="323">
        <v>0</v>
      </c>
      <c r="F32" s="323">
        <v>0</v>
      </c>
      <c r="G32" s="324">
        <v>0</v>
      </c>
    </row>
    <row r="33" spans="1:7">
      <c r="A33" s="321">
        <v>25</v>
      </c>
      <c r="B33" s="322" t="s">
        <v>405</v>
      </c>
      <c r="C33" s="323">
        <v>2752678.7248610873</v>
      </c>
      <c r="D33" s="323">
        <v>23597488.527321797</v>
      </c>
      <c r="E33" s="323">
        <v>6241650.5534298299</v>
      </c>
      <c r="F33" s="323">
        <v>77991255.636788815</v>
      </c>
      <c r="G33" s="324">
        <v>93422763.761990726</v>
      </c>
    </row>
    <row r="34" spans="1:7">
      <c r="A34" s="321">
        <v>26</v>
      </c>
      <c r="B34" s="325" t="s">
        <v>406</v>
      </c>
      <c r="C34" s="326"/>
      <c r="D34" s="327">
        <v>8431955.6643000003</v>
      </c>
      <c r="E34" s="323">
        <v>0</v>
      </c>
      <c r="F34" s="323">
        <v>0</v>
      </c>
      <c r="G34" s="324">
        <v>8431955.6643000003</v>
      </c>
    </row>
    <row r="35" spans="1:7">
      <c r="A35" s="321">
        <v>27</v>
      </c>
      <c r="B35" s="325" t="s">
        <v>407</v>
      </c>
      <c r="C35" s="323">
        <v>2752678.7248610873</v>
      </c>
      <c r="D35" s="327">
        <v>15165532.863021797</v>
      </c>
      <c r="E35" s="323">
        <v>6241650.5534298299</v>
      </c>
      <c r="F35" s="323">
        <v>77991255.636788815</v>
      </c>
      <c r="G35" s="324">
        <v>84990808.097690731</v>
      </c>
    </row>
    <row r="36" spans="1:7">
      <c r="A36" s="321">
        <v>28</v>
      </c>
      <c r="B36" s="322" t="s">
        <v>408</v>
      </c>
      <c r="C36" s="323">
        <v>0</v>
      </c>
      <c r="D36" s="327">
        <v>94039597.070700034</v>
      </c>
      <c r="E36" s="323">
        <v>23811758.069800001</v>
      </c>
      <c r="F36" s="323">
        <v>43018953.909499995</v>
      </c>
      <c r="G36" s="324">
        <v>13280061.364560001</v>
      </c>
    </row>
    <row r="37" spans="1:7">
      <c r="A37" s="328">
        <v>29</v>
      </c>
      <c r="B37" s="329" t="s">
        <v>409</v>
      </c>
      <c r="C37" s="326"/>
      <c r="D37" s="326"/>
      <c r="E37" s="326"/>
      <c r="F37" s="326"/>
      <c r="G37" s="330">
        <v>940092073.70782077</v>
      </c>
    </row>
    <row r="38" spans="1:7">
      <c r="A38" s="317"/>
      <c r="B38" s="339"/>
      <c r="C38" s="340"/>
      <c r="D38" s="340"/>
      <c r="E38" s="340"/>
      <c r="F38" s="340"/>
      <c r="G38" s="341"/>
    </row>
    <row r="39" spans="1:7" ht="15.75" thickBot="1">
      <c r="A39" s="342">
        <v>30</v>
      </c>
      <c r="B39" s="343" t="s">
        <v>410</v>
      </c>
      <c r="C39" s="211"/>
      <c r="D39" s="212"/>
      <c r="E39" s="212"/>
      <c r="F39" s="213"/>
      <c r="G39" s="344">
        <v>1.5030521939741686</v>
      </c>
    </row>
    <row r="42" spans="1:7" ht="39">
      <c r="B42" s="160" t="s">
        <v>411</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3"/>
  <sheetViews>
    <sheetView zoomScale="76" zoomScaleNormal="76" workbookViewId="0">
      <pane xSplit="1" ySplit="5" topLeftCell="B8" activePane="bottomRight" state="frozen"/>
      <selection activeCell="U10" sqref="U10"/>
      <selection pane="topRight" activeCell="U10" sqref="U10"/>
      <selection pane="bottomLeft" activeCell="U10" sqref="U10"/>
      <selection pane="bottomRight" activeCell="D4" sqref="D4:G4"/>
    </sheetView>
  </sheetViews>
  <sheetFormatPr defaultColWidth="9.140625" defaultRowHeight="14.25"/>
  <cols>
    <col min="1" max="1" width="9.5703125" style="3" bestFit="1" customWidth="1"/>
    <col min="2" max="2" width="86" style="3" customWidth="1"/>
    <col min="3" max="3" width="13.85546875" style="3" bestFit="1" customWidth="1"/>
    <col min="4" max="5" width="14.28515625" style="4" bestFit="1" customWidth="1"/>
    <col min="6" max="6" width="13.85546875" style="4" bestFit="1" customWidth="1"/>
    <col min="7" max="7" width="14.28515625" style="4" bestFit="1" customWidth="1"/>
    <col min="8" max="9" width="6.7109375" style="5" customWidth="1"/>
    <col min="10" max="16384" width="9.140625" style="5"/>
  </cols>
  <sheetData>
    <row r="1" spans="1:8">
      <c r="A1" s="2" t="s">
        <v>30</v>
      </c>
      <c r="B1" s="3" t="str">
        <f>'Info '!C2</f>
        <v>JSC ProCredit Bank</v>
      </c>
    </row>
    <row r="2" spans="1:8">
      <c r="A2" s="2" t="s">
        <v>31</v>
      </c>
      <c r="B2" s="681">
        <v>45382</v>
      </c>
    </row>
    <row r="3" spans="1:8" ht="15" thickBot="1">
      <c r="A3" s="2"/>
    </row>
    <row r="4" spans="1:8" ht="61.5" customHeight="1" thickBot="1">
      <c r="A4" s="6" t="s">
        <v>93</v>
      </c>
      <c r="B4" s="7" t="s">
        <v>92</v>
      </c>
      <c r="C4" s="7"/>
      <c r="D4" s="692" t="s">
        <v>700</v>
      </c>
      <c r="E4" s="693"/>
      <c r="F4" s="693"/>
      <c r="G4" s="694"/>
    </row>
    <row r="5" spans="1:8" ht="15">
      <c r="A5" s="8" t="s">
        <v>6</v>
      </c>
      <c r="B5" s="9"/>
      <c r="C5" s="593" t="s">
        <v>733</v>
      </c>
      <c r="D5" s="502" t="s">
        <v>734</v>
      </c>
      <c r="E5" s="305" t="s">
        <v>731</v>
      </c>
      <c r="F5" s="305" t="s">
        <v>729</v>
      </c>
      <c r="G5" s="306" t="s">
        <v>728</v>
      </c>
      <c r="H5"/>
    </row>
    <row r="6" spans="1:8" ht="15">
      <c r="B6" s="133" t="s">
        <v>91</v>
      </c>
      <c r="C6" s="594"/>
      <c r="D6" s="595"/>
      <c r="E6" s="594"/>
      <c r="F6" s="594"/>
      <c r="G6" s="596"/>
      <c r="H6"/>
    </row>
    <row r="7" spans="1:8" ht="15">
      <c r="A7" s="10"/>
      <c r="B7" s="134" t="s">
        <v>89</v>
      </c>
      <c r="C7" s="594"/>
      <c r="D7" s="595"/>
      <c r="E7" s="594"/>
      <c r="F7" s="594"/>
      <c r="G7" s="596"/>
      <c r="H7"/>
    </row>
    <row r="8" spans="1:8" ht="15">
      <c r="A8" s="8">
        <v>1</v>
      </c>
      <c r="B8" s="11" t="s">
        <v>363</v>
      </c>
      <c r="C8" s="597">
        <v>298127689.14380586</v>
      </c>
      <c r="D8" s="598">
        <v>287008542.74380583</v>
      </c>
      <c r="E8" s="599">
        <v>283054965.23380589</v>
      </c>
      <c r="F8" s="600">
        <v>298922206.65380591</v>
      </c>
      <c r="G8" s="601">
        <v>285780006.34999996</v>
      </c>
      <c r="H8"/>
    </row>
    <row r="9" spans="1:8" ht="15">
      <c r="A9" s="8">
        <v>2</v>
      </c>
      <c r="B9" s="11" t="s">
        <v>364</v>
      </c>
      <c r="C9" s="597">
        <v>298127689.14380586</v>
      </c>
      <c r="D9" s="598">
        <v>287008542.74380583</v>
      </c>
      <c r="E9" s="599">
        <v>283054965.23380589</v>
      </c>
      <c r="F9" s="600">
        <v>298922206.65380591</v>
      </c>
      <c r="G9" s="601">
        <v>285780006.34999996</v>
      </c>
      <c r="H9"/>
    </row>
    <row r="10" spans="1:8" ht="15">
      <c r="A10" s="8">
        <v>3</v>
      </c>
      <c r="B10" s="11" t="s">
        <v>142</v>
      </c>
      <c r="C10" s="597">
        <v>309766489.14380586</v>
      </c>
      <c r="D10" s="598">
        <v>298911342.74380583</v>
      </c>
      <c r="E10" s="599">
        <v>294377365.23380589</v>
      </c>
      <c r="F10" s="600">
        <v>313154706.65380591</v>
      </c>
      <c r="G10" s="601">
        <v>299688506.34999996</v>
      </c>
      <c r="H10"/>
    </row>
    <row r="11" spans="1:8" ht="15">
      <c r="A11" s="8">
        <v>4</v>
      </c>
      <c r="B11" s="11" t="s">
        <v>366</v>
      </c>
      <c r="C11" s="597">
        <v>167729058.84220782</v>
      </c>
      <c r="D11" s="598">
        <v>160042479.2564382</v>
      </c>
      <c r="E11" s="599">
        <v>141072172.78600076</v>
      </c>
      <c r="F11" s="600">
        <v>140571909.33709431</v>
      </c>
      <c r="G11" s="601">
        <v>139808585.8826811</v>
      </c>
      <c r="H11"/>
    </row>
    <row r="12" spans="1:8" ht="15">
      <c r="A12" s="8">
        <v>5</v>
      </c>
      <c r="B12" s="11" t="s">
        <v>367</v>
      </c>
      <c r="C12" s="597">
        <v>204941563.82471949</v>
      </c>
      <c r="D12" s="598">
        <v>196380494.72087747</v>
      </c>
      <c r="E12" s="599">
        <v>172011402.94108945</v>
      </c>
      <c r="F12" s="600">
        <v>171474747.46115938</v>
      </c>
      <c r="G12" s="601">
        <v>170864311.73866951</v>
      </c>
      <c r="H12"/>
    </row>
    <row r="13" spans="1:8" ht="15">
      <c r="A13" s="8">
        <v>6</v>
      </c>
      <c r="B13" s="11" t="s">
        <v>365</v>
      </c>
      <c r="C13" s="597">
        <v>254269313.5659427</v>
      </c>
      <c r="D13" s="598">
        <v>244546831.67260399</v>
      </c>
      <c r="E13" s="599">
        <v>213048125.87000981</v>
      </c>
      <c r="F13" s="600">
        <v>212462129.77781522</v>
      </c>
      <c r="G13" s="601">
        <v>212059492.44781658</v>
      </c>
      <c r="H13"/>
    </row>
    <row r="14" spans="1:8" ht="15">
      <c r="A14" s="10"/>
      <c r="B14" s="133" t="s">
        <v>369</v>
      </c>
      <c r="C14" s="594"/>
      <c r="D14" s="595"/>
      <c r="E14" s="594"/>
      <c r="F14" s="594"/>
      <c r="G14" s="602"/>
      <c r="H14"/>
    </row>
    <row r="15" spans="1:8" ht="15" customHeight="1">
      <c r="A15" s="8">
        <v>7</v>
      </c>
      <c r="B15" s="11" t="s">
        <v>368</v>
      </c>
      <c r="C15" s="603">
        <v>1382924104.0898964</v>
      </c>
      <c r="D15" s="598">
        <v>1342003094.3643045</v>
      </c>
      <c r="E15" s="599">
        <v>1243396354.4535625</v>
      </c>
      <c r="F15" s="600">
        <v>1237862182.9669118</v>
      </c>
      <c r="G15" s="601">
        <v>1263057414.8167207</v>
      </c>
      <c r="H15"/>
    </row>
    <row r="16" spans="1:8" ht="15">
      <c r="A16" s="10"/>
      <c r="B16" s="133" t="s">
        <v>370</v>
      </c>
      <c r="C16" s="594"/>
      <c r="D16" s="595"/>
      <c r="E16" s="594"/>
      <c r="F16" s="594"/>
      <c r="G16" s="602"/>
      <c r="H16"/>
    </row>
    <row r="17" spans="1:8" ht="15">
      <c r="A17" s="8"/>
      <c r="B17" s="134" t="s">
        <v>354</v>
      </c>
      <c r="C17" s="594"/>
      <c r="D17" s="595"/>
      <c r="E17" s="594"/>
      <c r="F17" s="594"/>
      <c r="G17" s="602"/>
      <c r="H17"/>
    </row>
    <row r="18" spans="1:8" ht="15">
      <c r="A18" s="8">
        <v>8</v>
      </c>
      <c r="B18" s="11" t="s">
        <v>363</v>
      </c>
      <c r="C18" s="604">
        <v>0.21557776617105387</v>
      </c>
      <c r="D18" s="605">
        <v>0.21386578313350263</v>
      </c>
      <c r="E18" s="606">
        <v>0.22764661020596327</v>
      </c>
      <c r="F18" s="607">
        <v>0.24148262283717908</v>
      </c>
      <c r="G18" s="608">
        <v>0.2262605032816096</v>
      </c>
      <c r="H18"/>
    </row>
    <row r="19" spans="1:8" ht="15" customHeight="1">
      <c r="A19" s="8">
        <v>9</v>
      </c>
      <c r="B19" s="11" t="s">
        <v>364</v>
      </c>
      <c r="C19" s="604">
        <v>0.21557776617105387</v>
      </c>
      <c r="D19" s="605">
        <v>0.21386578313350263</v>
      </c>
      <c r="E19" s="606">
        <v>0.22764661020596327</v>
      </c>
      <c r="F19" s="607">
        <v>0.24148262283717908</v>
      </c>
      <c r="G19" s="608">
        <v>0.2262605032816096</v>
      </c>
      <c r="H19"/>
    </row>
    <row r="20" spans="1:8" ht="15">
      <c r="A20" s="8">
        <v>10</v>
      </c>
      <c r="B20" s="11" t="s">
        <v>142</v>
      </c>
      <c r="C20" s="604">
        <v>0.22399384624774002</v>
      </c>
      <c r="D20" s="605">
        <v>0.22273521126670545</v>
      </c>
      <c r="E20" s="606">
        <v>0.23675263658238441</v>
      </c>
      <c r="F20" s="607">
        <v>0.25298026788671724</v>
      </c>
      <c r="G20" s="608">
        <v>0.23727227506398596</v>
      </c>
      <c r="H20"/>
    </row>
    <row r="21" spans="1:8" ht="15">
      <c r="A21" s="8">
        <v>11</v>
      </c>
      <c r="B21" s="11" t="s">
        <v>366</v>
      </c>
      <c r="C21" s="604">
        <v>0.12128580183551754</v>
      </c>
      <c r="D21" s="605">
        <v>0.11925641597141692</v>
      </c>
      <c r="E21" s="606">
        <v>0.11345712272736877</v>
      </c>
      <c r="F21" s="607">
        <v>0.11356022606666208</v>
      </c>
      <c r="G21" s="608">
        <v>0.11069060221856059</v>
      </c>
      <c r="H21"/>
    </row>
    <row r="22" spans="1:8" ht="15">
      <c r="A22" s="8">
        <v>12</v>
      </c>
      <c r="B22" s="11" t="s">
        <v>367</v>
      </c>
      <c r="C22" s="604">
        <v>0.14819436816425419</v>
      </c>
      <c r="D22" s="605">
        <v>0.1463338613342775</v>
      </c>
      <c r="E22" s="606">
        <v>0.13833996080572683</v>
      </c>
      <c r="F22" s="607">
        <v>0.13852490997840178</v>
      </c>
      <c r="G22" s="608">
        <v>0.1352783410589955</v>
      </c>
      <c r="H22"/>
    </row>
    <row r="23" spans="1:8" ht="15">
      <c r="A23" s="8">
        <v>13</v>
      </c>
      <c r="B23" s="11" t="s">
        <v>365</v>
      </c>
      <c r="C23" s="604">
        <v>0.18386353438627606</v>
      </c>
      <c r="D23" s="605">
        <v>0.18222523681172564</v>
      </c>
      <c r="E23" s="606">
        <v>0.1713436951193559</v>
      </c>
      <c r="F23" s="607">
        <v>0.17163633617805929</v>
      </c>
      <c r="G23" s="608">
        <v>0.16789378690167306</v>
      </c>
      <c r="H23"/>
    </row>
    <row r="24" spans="1:8" ht="15">
      <c r="A24" s="10"/>
      <c r="B24" s="133" t="s">
        <v>88</v>
      </c>
      <c r="C24" s="594"/>
      <c r="D24" s="595"/>
      <c r="E24" s="594"/>
      <c r="F24" s="594"/>
      <c r="G24" s="602"/>
      <c r="H24"/>
    </row>
    <row r="25" spans="1:8" ht="15" customHeight="1">
      <c r="A25" s="308">
        <v>14</v>
      </c>
      <c r="B25" s="11" t="s">
        <v>87</v>
      </c>
      <c r="C25" s="609">
        <v>6.9204665067314375E-2</v>
      </c>
      <c r="D25" s="610">
        <v>6.9146920518058083E-2</v>
      </c>
      <c r="E25" s="611">
        <v>6.9183975767834041E-2</v>
      </c>
      <c r="F25" s="612">
        <v>6.8637984105944322E-2</v>
      </c>
      <c r="G25" s="613">
        <v>6.7456149412345817E-2</v>
      </c>
      <c r="H25"/>
    </row>
    <row r="26" spans="1:8" ht="15.75">
      <c r="A26" s="308">
        <v>15</v>
      </c>
      <c r="B26" s="11" t="s">
        <v>86</v>
      </c>
      <c r="C26" s="609">
        <v>2.7719676346203904E-2</v>
      </c>
      <c r="D26" s="610">
        <v>2.4156529995658309E-2</v>
      </c>
      <c r="E26" s="611">
        <v>2.3519104563282073E-2</v>
      </c>
      <c r="F26" s="612">
        <v>2.2862436515609732E-2</v>
      </c>
      <c r="G26" s="613">
        <v>2.2619158790002689E-2</v>
      </c>
      <c r="H26"/>
    </row>
    <row r="27" spans="1:8" ht="15.75">
      <c r="A27" s="308">
        <v>16</v>
      </c>
      <c r="B27" s="11" t="s">
        <v>85</v>
      </c>
      <c r="C27" s="609">
        <v>0.17543117783043538</v>
      </c>
      <c r="D27" s="610">
        <v>4.6673281609437151E-2</v>
      </c>
      <c r="E27" s="611">
        <v>4.7251028695005713E-2</v>
      </c>
      <c r="F27" s="612">
        <v>4.8127364469636974E-2</v>
      </c>
      <c r="G27" s="613">
        <v>4.8154275386169267E-2</v>
      </c>
      <c r="H27"/>
    </row>
    <row r="28" spans="1:8" ht="15.75">
      <c r="A28" s="308">
        <v>17</v>
      </c>
      <c r="B28" s="11" t="s">
        <v>84</v>
      </c>
      <c r="C28" s="609">
        <v>4.148498872111047E-2</v>
      </c>
      <c r="D28" s="610">
        <v>4.4990390522399754E-2</v>
      </c>
      <c r="E28" s="611">
        <v>4.5664871204551975E-2</v>
      </c>
      <c r="F28" s="612">
        <v>4.5775547590334587E-2</v>
      </c>
      <c r="G28" s="613">
        <v>4.4836990622343129E-2</v>
      </c>
      <c r="H28"/>
    </row>
    <row r="29" spans="1:8" ht="15.75">
      <c r="A29" s="308">
        <v>18</v>
      </c>
      <c r="B29" s="11" t="s">
        <v>166</v>
      </c>
      <c r="C29" s="609">
        <v>2.4626193215665809E-2</v>
      </c>
      <c r="D29" s="614">
        <v>2.5744294582123399E-2</v>
      </c>
      <c r="E29" s="615">
        <v>3.0842540785519474E-2</v>
      </c>
      <c r="F29" s="616">
        <v>3.140103397167647E-2</v>
      </c>
      <c r="G29" s="617">
        <v>3.1021810997214828E-2</v>
      </c>
      <c r="H29"/>
    </row>
    <row r="30" spans="1:8" ht="15.75">
      <c r="A30" s="308">
        <v>19</v>
      </c>
      <c r="B30" s="11" t="s">
        <v>167</v>
      </c>
      <c r="C30" s="609">
        <v>0.1465573576785705</v>
      </c>
      <c r="D30" s="614">
        <v>0.14702591346427371</v>
      </c>
      <c r="E30" s="615">
        <v>0.17357444243253081</v>
      </c>
      <c r="F30" s="616">
        <v>0.17507682042882444</v>
      </c>
      <c r="G30" s="617">
        <v>0.17682178100545431</v>
      </c>
      <c r="H30"/>
    </row>
    <row r="31" spans="1:8" ht="15">
      <c r="A31" s="10"/>
      <c r="B31" s="133" t="s">
        <v>229</v>
      </c>
      <c r="C31" s="618"/>
      <c r="D31" s="619"/>
      <c r="E31" s="618"/>
      <c r="F31" s="618"/>
      <c r="G31" s="620"/>
      <c r="H31"/>
    </row>
    <row r="32" spans="1:8" ht="15.75">
      <c r="A32" s="308">
        <v>20</v>
      </c>
      <c r="B32" s="11" t="s">
        <v>83</v>
      </c>
      <c r="C32" s="609">
        <v>2.8043174962515783E-2</v>
      </c>
      <c r="D32" s="610">
        <v>3.1465534264227504E-2</v>
      </c>
      <c r="E32" s="611">
        <v>2.7169635141406967E-2</v>
      </c>
      <c r="F32" s="612">
        <v>2.9156245298270617E-2</v>
      </c>
      <c r="G32" s="613">
        <v>2.8434200581178889E-2</v>
      </c>
      <c r="H32"/>
    </row>
    <row r="33" spans="1:8" ht="15" customHeight="1">
      <c r="A33" s="308">
        <v>21</v>
      </c>
      <c r="B33" s="11" t="s">
        <v>709</v>
      </c>
      <c r="C33" s="609">
        <v>2.2782750873374724E-2</v>
      </c>
      <c r="D33" s="610">
        <v>2.445448948004602E-2</v>
      </c>
      <c r="E33" s="611">
        <v>2.2454660299243326E-2</v>
      </c>
      <c r="F33" s="612">
        <v>2.3159556899518194E-2</v>
      </c>
      <c r="G33" s="613">
        <v>2.5135755468757546E-2</v>
      </c>
      <c r="H33"/>
    </row>
    <row r="34" spans="1:8" ht="15.75">
      <c r="A34" s="308">
        <v>22</v>
      </c>
      <c r="B34" s="11" t="s">
        <v>82</v>
      </c>
      <c r="C34" s="609">
        <v>0.68427635643198381</v>
      </c>
      <c r="D34" s="610">
        <v>0.69807568477183235</v>
      </c>
      <c r="E34" s="611">
        <v>0.68327507747242855</v>
      </c>
      <c r="F34" s="612">
        <v>0.69502880331460082</v>
      </c>
      <c r="G34" s="613">
        <v>0.69051686414737001</v>
      </c>
      <c r="H34"/>
    </row>
    <row r="35" spans="1:8" ht="15" customHeight="1">
      <c r="A35" s="308">
        <v>23</v>
      </c>
      <c r="B35" s="11" t="s">
        <v>81</v>
      </c>
      <c r="C35" s="609">
        <v>0.60740154110356681</v>
      </c>
      <c r="D35" s="610">
        <v>0.62082725127850613</v>
      </c>
      <c r="E35" s="611">
        <v>0.63193808414608676</v>
      </c>
      <c r="F35" s="612">
        <v>0.64001178093249167</v>
      </c>
      <c r="G35" s="613">
        <v>0.63954760756654583</v>
      </c>
      <c r="H35"/>
    </row>
    <row r="36" spans="1:8" ht="15.75">
      <c r="A36" s="308">
        <v>24</v>
      </c>
      <c r="B36" s="11" t="s">
        <v>80</v>
      </c>
      <c r="C36" s="609">
        <v>6.5592736608521565E-2</v>
      </c>
      <c r="D36" s="610">
        <v>3.5671695774088227E-2</v>
      </c>
      <c r="E36" s="611">
        <v>-4.3586346145689193E-3</v>
      </c>
      <c r="F36" s="612">
        <v>-1.8573562230968888E-2</v>
      </c>
      <c r="G36" s="613">
        <v>-3.1911040723059468E-2</v>
      </c>
      <c r="H36"/>
    </row>
    <row r="37" spans="1:8" ht="15" customHeight="1">
      <c r="A37" s="10"/>
      <c r="B37" s="133" t="s">
        <v>230</v>
      </c>
      <c r="C37" s="621"/>
      <c r="D37" s="619"/>
      <c r="E37" s="618"/>
      <c r="F37" s="618"/>
      <c r="G37" s="620"/>
      <c r="H37"/>
    </row>
    <row r="38" spans="1:8" ht="15" customHeight="1">
      <c r="A38" s="308">
        <v>25</v>
      </c>
      <c r="B38" s="11" t="s">
        <v>79</v>
      </c>
      <c r="C38" s="622">
        <v>0.30594756265946521</v>
      </c>
      <c r="D38" s="623">
        <v>0.31488130959197752</v>
      </c>
      <c r="E38" s="624">
        <v>0.31575356486332257</v>
      </c>
      <c r="F38" s="625">
        <v>0.31209190939307657</v>
      </c>
      <c r="G38" s="626">
        <v>0.27559949547180901</v>
      </c>
      <c r="H38"/>
    </row>
    <row r="39" spans="1:8" ht="15" customHeight="1">
      <c r="A39" s="308">
        <v>26</v>
      </c>
      <c r="B39" s="11" t="s">
        <v>78</v>
      </c>
      <c r="C39" s="609">
        <v>0.74745487672270083</v>
      </c>
      <c r="D39" s="623">
        <v>0.74817474367060344</v>
      </c>
      <c r="E39" s="624">
        <v>0.76128144222776595</v>
      </c>
      <c r="F39" s="625">
        <v>0.77793795573371038</v>
      </c>
      <c r="G39" s="626">
        <v>0.78847754664238634</v>
      </c>
      <c r="H39"/>
    </row>
    <row r="40" spans="1:8" ht="15" customHeight="1">
      <c r="A40" s="308">
        <v>27</v>
      </c>
      <c r="B40" s="11" t="s">
        <v>77</v>
      </c>
      <c r="C40" s="622">
        <v>0.39523160073849778</v>
      </c>
      <c r="D40" s="623">
        <v>0.40416596945710787</v>
      </c>
      <c r="E40" s="624">
        <v>0.40840042549288175</v>
      </c>
      <c r="F40" s="625">
        <v>0.37595177997486096</v>
      </c>
      <c r="G40" s="626">
        <v>0.38070765035147336</v>
      </c>
      <c r="H40"/>
    </row>
    <row r="41" spans="1:8" ht="15" customHeight="1">
      <c r="A41" s="309"/>
      <c r="B41" s="133" t="s">
        <v>271</v>
      </c>
      <c r="C41" s="594"/>
      <c r="D41" s="595"/>
      <c r="E41" s="594"/>
      <c r="F41" s="594"/>
      <c r="G41" s="602"/>
      <c r="H41"/>
    </row>
    <row r="42" spans="1:8" ht="15.75">
      <c r="A42" s="308">
        <v>28</v>
      </c>
      <c r="B42" s="11" t="s">
        <v>254</v>
      </c>
      <c r="C42" s="627">
        <v>556792245.74498093</v>
      </c>
      <c r="D42" s="628">
        <v>562635920.89750004</v>
      </c>
      <c r="E42" s="629">
        <v>528274924.461371</v>
      </c>
      <c r="F42" s="630">
        <v>526833372.49870002</v>
      </c>
      <c r="G42" s="631">
        <v>435541083.84380001</v>
      </c>
      <c r="H42"/>
    </row>
    <row r="43" spans="1:8" ht="15" customHeight="1">
      <c r="A43" s="308">
        <v>29</v>
      </c>
      <c r="B43" s="11" t="s">
        <v>266</v>
      </c>
      <c r="C43" s="627">
        <v>306316613.22774899</v>
      </c>
      <c r="D43" s="632">
        <v>296248908.39557755</v>
      </c>
      <c r="E43" s="633">
        <v>269669183.03660256</v>
      </c>
      <c r="F43" s="634">
        <v>268973058.60497099</v>
      </c>
      <c r="G43" s="635">
        <v>243509818.3920185</v>
      </c>
      <c r="H43"/>
    </row>
    <row r="44" spans="1:8" ht="15" customHeight="1">
      <c r="A44" s="345">
        <v>30</v>
      </c>
      <c r="B44" s="346" t="s">
        <v>255</v>
      </c>
      <c r="C44" s="636">
        <v>1.8177017559638569</v>
      </c>
      <c r="D44" s="623">
        <v>1.8991999799918897</v>
      </c>
      <c r="E44" s="624">
        <v>1.9589740233301614</v>
      </c>
      <c r="F44" s="625">
        <v>1.958684543467371</v>
      </c>
      <c r="G44" s="626">
        <v>1.7885976291216179</v>
      </c>
      <c r="H44" s="637"/>
    </row>
    <row r="45" spans="1:8" ht="15" customHeight="1">
      <c r="A45" s="345"/>
      <c r="B45" s="133" t="s">
        <v>373</v>
      </c>
      <c r="C45" s="594"/>
      <c r="D45" s="595"/>
      <c r="E45" s="594"/>
      <c r="F45" s="594"/>
      <c r="G45" s="602"/>
      <c r="H45"/>
    </row>
    <row r="46" spans="1:8" ht="15" customHeight="1">
      <c r="A46" s="345">
        <v>31</v>
      </c>
      <c r="B46" s="346" t="s">
        <v>380</v>
      </c>
      <c r="C46" s="638">
        <v>1413007453.9242656</v>
      </c>
      <c r="D46" s="639">
        <v>1375445188.4344397</v>
      </c>
      <c r="E46" s="640">
        <v>1326873255.0597618</v>
      </c>
      <c r="F46" s="641">
        <v>1339350668.6287146</v>
      </c>
      <c r="G46" s="642">
        <v>1287990012.3487723</v>
      </c>
      <c r="H46"/>
    </row>
    <row r="47" spans="1:8" ht="15" customHeight="1">
      <c r="A47" s="345">
        <v>32</v>
      </c>
      <c r="B47" s="346" t="s">
        <v>395</v>
      </c>
      <c r="C47" s="638">
        <v>940092073.70785427</v>
      </c>
      <c r="D47" s="639">
        <v>905676691.55636537</v>
      </c>
      <c r="E47" s="640">
        <v>863691594.62303758</v>
      </c>
      <c r="F47" s="641">
        <v>882093818.73078132</v>
      </c>
      <c r="G47" s="642">
        <v>850351100.51402581</v>
      </c>
      <c r="H47"/>
    </row>
    <row r="48" spans="1:8" ht="16.5" thickBot="1">
      <c r="A48" s="310">
        <v>33</v>
      </c>
      <c r="B48" s="135" t="s">
        <v>413</v>
      </c>
      <c r="C48" s="643">
        <v>1.5030521939741148</v>
      </c>
      <c r="D48" s="644">
        <v>1.5186933717713302</v>
      </c>
      <c r="E48" s="645">
        <v>1.5362813107367128</v>
      </c>
      <c r="F48" s="646">
        <v>1.518376662650087</v>
      </c>
      <c r="G48" s="647">
        <v>1.5146567242286153</v>
      </c>
      <c r="H48"/>
    </row>
    <row r="49" spans="1:2">
      <c r="A49" s="12"/>
    </row>
    <row r="50" spans="1:2">
      <c r="B50" s="191"/>
    </row>
    <row r="51" spans="1:2" ht="51">
      <c r="B51" s="191" t="s">
        <v>270</v>
      </c>
    </row>
    <row r="53" spans="1:2">
      <c r="B53" s="190"/>
    </row>
  </sheetData>
  <mergeCells count="1">
    <mergeCell ref="D4:G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6"/>
  <sheetViews>
    <sheetView showGridLines="0" zoomScaleNormal="100" workbookViewId="0">
      <selection activeCell="E31" sqref="E31"/>
    </sheetView>
  </sheetViews>
  <sheetFormatPr defaultColWidth="9.140625" defaultRowHeight="15"/>
  <cols>
    <col min="1" max="1" width="11.85546875" style="349" bestFit="1" customWidth="1"/>
    <col min="2" max="2" width="105.140625" style="349" bestFit="1" customWidth="1"/>
    <col min="3" max="3" width="14" style="349" bestFit="1" customWidth="1"/>
    <col min="4" max="4" width="12.85546875" style="349" bestFit="1" customWidth="1"/>
    <col min="5" max="5" width="17.5703125" style="349" bestFit="1" customWidth="1"/>
    <col min="6" max="6" width="12.85546875" style="349" bestFit="1" customWidth="1"/>
    <col min="7" max="7" width="30.42578125" style="349" customWidth="1"/>
    <col min="8" max="8" width="14.28515625" style="349" bestFit="1" customWidth="1"/>
    <col min="9" max="16384" width="9.140625" style="349"/>
  </cols>
  <sheetData>
    <row r="1" spans="1:8">
      <c r="A1" s="347" t="s">
        <v>30</v>
      </c>
      <c r="B1" s="427" t="str">
        <f>'Info '!C2</f>
        <v>JSC ProCredit Bank</v>
      </c>
    </row>
    <row r="2" spans="1:8">
      <c r="A2" s="347" t="s">
        <v>31</v>
      </c>
      <c r="B2" s="426">
        <f>'1. key ratios '!B2</f>
        <v>45382</v>
      </c>
    </row>
    <row r="3" spans="1:8">
      <c r="A3" s="348" t="s">
        <v>416</v>
      </c>
    </row>
    <row r="5" spans="1:8" ht="12" customHeight="1">
      <c r="A5" s="747" t="s">
        <v>417</v>
      </c>
      <c r="B5" s="748"/>
      <c r="C5" s="753" t="s">
        <v>418</v>
      </c>
      <c r="D5" s="754"/>
      <c r="E5" s="754"/>
      <c r="F5" s="754"/>
      <c r="G5" s="754"/>
      <c r="H5" s="755"/>
    </row>
    <row r="6" spans="1:8">
      <c r="A6" s="749"/>
      <c r="B6" s="750"/>
      <c r="C6" s="756"/>
      <c r="D6" s="757"/>
      <c r="E6" s="757"/>
      <c r="F6" s="757"/>
      <c r="G6" s="757"/>
      <c r="H6" s="758"/>
    </row>
    <row r="7" spans="1:8">
      <c r="A7" s="751"/>
      <c r="B7" s="752"/>
      <c r="C7" s="425" t="s">
        <v>419</v>
      </c>
      <c r="D7" s="425" t="s">
        <v>420</v>
      </c>
      <c r="E7" s="425" t="s">
        <v>421</v>
      </c>
      <c r="F7" s="425" t="s">
        <v>422</v>
      </c>
      <c r="G7" s="425" t="s">
        <v>423</v>
      </c>
      <c r="H7" s="425" t="s">
        <v>64</v>
      </c>
    </row>
    <row r="8" spans="1:8">
      <c r="A8" s="421">
        <v>1</v>
      </c>
      <c r="B8" s="420" t="s">
        <v>51</v>
      </c>
      <c r="C8" s="555">
        <v>241045446.48139998</v>
      </c>
      <c r="D8" s="555">
        <v>101366883.75</v>
      </c>
      <c r="E8" s="555">
        <v>22354830.990000002</v>
      </c>
      <c r="F8" s="555"/>
      <c r="G8" s="555"/>
      <c r="H8" s="556">
        <v>364767161.22140002</v>
      </c>
    </row>
    <row r="9" spans="1:8">
      <c r="A9" s="421">
        <v>2</v>
      </c>
      <c r="B9" s="420" t="s">
        <v>52</v>
      </c>
      <c r="C9" s="555"/>
      <c r="D9" s="555"/>
      <c r="E9" s="555"/>
      <c r="F9" s="555"/>
      <c r="G9" s="555"/>
      <c r="H9" s="556">
        <v>0</v>
      </c>
    </row>
    <row r="10" spans="1:8">
      <c r="A10" s="421">
        <v>3</v>
      </c>
      <c r="B10" s="420" t="s">
        <v>164</v>
      </c>
      <c r="C10" s="555"/>
      <c r="D10" s="555"/>
      <c r="E10" s="555"/>
      <c r="F10" s="555"/>
      <c r="G10" s="555"/>
      <c r="H10" s="556">
        <v>0</v>
      </c>
    </row>
    <row r="11" spans="1:8">
      <c r="A11" s="421">
        <v>4</v>
      </c>
      <c r="B11" s="420" t="s">
        <v>53</v>
      </c>
      <c r="C11" s="555"/>
      <c r="D11" s="555"/>
      <c r="E11" s="555"/>
      <c r="F11" s="555"/>
      <c r="G11" s="555"/>
      <c r="H11" s="556">
        <v>0</v>
      </c>
    </row>
    <row r="12" spans="1:8">
      <c r="A12" s="421">
        <v>5</v>
      </c>
      <c r="B12" s="420" t="s">
        <v>54</v>
      </c>
      <c r="C12" s="555"/>
      <c r="D12" s="555"/>
      <c r="E12" s="555"/>
      <c r="F12" s="555"/>
      <c r="G12" s="555"/>
      <c r="H12" s="556">
        <v>0</v>
      </c>
    </row>
    <row r="13" spans="1:8">
      <c r="A13" s="421">
        <v>6</v>
      </c>
      <c r="B13" s="420" t="s">
        <v>55</v>
      </c>
      <c r="C13" s="555">
        <v>156489518.11482599</v>
      </c>
      <c r="D13" s="555">
        <v>0</v>
      </c>
      <c r="E13" s="555">
        <v>0</v>
      </c>
      <c r="F13" s="555"/>
      <c r="G13" s="555">
        <v>1734451.9498409999</v>
      </c>
      <c r="H13" s="556">
        <v>158223970.06466699</v>
      </c>
    </row>
    <row r="14" spans="1:8">
      <c r="A14" s="421">
        <v>7</v>
      </c>
      <c r="B14" s="420" t="s">
        <v>56</v>
      </c>
      <c r="C14" s="555">
        <v>0</v>
      </c>
      <c r="D14" s="555">
        <v>223361659.20945907</v>
      </c>
      <c r="E14" s="555">
        <v>245625852.65400001</v>
      </c>
      <c r="F14" s="555">
        <v>344018143.21990001</v>
      </c>
      <c r="G14" s="555">
        <v>1147576.8757</v>
      </c>
      <c r="H14" s="556">
        <v>814153231.95905912</v>
      </c>
    </row>
    <row r="15" spans="1:8">
      <c r="A15" s="421">
        <v>8</v>
      </c>
      <c r="B15" s="422" t="s">
        <v>57</v>
      </c>
      <c r="C15" s="555">
        <v>0</v>
      </c>
      <c r="D15" s="555">
        <v>60688184.859058991</v>
      </c>
      <c r="E15" s="555">
        <v>108603023.9341</v>
      </c>
      <c r="F15" s="555">
        <v>137452832.4745</v>
      </c>
      <c r="G15" s="555">
        <v>780616.84740000009</v>
      </c>
      <c r="H15" s="556">
        <v>307524658.11505902</v>
      </c>
    </row>
    <row r="16" spans="1:8">
      <c r="A16" s="421">
        <v>9</v>
      </c>
      <c r="B16" s="420" t="s">
        <v>58</v>
      </c>
      <c r="C16" s="555">
        <v>0</v>
      </c>
      <c r="D16" s="555">
        <v>16610607.980682004</v>
      </c>
      <c r="E16" s="555">
        <v>28354480.7502</v>
      </c>
      <c r="F16" s="555">
        <v>37810585.088200003</v>
      </c>
      <c r="G16" s="555">
        <v>167332.89679999999</v>
      </c>
      <c r="H16" s="556">
        <v>82943006.715882003</v>
      </c>
    </row>
    <row r="17" spans="1:8">
      <c r="A17" s="421">
        <v>10</v>
      </c>
      <c r="B17" s="424" t="s">
        <v>431</v>
      </c>
      <c r="C17" s="555">
        <v>0</v>
      </c>
      <c r="D17" s="555">
        <v>1018501.7562000001</v>
      </c>
      <c r="E17" s="555">
        <v>6353953.6640999997</v>
      </c>
      <c r="F17" s="555">
        <v>1288575.0151</v>
      </c>
      <c r="G17" s="555">
        <v>1545759.6874000002</v>
      </c>
      <c r="H17" s="556">
        <v>10206790.1228</v>
      </c>
    </row>
    <row r="18" spans="1:8">
      <c r="A18" s="421">
        <v>11</v>
      </c>
      <c r="B18" s="420" t="s">
        <v>60</v>
      </c>
      <c r="C18" s="555"/>
      <c r="D18" s="555"/>
      <c r="E18" s="555"/>
      <c r="F18" s="555"/>
      <c r="G18" s="555">
        <v>4238070.51</v>
      </c>
      <c r="H18" s="556">
        <v>4238070.51</v>
      </c>
    </row>
    <row r="19" spans="1:8">
      <c r="A19" s="421">
        <v>12</v>
      </c>
      <c r="B19" s="420" t="s">
        <v>61</v>
      </c>
      <c r="C19" s="555"/>
      <c r="D19" s="555"/>
      <c r="E19" s="555"/>
      <c r="F19" s="555"/>
      <c r="G19" s="555"/>
      <c r="H19" s="556">
        <v>0</v>
      </c>
    </row>
    <row r="20" spans="1:8">
      <c r="A20" s="423">
        <v>13</v>
      </c>
      <c r="B20" s="422" t="s">
        <v>144</v>
      </c>
      <c r="C20" s="555"/>
      <c r="D20" s="555"/>
      <c r="E20" s="555"/>
      <c r="F20" s="555"/>
      <c r="G20" s="555"/>
      <c r="H20" s="556">
        <v>0</v>
      </c>
    </row>
    <row r="21" spans="1:8">
      <c r="A21" s="421">
        <v>14</v>
      </c>
      <c r="B21" s="420" t="s">
        <v>63</v>
      </c>
      <c r="C21" s="555">
        <v>45549485.517884001</v>
      </c>
      <c r="D21" s="555">
        <v>295482.56224291964</v>
      </c>
      <c r="E21" s="555">
        <v>201975.71968882426</v>
      </c>
      <c r="F21" s="555"/>
      <c r="G21" s="555">
        <v>50894238.180706352</v>
      </c>
      <c r="H21" s="556">
        <v>96941181.980522096</v>
      </c>
    </row>
    <row r="22" spans="1:8">
      <c r="A22" s="419">
        <v>15</v>
      </c>
      <c r="B22" s="418" t="s">
        <v>64</v>
      </c>
      <c r="C22" s="556">
        <v>443084450.11410999</v>
      </c>
      <c r="D22" s="556">
        <v>402322818.36144298</v>
      </c>
      <c r="E22" s="556">
        <v>405140164.04798883</v>
      </c>
      <c r="F22" s="556">
        <v>519281560.78260005</v>
      </c>
      <c r="G22" s="556">
        <v>58962287.260447353</v>
      </c>
      <c r="H22" s="556">
        <v>1828791280.5665894</v>
      </c>
    </row>
    <row r="26" spans="1:8" ht="30">
      <c r="B26" s="352" t="s">
        <v>518</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6"/>
  <sheetViews>
    <sheetView showGridLines="0" zoomScaleNormal="100" workbookViewId="0">
      <selection activeCell="D27" sqref="D27"/>
    </sheetView>
  </sheetViews>
  <sheetFormatPr defaultColWidth="9.140625" defaultRowHeight="15"/>
  <cols>
    <col min="1" max="1" width="11.85546875" style="428" bestFit="1" customWidth="1"/>
    <col min="2" max="2" width="86.85546875" style="349" customWidth="1"/>
    <col min="3" max="4" width="31.5703125" style="349" customWidth="1"/>
    <col min="5" max="5" width="15.140625" style="349" bestFit="1" customWidth="1"/>
    <col min="6" max="6" width="11.85546875" style="349" bestFit="1" customWidth="1"/>
    <col min="7" max="7" width="21.5703125" style="349" bestFit="1" customWidth="1"/>
    <col min="8" max="8" width="41.42578125" style="349" customWidth="1"/>
    <col min="9" max="16384" width="9.140625" style="349"/>
  </cols>
  <sheetData>
    <row r="1" spans="1:8">
      <c r="A1" s="347" t="s">
        <v>30</v>
      </c>
      <c r="B1" s="427" t="str">
        <f>'Info '!C2</f>
        <v>JSC ProCredit Bank</v>
      </c>
      <c r="C1" s="441"/>
      <c r="D1" s="441"/>
      <c r="E1" s="441"/>
      <c r="F1" s="441"/>
      <c r="G1" s="441"/>
      <c r="H1" s="441"/>
    </row>
    <row r="2" spans="1:8">
      <c r="A2" s="347" t="s">
        <v>31</v>
      </c>
      <c r="B2" s="426">
        <f>'1. key ratios '!B2</f>
        <v>45382</v>
      </c>
      <c r="C2" s="441"/>
      <c r="D2" s="441"/>
      <c r="E2" s="441"/>
      <c r="F2" s="441"/>
      <c r="G2" s="441"/>
      <c r="H2" s="441"/>
    </row>
    <row r="3" spans="1:8">
      <c r="A3" s="348" t="s">
        <v>424</v>
      </c>
      <c r="B3" s="441"/>
      <c r="C3" s="441"/>
      <c r="D3" s="441"/>
      <c r="E3" s="441"/>
      <c r="F3" s="441"/>
      <c r="G3" s="441"/>
      <c r="H3" s="441"/>
    </row>
    <row r="4" spans="1:8">
      <c r="A4" s="442"/>
      <c r="B4" s="441"/>
      <c r="C4" s="440" t="s">
        <v>0</v>
      </c>
      <c r="D4" s="440" t="s">
        <v>1</v>
      </c>
      <c r="E4" s="440" t="s">
        <v>2</v>
      </c>
      <c r="F4" s="440" t="s">
        <v>3</v>
      </c>
      <c r="G4" s="440" t="s">
        <v>4</v>
      </c>
      <c r="H4" s="440" t="s">
        <v>5</v>
      </c>
    </row>
    <row r="5" spans="1:8" ht="33.950000000000003" customHeight="1">
      <c r="A5" s="747" t="s">
        <v>425</v>
      </c>
      <c r="B5" s="748"/>
      <c r="C5" s="761" t="s">
        <v>426</v>
      </c>
      <c r="D5" s="761"/>
      <c r="E5" s="761" t="s">
        <v>663</v>
      </c>
      <c r="F5" s="759" t="s">
        <v>427</v>
      </c>
      <c r="G5" s="759" t="s">
        <v>428</v>
      </c>
      <c r="H5" s="438" t="s">
        <v>662</v>
      </c>
    </row>
    <row r="6" spans="1:8" ht="30">
      <c r="A6" s="751"/>
      <c r="B6" s="752"/>
      <c r="C6" s="439" t="s">
        <v>429</v>
      </c>
      <c r="D6" s="439" t="s">
        <v>430</v>
      </c>
      <c r="E6" s="761"/>
      <c r="F6" s="760"/>
      <c r="G6" s="760"/>
      <c r="H6" s="438" t="s">
        <v>661</v>
      </c>
    </row>
    <row r="7" spans="1:8">
      <c r="A7" s="436">
        <v>1</v>
      </c>
      <c r="B7" s="420" t="s">
        <v>51</v>
      </c>
      <c r="C7" s="557"/>
      <c r="D7" s="557">
        <v>364936038.27012402</v>
      </c>
      <c r="E7" s="557">
        <v>168877.05000000002</v>
      </c>
      <c r="F7" s="557"/>
      <c r="G7" s="557"/>
      <c r="H7" s="559">
        <v>364767161.22012401</v>
      </c>
    </row>
    <row r="8" spans="1:8">
      <c r="A8" s="436">
        <v>2</v>
      </c>
      <c r="B8" s="420" t="s">
        <v>52</v>
      </c>
      <c r="C8" s="557"/>
      <c r="D8" s="557">
        <v>0</v>
      </c>
      <c r="E8" s="557">
        <v>0</v>
      </c>
      <c r="F8" s="557"/>
      <c r="G8" s="557"/>
      <c r="H8" s="559">
        <v>0</v>
      </c>
    </row>
    <row r="9" spans="1:8">
      <c r="A9" s="436">
        <v>3</v>
      </c>
      <c r="B9" s="420" t="s">
        <v>164</v>
      </c>
      <c r="C9" s="557"/>
      <c r="D9" s="557">
        <v>0</v>
      </c>
      <c r="E9" s="557">
        <v>0</v>
      </c>
      <c r="F9" s="557"/>
      <c r="G9" s="557"/>
      <c r="H9" s="559">
        <v>0</v>
      </c>
    </row>
    <row r="10" spans="1:8">
      <c r="A10" s="436">
        <v>4</v>
      </c>
      <c r="B10" s="420" t="s">
        <v>53</v>
      </c>
      <c r="C10" s="557"/>
      <c r="D10" s="557">
        <v>0</v>
      </c>
      <c r="E10" s="557">
        <v>0</v>
      </c>
      <c r="F10" s="557"/>
      <c r="G10" s="557"/>
      <c r="H10" s="559">
        <v>0</v>
      </c>
    </row>
    <row r="11" spans="1:8">
      <c r="A11" s="436">
        <v>5</v>
      </c>
      <c r="B11" s="420" t="s">
        <v>54</v>
      </c>
      <c r="C11" s="557"/>
      <c r="D11" s="557">
        <v>0</v>
      </c>
      <c r="E11" s="557">
        <v>0</v>
      </c>
      <c r="F11" s="557"/>
      <c r="G11" s="557"/>
      <c r="H11" s="559">
        <v>0</v>
      </c>
    </row>
    <row r="12" spans="1:8">
      <c r="A12" s="436">
        <v>6</v>
      </c>
      <c r="B12" s="420" t="s">
        <v>55</v>
      </c>
      <c r="C12" s="557"/>
      <c r="D12" s="557">
        <v>158344590.42941102</v>
      </c>
      <c r="E12" s="557">
        <v>120620.37</v>
      </c>
      <c r="F12" s="557"/>
      <c r="G12" s="557"/>
      <c r="H12" s="559">
        <v>158223970.05941102</v>
      </c>
    </row>
    <row r="13" spans="1:8">
      <c r="A13" s="436">
        <v>7</v>
      </c>
      <c r="B13" s="420" t="s">
        <v>56</v>
      </c>
      <c r="C13" s="557">
        <v>29239271.719675999</v>
      </c>
      <c r="D13" s="557">
        <v>807758799.01170206</v>
      </c>
      <c r="E13" s="557">
        <v>22844838.772318996</v>
      </c>
      <c r="F13" s="557"/>
      <c r="G13" s="557">
        <v>0</v>
      </c>
      <c r="H13" s="559">
        <v>814153231.95905912</v>
      </c>
    </row>
    <row r="14" spans="1:8">
      <c r="A14" s="436">
        <v>8</v>
      </c>
      <c r="B14" s="422" t="s">
        <v>57</v>
      </c>
      <c r="C14" s="557">
        <v>4060861.1342889997</v>
      </c>
      <c r="D14" s="557">
        <v>307055693.96231902</v>
      </c>
      <c r="E14" s="557">
        <v>3591896.9815489999</v>
      </c>
      <c r="F14" s="557"/>
      <c r="G14" s="557">
        <v>588872.71300400002</v>
      </c>
      <c r="H14" s="559">
        <v>307524658.11505902</v>
      </c>
    </row>
    <row r="15" spans="1:8">
      <c r="A15" s="436">
        <v>9</v>
      </c>
      <c r="B15" s="420" t="s">
        <v>58</v>
      </c>
      <c r="C15" s="557">
        <v>1742052.3167340001</v>
      </c>
      <c r="D15" s="557">
        <v>82837278.30528</v>
      </c>
      <c r="E15" s="557">
        <v>1636323.906132</v>
      </c>
      <c r="F15" s="557"/>
      <c r="G15" s="557">
        <v>0</v>
      </c>
      <c r="H15" s="559">
        <v>82943006.715882003</v>
      </c>
    </row>
    <row r="16" spans="1:8">
      <c r="A16" s="436">
        <v>10</v>
      </c>
      <c r="B16" s="424" t="s">
        <v>431</v>
      </c>
      <c r="C16" s="557">
        <v>28801795.91609</v>
      </c>
      <c r="D16" s="557"/>
      <c r="E16" s="557">
        <v>18595005.793299999</v>
      </c>
      <c r="F16" s="557"/>
      <c r="G16" s="557"/>
      <c r="H16" s="559">
        <v>10206790.122790001</v>
      </c>
    </row>
    <row r="17" spans="1:8">
      <c r="A17" s="436">
        <v>11</v>
      </c>
      <c r="B17" s="420" t="s">
        <v>60</v>
      </c>
      <c r="C17" s="557"/>
      <c r="D17" s="557">
        <v>4238070.51</v>
      </c>
      <c r="E17" s="557">
        <v>0</v>
      </c>
      <c r="F17" s="557"/>
      <c r="G17" s="557"/>
      <c r="H17" s="559">
        <v>4238070.51</v>
      </c>
    </row>
    <row r="18" spans="1:8">
      <c r="A18" s="436">
        <v>12</v>
      </c>
      <c r="B18" s="420" t="s">
        <v>61</v>
      </c>
      <c r="C18" s="557"/>
      <c r="D18" s="557">
        <v>0</v>
      </c>
      <c r="E18" s="557">
        <v>0</v>
      </c>
      <c r="F18" s="557"/>
      <c r="G18" s="557"/>
      <c r="H18" s="559">
        <v>0</v>
      </c>
    </row>
    <row r="19" spans="1:8">
      <c r="A19" s="437">
        <v>13</v>
      </c>
      <c r="B19" s="422" t="s">
        <v>144</v>
      </c>
      <c r="C19" s="557"/>
      <c r="D19" s="557">
        <v>0</v>
      </c>
      <c r="E19" s="557">
        <v>0</v>
      </c>
      <c r="F19" s="557"/>
      <c r="G19" s="557"/>
      <c r="H19" s="559">
        <v>0</v>
      </c>
    </row>
    <row r="20" spans="1:8">
      <c r="A20" s="436">
        <v>14</v>
      </c>
      <c r="B20" s="420" t="s">
        <v>63</v>
      </c>
      <c r="C20" s="557"/>
      <c r="D20" s="557">
        <v>96959978.513400659</v>
      </c>
      <c r="E20" s="557">
        <v>18796.53</v>
      </c>
      <c r="F20" s="557"/>
      <c r="G20" s="557"/>
      <c r="H20" s="559">
        <v>96941181.983400658</v>
      </c>
    </row>
    <row r="21" spans="1:8" s="433" customFormat="1">
      <c r="A21" s="435">
        <v>15</v>
      </c>
      <c r="B21" s="434" t="s">
        <v>64</v>
      </c>
      <c r="C21" s="558">
        <v>35042185.170699</v>
      </c>
      <c r="D21" s="558">
        <v>1822130449.0022364</v>
      </c>
      <c r="E21" s="558">
        <v>28381353.609999999</v>
      </c>
      <c r="F21" s="558">
        <v>0</v>
      </c>
      <c r="G21" s="558">
        <v>588872.71300400002</v>
      </c>
      <c r="H21" s="560">
        <v>1828791280.5629356</v>
      </c>
    </row>
    <row r="22" spans="1:8">
      <c r="A22" s="432">
        <v>16</v>
      </c>
      <c r="B22" s="431" t="s">
        <v>432</v>
      </c>
      <c r="C22" s="557">
        <v>34554989.790698998</v>
      </c>
      <c r="D22" s="557">
        <v>1197651771.2793012</v>
      </c>
      <c r="E22" s="557">
        <v>28073059.521100003</v>
      </c>
      <c r="F22" s="557"/>
      <c r="G22" s="557">
        <v>588872.71300400002</v>
      </c>
      <c r="H22" s="559">
        <v>1204133701.5489001</v>
      </c>
    </row>
    <row r="23" spans="1:8">
      <c r="A23" s="432">
        <v>17</v>
      </c>
      <c r="B23" s="431" t="s">
        <v>433</v>
      </c>
      <c r="C23" s="557"/>
      <c r="D23" s="557">
        <v>147912909.67000002</v>
      </c>
      <c r="E23" s="557">
        <v>44408.480000000003</v>
      </c>
      <c r="F23" s="557"/>
      <c r="G23" s="557"/>
      <c r="H23" s="559">
        <v>147868501.19000003</v>
      </c>
    </row>
    <row r="26" spans="1:8" ht="42.6" customHeight="1">
      <c r="B26" s="352" t="s">
        <v>518</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6"/>
  <sheetViews>
    <sheetView showGridLines="0" zoomScaleNormal="100" workbookViewId="0">
      <selection activeCell="D36" sqref="D36"/>
    </sheetView>
  </sheetViews>
  <sheetFormatPr defaultColWidth="9.140625" defaultRowHeight="15"/>
  <cols>
    <col min="1" max="1" width="11" style="349" bestFit="1" customWidth="1"/>
    <col min="2" max="2" width="93.42578125" style="349" customWidth="1"/>
    <col min="3" max="4" width="35" style="349" customWidth="1"/>
    <col min="5" max="5" width="15.140625" style="349" bestFit="1" customWidth="1"/>
    <col min="6" max="6" width="11.85546875" style="349" bestFit="1" customWidth="1"/>
    <col min="7" max="7" width="22" style="349" customWidth="1"/>
    <col min="8" max="8" width="19.85546875" style="349" customWidth="1"/>
    <col min="9" max="16384" width="9.140625" style="349"/>
  </cols>
  <sheetData>
    <row r="1" spans="1:8">
      <c r="A1" s="347" t="s">
        <v>30</v>
      </c>
      <c r="B1" s="427" t="str">
        <f>'Info '!C2</f>
        <v>JSC ProCredit Bank</v>
      </c>
      <c r="C1" s="441"/>
      <c r="D1" s="441"/>
      <c r="E1" s="441"/>
      <c r="F1" s="441"/>
      <c r="G1" s="441"/>
      <c r="H1" s="441"/>
    </row>
    <row r="2" spans="1:8">
      <c r="A2" s="347" t="s">
        <v>31</v>
      </c>
      <c r="B2" s="426">
        <f>'1. key ratios '!B2</f>
        <v>45382</v>
      </c>
      <c r="C2" s="441"/>
      <c r="D2" s="441"/>
      <c r="E2" s="441"/>
      <c r="F2" s="441"/>
      <c r="G2" s="441"/>
      <c r="H2" s="441"/>
    </row>
    <row r="3" spans="1:8">
      <c r="A3" s="348" t="s">
        <v>434</v>
      </c>
      <c r="B3" s="441"/>
      <c r="C3" s="441"/>
      <c r="D3" s="441"/>
      <c r="E3" s="441"/>
      <c r="F3" s="441"/>
      <c r="G3" s="441"/>
      <c r="H3" s="441"/>
    </row>
    <row r="4" spans="1:8">
      <c r="A4" s="442"/>
      <c r="B4" s="441"/>
      <c r="C4" s="440" t="s">
        <v>0</v>
      </c>
      <c r="D4" s="440" t="s">
        <v>1</v>
      </c>
      <c r="E4" s="440" t="s">
        <v>2</v>
      </c>
      <c r="F4" s="440" t="s">
        <v>3</v>
      </c>
      <c r="G4" s="440" t="s">
        <v>4</v>
      </c>
      <c r="H4" s="440" t="s">
        <v>5</v>
      </c>
    </row>
    <row r="5" spans="1:8" ht="41.45" customHeight="1">
      <c r="A5" s="747" t="s">
        <v>425</v>
      </c>
      <c r="B5" s="748"/>
      <c r="C5" s="761" t="s">
        <v>426</v>
      </c>
      <c r="D5" s="761"/>
      <c r="E5" s="761" t="s">
        <v>663</v>
      </c>
      <c r="F5" s="759" t="s">
        <v>427</v>
      </c>
      <c r="G5" s="759" t="s">
        <v>428</v>
      </c>
      <c r="H5" s="438" t="s">
        <v>662</v>
      </c>
    </row>
    <row r="6" spans="1:8" ht="30">
      <c r="A6" s="751"/>
      <c r="B6" s="752"/>
      <c r="C6" s="439" t="s">
        <v>429</v>
      </c>
      <c r="D6" s="439" t="s">
        <v>430</v>
      </c>
      <c r="E6" s="761"/>
      <c r="F6" s="760"/>
      <c r="G6" s="760"/>
      <c r="H6" s="438" t="s">
        <v>661</v>
      </c>
    </row>
    <row r="7" spans="1:8">
      <c r="A7" s="430">
        <v>1</v>
      </c>
      <c r="B7" s="445" t="s">
        <v>522</v>
      </c>
      <c r="C7" s="557">
        <v>0</v>
      </c>
      <c r="D7" s="557">
        <v>366178183.83789599</v>
      </c>
      <c r="E7" s="557">
        <v>184170.79021300003</v>
      </c>
      <c r="F7" s="557"/>
      <c r="G7" s="557">
        <v>0</v>
      </c>
      <c r="H7" s="429">
        <v>365994013.047683</v>
      </c>
    </row>
    <row r="8" spans="1:8">
      <c r="A8" s="430">
        <v>2</v>
      </c>
      <c r="B8" s="445" t="s">
        <v>435</v>
      </c>
      <c r="C8" s="557">
        <v>0</v>
      </c>
      <c r="D8" s="557">
        <v>166407375.78952104</v>
      </c>
      <c r="E8" s="557">
        <v>217077.32689</v>
      </c>
      <c r="F8" s="557"/>
      <c r="G8" s="557">
        <v>0</v>
      </c>
      <c r="H8" s="429">
        <v>166190298.46263105</v>
      </c>
    </row>
    <row r="9" spans="1:8">
      <c r="A9" s="430">
        <v>3</v>
      </c>
      <c r="B9" s="445" t="s">
        <v>436</v>
      </c>
      <c r="C9" s="557">
        <v>0</v>
      </c>
      <c r="D9" s="557">
        <v>0</v>
      </c>
      <c r="E9" s="557">
        <v>0</v>
      </c>
      <c r="F9" s="557"/>
      <c r="G9" s="557">
        <v>0</v>
      </c>
      <c r="H9" s="429">
        <v>0</v>
      </c>
    </row>
    <row r="10" spans="1:8">
      <c r="A10" s="430">
        <v>4</v>
      </c>
      <c r="B10" s="445" t="s">
        <v>523</v>
      </c>
      <c r="C10" s="557">
        <v>0</v>
      </c>
      <c r="D10" s="557">
        <v>17840718.462492</v>
      </c>
      <c r="E10" s="557">
        <v>99436.196330000006</v>
      </c>
      <c r="F10" s="557"/>
      <c r="G10" s="557">
        <v>0</v>
      </c>
      <c r="H10" s="429">
        <v>17741282.266162001</v>
      </c>
    </row>
    <row r="11" spans="1:8">
      <c r="A11" s="430">
        <v>5</v>
      </c>
      <c r="B11" s="445" t="s">
        <v>437</v>
      </c>
      <c r="C11" s="557">
        <v>337245.21568781999</v>
      </c>
      <c r="D11" s="557">
        <v>153822101.35265899</v>
      </c>
      <c r="E11" s="557">
        <v>1080062.531643</v>
      </c>
      <c r="F11" s="557"/>
      <c r="G11" s="557">
        <v>0</v>
      </c>
      <c r="H11" s="429">
        <v>153079284.0367038</v>
      </c>
    </row>
    <row r="12" spans="1:8">
      <c r="A12" s="430">
        <v>6</v>
      </c>
      <c r="B12" s="445" t="s">
        <v>438</v>
      </c>
      <c r="C12" s="557">
        <v>2266661.4247699999</v>
      </c>
      <c r="D12" s="557">
        <v>60414553.104676999</v>
      </c>
      <c r="E12" s="557">
        <v>2005376.950525</v>
      </c>
      <c r="F12" s="557"/>
      <c r="G12" s="557">
        <v>234162.28</v>
      </c>
      <c r="H12" s="429">
        <v>60675837.578921996</v>
      </c>
    </row>
    <row r="13" spans="1:8">
      <c r="A13" s="430">
        <v>7</v>
      </c>
      <c r="B13" s="445" t="s">
        <v>439</v>
      </c>
      <c r="C13" s="557">
        <v>248399.71252038001</v>
      </c>
      <c r="D13" s="557">
        <v>138399871.074247</v>
      </c>
      <c r="E13" s="557">
        <v>574843.52931399993</v>
      </c>
      <c r="F13" s="557"/>
      <c r="G13" s="557">
        <v>0</v>
      </c>
      <c r="H13" s="429">
        <v>138073427.25745338</v>
      </c>
    </row>
    <row r="14" spans="1:8">
      <c r="A14" s="430">
        <v>8</v>
      </c>
      <c r="B14" s="445" t="s">
        <v>440</v>
      </c>
      <c r="C14" s="557">
        <v>1250057.9199443201</v>
      </c>
      <c r="D14" s="557">
        <v>90665073.479930401</v>
      </c>
      <c r="E14" s="557">
        <v>965184.82273699995</v>
      </c>
      <c r="F14" s="557"/>
      <c r="G14" s="557">
        <v>311229.82300400001</v>
      </c>
      <c r="H14" s="429">
        <v>90949946.577137724</v>
      </c>
    </row>
    <row r="15" spans="1:8">
      <c r="A15" s="430">
        <v>9</v>
      </c>
      <c r="B15" s="445" t="s">
        <v>441</v>
      </c>
      <c r="C15" s="557">
        <v>9332783.2713218797</v>
      </c>
      <c r="D15" s="557">
        <v>76110036.020865798</v>
      </c>
      <c r="E15" s="557">
        <v>5738219.9266250003</v>
      </c>
      <c r="F15" s="557"/>
      <c r="G15" s="557">
        <v>0</v>
      </c>
      <c r="H15" s="429">
        <v>79704599.365562677</v>
      </c>
    </row>
    <row r="16" spans="1:8">
      <c r="A16" s="430">
        <v>10</v>
      </c>
      <c r="B16" s="445" t="s">
        <v>442</v>
      </c>
      <c r="C16" s="557">
        <v>0</v>
      </c>
      <c r="D16" s="557">
        <v>91638247.056774303</v>
      </c>
      <c r="E16" s="557">
        <v>184189.08870399999</v>
      </c>
      <c r="F16" s="557"/>
      <c r="G16" s="557">
        <v>0</v>
      </c>
      <c r="H16" s="429">
        <v>91454057.968070298</v>
      </c>
    </row>
    <row r="17" spans="1:8">
      <c r="A17" s="430">
        <v>11</v>
      </c>
      <c r="B17" s="445" t="s">
        <v>443</v>
      </c>
      <c r="C17" s="557">
        <v>0</v>
      </c>
      <c r="D17" s="557">
        <v>19975824.380818099</v>
      </c>
      <c r="E17" s="557">
        <v>26560.520294999998</v>
      </c>
      <c r="F17" s="557"/>
      <c r="G17" s="557">
        <v>0</v>
      </c>
      <c r="H17" s="429">
        <v>19949263.860523097</v>
      </c>
    </row>
    <row r="18" spans="1:8">
      <c r="A18" s="430">
        <v>12</v>
      </c>
      <c r="B18" s="445" t="s">
        <v>444</v>
      </c>
      <c r="C18" s="557">
        <v>2897462.0128000001</v>
      </c>
      <c r="D18" s="557">
        <v>69826028.0006679</v>
      </c>
      <c r="E18" s="557">
        <v>2529012.5059680003</v>
      </c>
      <c r="F18" s="557"/>
      <c r="G18" s="557">
        <v>0</v>
      </c>
      <c r="H18" s="429">
        <v>70194477.507499889</v>
      </c>
    </row>
    <row r="19" spans="1:8">
      <c r="A19" s="430">
        <v>13</v>
      </c>
      <c r="B19" s="445" t="s">
        <v>445</v>
      </c>
      <c r="C19" s="557">
        <v>0</v>
      </c>
      <c r="D19" s="557">
        <v>61560714.765644498</v>
      </c>
      <c r="E19" s="557">
        <v>201096.15166100001</v>
      </c>
      <c r="F19" s="557"/>
      <c r="G19" s="557">
        <v>0</v>
      </c>
      <c r="H19" s="429">
        <v>61359618.613983497</v>
      </c>
    </row>
    <row r="20" spans="1:8">
      <c r="A20" s="430">
        <v>14</v>
      </c>
      <c r="B20" s="445" t="s">
        <v>446</v>
      </c>
      <c r="C20" s="557">
        <v>8940907.4734623898</v>
      </c>
      <c r="D20" s="557">
        <v>56198033.139011003</v>
      </c>
      <c r="E20" s="557">
        <v>6892315.6392178899</v>
      </c>
      <c r="F20" s="557"/>
      <c r="G20" s="557">
        <v>0</v>
      </c>
      <c r="H20" s="429">
        <v>58246624.9732555</v>
      </c>
    </row>
    <row r="21" spans="1:8">
      <c r="A21" s="430">
        <v>15</v>
      </c>
      <c r="B21" s="445" t="s">
        <v>447</v>
      </c>
      <c r="C21" s="557">
        <v>47877.216928000002</v>
      </c>
      <c r="D21" s="557">
        <v>17668164.809100602</v>
      </c>
      <c r="E21" s="557">
        <v>95232.58049800001</v>
      </c>
      <c r="F21" s="557"/>
      <c r="G21" s="557">
        <v>0</v>
      </c>
      <c r="H21" s="429">
        <v>17620809.445530605</v>
      </c>
    </row>
    <row r="22" spans="1:8">
      <c r="A22" s="430">
        <v>16</v>
      </c>
      <c r="B22" s="445" t="s">
        <v>448</v>
      </c>
      <c r="C22" s="557">
        <v>0</v>
      </c>
      <c r="D22" s="557">
        <v>1126534.209735</v>
      </c>
      <c r="E22" s="557">
        <v>9625.9679969999997</v>
      </c>
      <c r="F22" s="557"/>
      <c r="G22" s="557">
        <v>0</v>
      </c>
      <c r="H22" s="429">
        <v>1116908.241738</v>
      </c>
    </row>
    <row r="23" spans="1:8">
      <c r="A23" s="430">
        <v>17</v>
      </c>
      <c r="B23" s="445" t="s">
        <v>526</v>
      </c>
      <c r="C23" s="557">
        <v>0</v>
      </c>
      <c r="D23" s="557">
        <v>1703048.452636</v>
      </c>
      <c r="E23" s="557">
        <v>5166.9533220000003</v>
      </c>
      <c r="F23" s="557"/>
      <c r="G23" s="557">
        <v>0</v>
      </c>
      <c r="H23" s="429">
        <v>1697881.4993139999</v>
      </c>
    </row>
    <row r="24" spans="1:8">
      <c r="A24" s="430">
        <v>18</v>
      </c>
      <c r="B24" s="445" t="s">
        <v>449</v>
      </c>
      <c r="C24" s="557">
        <v>0</v>
      </c>
      <c r="D24" s="557">
        <v>3232210.442115</v>
      </c>
      <c r="E24" s="557">
        <v>21651.074825</v>
      </c>
      <c r="F24" s="557"/>
      <c r="G24" s="557">
        <v>0</v>
      </c>
      <c r="H24" s="429">
        <v>3210559.36729</v>
      </c>
    </row>
    <row r="25" spans="1:8">
      <c r="A25" s="430">
        <v>19</v>
      </c>
      <c r="B25" s="445" t="s">
        <v>450</v>
      </c>
      <c r="C25" s="557">
        <v>0</v>
      </c>
      <c r="D25" s="557">
        <v>2091740.524926</v>
      </c>
      <c r="E25" s="557">
        <v>1787.721974</v>
      </c>
      <c r="F25" s="557"/>
      <c r="G25" s="557">
        <v>0</v>
      </c>
      <c r="H25" s="429">
        <v>2089952.8029519999</v>
      </c>
    </row>
    <row r="26" spans="1:8">
      <c r="A26" s="430">
        <v>20</v>
      </c>
      <c r="B26" s="445" t="s">
        <v>525</v>
      </c>
      <c r="C26" s="557">
        <v>0</v>
      </c>
      <c r="D26" s="557">
        <v>59581023.7943675</v>
      </c>
      <c r="E26" s="557">
        <v>122127.55730499999</v>
      </c>
      <c r="F26" s="557"/>
      <c r="G26" s="557">
        <v>0</v>
      </c>
      <c r="H26" s="429">
        <v>59458896.237062499</v>
      </c>
    </row>
    <row r="27" spans="1:8">
      <c r="A27" s="430">
        <v>21</v>
      </c>
      <c r="B27" s="445" t="s">
        <v>451</v>
      </c>
      <c r="C27" s="557">
        <v>49893.899877999997</v>
      </c>
      <c r="D27" s="557">
        <v>34537812.3997242</v>
      </c>
      <c r="E27" s="557">
        <v>197168.99883900001</v>
      </c>
      <c r="F27" s="557"/>
      <c r="G27" s="557">
        <v>0</v>
      </c>
      <c r="H27" s="429">
        <v>34390537.300763205</v>
      </c>
    </row>
    <row r="28" spans="1:8">
      <c r="A28" s="430">
        <v>22</v>
      </c>
      <c r="B28" s="445" t="s">
        <v>452</v>
      </c>
      <c r="C28" s="557">
        <v>0</v>
      </c>
      <c r="D28" s="557">
        <v>8669984.4660979994</v>
      </c>
      <c r="E28" s="557">
        <v>34559.662354</v>
      </c>
      <c r="F28" s="557"/>
      <c r="G28" s="557">
        <v>0</v>
      </c>
      <c r="H28" s="429">
        <v>8635424.8037439995</v>
      </c>
    </row>
    <row r="29" spans="1:8">
      <c r="A29" s="430">
        <v>23</v>
      </c>
      <c r="B29" s="445" t="s">
        <v>453</v>
      </c>
      <c r="C29" s="557">
        <v>8329375.8960580695</v>
      </c>
      <c r="D29" s="557">
        <v>141109107.730113</v>
      </c>
      <c r="E29" s="557">
        <v>5874538.5864669997</v>
      </c>
      <c r="F29" s="557"/>
      <c r="G29" s="557">
        <v>0</v>
      </c>
      <c r="H29" s="429">
        <v>143563945.03970408</v>
      </c>
    </row>
    <row r="30" spans="1:8">
      <c r="A30" s="430">
        <v>24</v>
      </c>
      <c r="B30" s="445" t="s">
        <v>524</v>
      </c>
      <c r="C30" s="557">
        <v>265048.47199799999</v>
      </c>
      <c r="D30" s="557">
        <v>24705676.846809302</v>
      </c>
      <c r="E30" s="557">
        <v>210394.367383</v>
      </c>
      <c r="F30" s="557"/>
      <c r="G30" s="557">
        <v>0</v>
      </c>
      <c r="H30" s="429">
        <v>24760330.951424301</v>
      </c>
    </row>
    <row r="31" spans="1:8">
      <c r="A31" s="430">
        <v>25</v>
      </c>
      <c r="B31" s="445" t="s">
        <v>454</v>
      </c>
      <c r="C31" s="557">
        <v>61276.718639999999</v>
      </c>
      <c r="D31" s="557">
        <v>6115354.8456490599</v>
      </c>
      <c r="E31" s="557">
        <v>57363.652267999998</v>
      </c>
      <c r="F31" s="557"/>
      <c r="G31" s="557">
        <v>0</v>
      </c>
      <c r="H31" s="429">
        <v>6119267.9120210595</v>
      </c>
    </row>
    <row r="32" spans="1:8">
      <c r="A32" s="430">
        <v>26</v>
      </c>
      <c r="B32" s="445" t="s">
        <v>521</v>
      </c>
      <c r="C32" s="557">
        <v>528000.55669067998</v>
      </c>
      <c r="D32" s="557">
        <v>51842169.993020996</v>
      </c>
      <c r="E32" s="557">
        <v>1035393.8386059999</v>
      </c>
      <c r="F32" s="557"/>
      <c r="G32" s="557">
        <v>0</v>
      </c>
      <c r="H32" s="429">
        <v>51334776.711105675</v>
      </c>
    </row>
    <row r="33" spans="1:8">
      <c r="A33" s="430">
        <v>27</v>
      </c>
      <c r="B33" s="430" t="s">
        <v>455</v>
      </c>
      <c r="C33" s="557">
        <v>487195.37999946624</v>
      </c>
      <c r="D33" s="557">
        <v>100710860.0227375</v>
      </c>
      <c r="E33" s="557">
        <v>18796.668039109558</v>
      </c>
      <c r="F33" s="557"/>
      <c r="G33" s="557">
        <v>43480.61</v>
      </c>
      <c r="H33" s="429">
        <v>101179258.73469785</v>
      </c>
    </row>
    <row r="34" spans="1:8">
      <c r="A34" s="430">
        <v>28</v>
      </c>
      <c r="B34" s="434" t="s">
        <v>64</v>
      </c>
      <c r="C34" s="558">
        <v>35042185.170699</v>
      </c>
      <c r="D34" s="558">
        <v>1822130449.0022364</v>
      </c>
      <c r="E34" s="558">
        <v>28381353.609999999</v>
      </c>
      <c r="F34" s="558">
        <v>0</v>
      </c>
      <c r="G34" s="558">
        <v>588872.71300400002</v>
      </c>
      <c r="H34" s="429">
        <v>1828791280.5629356</v>
      </c>
    </row>
    <row r="36" spans="1:8">
      <c r="B36" s="444"/>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5"/>
  <sheetViews>
    <sheetView showGridLines="0" zoomScaleNormal="100" workbookViewId="0">
      <selection activeCell="C30" sqref="C29:C30"/>
    </sheetView>
  </sheetViews>
  <sheetFormatPr defaultColWidth="9.140625" defaultRowHeight="15"/>
  <cols>
    <col min="1" max="1" width="11.85546875" style="349" bestFit="1" customWidth="1"/>
    <col min="2" max="2" width="108" style="349" bestFit="1" customWidth="1"/>
    <col min="3" max="3" width="35.5703125" style="349" customWidth="1"/>
    <col min="4" max="4" width="38.42578125" style="349" customWidth="1"/>
    <col min="5" max="16384" width="9.140625" style="349"/>
  </cols>
  <sheetData>
    <row r="1" spans="1:4">
      <c r="A1" s="347" t="s">
        <v>30</v>
      </c>
      <c r="B1" s="427" t="str">
        <f>'Info '!C2</f>
        <v>JSC ProCredit Bank</v>
      </c>
    </row>
    <row r="2" spans="1:4">
      <c r="A2" s="347" t="s">
        <v>31</v>
      </c>
      <c r="B2" s="426">
        <f>'1. key ratios '!B2</f>
        <v>45382</v>
      </c>
    </row>
    <row r="3" spans="1:4">
      <c r="A3" s="348" t="s">
        <v>456</v>
      </c>
    </row>
    <row r="5" spans="1:4">
      <c r="A5" s="762" t="s">
        <v>670</v>
      </c>
      <c r="B5" s="762"/>
      <c r="C5" s="425" t="s">
        <v>473</v>
      </c>
      <c r="D5" s="425" t="s">
        <v>514</v>
      </c>
    </row>
    <row r="6" spans="1:4">
      <c r="A6" s="453">
        <v>1</v>
      </c>
      <c r="B6" s="446" t="s">
        <v>669</v>
      </c>
      <c r="C6" s="556">
        <v>29286875.690000001</v>
      </c>
      <c r="D6" s="448"/>
    </row>
    <row r="7" spans="1:4">
      <c r="A7" s="450">
        <v>2</v>
      </c>
      <c r="B7" s="446" t="s">
        <v>668</v>
      </c>
      <c r="C7" s="555">
        <v>1839589.5</v>
      </c>
      <c r="D7" s="448">
        <v>0</v>
      </c>
    </row>
    <row r="8" spans="1:4">
      <c r="A8" s="452">
        <v>2.1</v>
      </c>
      <c r="B8" s="451" t="s">
        <v>529</v>
      </c>
      <c r="C8" s="555">
        <v>455846.39</v>
      </c>
      <c r="D8" s="448"/>
    </row>
    <row r="9" spans="1:4">
      <c r="A9" s="452">
        <v>2.2000000000000002</v>
      </c>
      <c r="B9" s="451" t="s">
        <v>527</v>
      </c>
      <c r="C9" s="555">
        <v>1383743.11</v>
      </c>
      <c r="D9" s="448"/>
    </row>
    <row r="10" spans="1:4">
      <c r="A10" s="453">
        <v>3</v>
      </c>
      <c r="B10" s="446" t="s">
        <v>667</v>
      </c>
      <c r="C10" s="555">
        <v>2697004.0999999996</v>
      </c>
      <c r="D10" s="448">
        <v>0</v>
      </c>
    </row>
    <row r="11" spans="1:4">
      <c r="A11" s="452">
        <v>3.1</v>
      </c>
      <c r="B11" s="451" t="s">
        <v>458</v>
      </c>
      <c r="C11" s="555">
        <v>588872.71</v>
      </c>
      <c r="D11" s="448"/>
    </row>
    <row r="12" spans="1:4">
      <c r="A12" s="452">
        <v>3.2</v>
      </c>
      <c r="B12" s="451" t="s">
        <v>666</v>
      </c>
      <c r="C12" s="555">
        <v>431209.96</v>
      </c>
      <c r="D12" s="448"/>
    </row>
    <row r="13" spans="1:4">
      <c r="A13" s="452">
        <v>3.3</v>
      </c>
      <c r="B13" s="451" t="s">
        <v>528</v>
      </c>
      <c r="C13" s="555">
        <v>1676921.43</v>
      </c>
      <c r="D13" s="448"/>
    </row>
    <row r="14" spans="1:4">
      <c r="A14" s="450">
        <v>4</v>
      </c>
      <c r="B14" s="449" t="s">
        <v>665</v>
      </c>
      <c r="C14" s="555">
        <v>-356401.43</v>
      </c>
      <c r="D14" s="448"/>
    </row>
    <row r="15" spans="1:4">
      <c r="A15" s="447">
        <v>5</v>
      </c>
      <c r="B15" s="446" t="s">
        <v>664</v>
      </c>
      <c r="C15" s="556">
        <v>28073059.660000004</v>
      </c>
      <c r="D15" s="418">
        <v>0</v>
      </c>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23"/>
  <sheetViews>
    <sheetView showGridLines="0" zoomScaleNormal="100" workbookViewId="0">
      <selection activeCell="C7" sqref="C7:C18"/>
    </sheetView>
  </sheetViews>
  <sheetFormatPr defaultColWidth="9.140625" defaultRowHeight="15"/>
  <cols>
    <col min="1" max="1" width="11.85546875" style="349" bestFit="1" customWidth="1"/>
    <col min="2" max="2" width="128.85546875" style="349" bestFit="1" customWidth="1"/>
    <col min="3" max="3" width="37" style="349" customWidth="1"/>
    <col min="4" max="4" width="50.5703125" style="349" customWidth="1"/>
    <col min="5" max="16384" width="9.140625" style="349"/>
  </cols>
  <sheetData>
    <row r="1" spans="1:4">
      <c r="A1" s="347" t="s">
        <v>30</v>
      </c>
      <c r="B1" s="427" t="str">
        <f>'Info '!C2</f>
        <v>JSC ProCredit Bank</v>
      </c>
    </row>
    <row r="2" spans="1:4">
      <c r="A2" s="347" t="s">
        <v>31</v>
      </c>
      <c r="B2" s="426">
        <f>'1. key ratios '!B2</f>
        <v>45382</v>
      </c>
    </row>
    <row r="3" spans="1:4">
      <c r="A3" s="348" t="s">
        <v>460</v>
      </c>
    </row>
    <row r="4" spans="1:4">
      <c r="A4" s="348"/>
    </row>
    <row r="5" spans="1:4" ht="15" customHeight="1">
      <c r="A5" s="763" t="s">
        <v>530</v>
      </c>
      <c r="B5" s="764"/>
      <c r="C5" s="767" t="s">
        <v>461</v>
      </c>
      <c r="D5" s="767" t="s">
        <v>462</v>
      </c>
    </row>
    <row r="6" spans="1:4">
      <c r="A6" s="765"/>
      <c r="B6" s="766"/>
      <c r="C6" s="767"/>
      <c r="D6" s="767"/>
    </row>
    <row r="7" spans="1:4">
      <c r="A7" s="418">
        <v>1</v>
      </c>
      <c r="B7" s="418" t="s">
        <v>457</v>
      </c>
      <c r="C7" s="555">
        <v>37683354.5</v>
      </c>
      <c r="D7" s="454"/>
    </row>
    <row r="8" spans="1:4">
      <c r="A8" s="448">
        <v>2</v>
      </c>
      <c r="B8" s="448" t="s">
        <v>463</v>
      </c>
      <c r="C8" s="555">
        <v>374096.83</v>
      </c>
      <c r="D8" s="454"/>
    </row>
    <row r="9" spans="1:4">
      <c r="A9" s="448">
        <v>3</v>
      </c>
      <c r="B9" s="457" t="s">
        <v>673</v>
      </c>
      <c r="C9" s="555">
        <v>-567091.47</v>
      </c>
      <c r="D9" s="454"/>
    </row>
    <row r="10" spans="1:4">
      <c r="A10" s="448">
        <v>4</v>
      </c>
      <c r="B10" s="448" t="s">
        <v>464</v>
      </c>
      <c r="C10" s="556">
        <v>2935370.0699999994</v>
      </c>
      <c r="D10" s="454"/>
    </row>
    <row r="11" spans="1:4">
      <c r="A11" s="448">
        <v>5</v>
      </c>
      <c r="B11" s="456" t="s">
        <v>672</v>
      </c>
      <c r="C11" s="555"/>
      <c r="D11" s="454"/>
    </row>
    <row r="12" spans="1:4">
      <c r="A12" s="448">
        <v>6</v>
      </c>
      <c r="B12" s="456" t="s">
        <v>465</v>
      </c>
      <c r="C12" s="555">
        <v>2346497.3599999994</v>
      </c>
      <c r="D12" s="454"/>
    </row>
    <row r="13" spans="1:4">
      <c r="A13" s="448">
        <v>7</v>
      </c>
      <c r="B13" s="456" t="s">
        <v>468</v>
      </c>
      <c r="C13" s="555">
        <v>588872.71</v>
      </c>
      <c r="D13" s="454"/>
    </row>
    <row r="14" spans="1:4">
      <c r="A14" s="448">
        <v>8</v>
      </c>
      <c r="B14" s="456" t="s">
        <v>466</v>
      </c>
      <c r="C14" s="555"/>
      <c r="D14" s="448"/>
    </row>
    <row r="15" spans="1:4">
      <c r="A15" s="448">
        <v>9</v>
      </c>
      <c r="B15" s="456" t="s">
        <v>467</v>
      </c>
      <c r="C15" s="555"/>
      <c r="D15" s="448"/>
    </row>
    <row r="16" spans="1:4">
      <c r="A16" s="448">
        <v>10</v>
      </c>
      <c r="B16" s="456" t="s">
        <v>469</v>
      </c>
      <c r="C16" s="555"/>
      <c r="D16" s="448"/>
    </row>
    <row r="17" spans="1:4">
      <c r="A17" s="448">
        <v>11</v>
      </c>
      <c r="B17" s="456" t="s">
        <v>671</v>
      </c>
      <c r="C17" s="555"/>
      <c r="D17" s="454"/>
    </row>
    <row r="18" spans="1:4">
      <c r="A18" s="418">
        <v>12</v>
      </c>
      <c r="B18" s="455" t="s">
        <v>459</v>
      </c>
      <c r="C18" s="556">
        <v>34554989.789999999</v>
      </c>
      <c r="D18" s="454"/>
    </row>
    <row r="21" spans="1:4">
      <c r="B21" s="347"/>
    </row>
    <row r="22" spans="1:4">
      <c r="B22" s="347"/>
    </row>
    <row r="23" spans="1:4">
      <c r="B23" s="348"/>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28"/>
  <sheetViews>
    <sheetView showGridLines="0" zoomScaleNormal="100" workbookViewId="0">
      <selection activeCell="C8" sqref="C8:AA28"/>
    </sheetView>
  </sheetViews>
  <sheetFormatPr defaultColWidth="9.140625" defaultRowHeight="15"/>
  <cols>
    <col min="1" max="1" width="11.85546875" style="441" bestFit="1" customWidth="1"/>
    <col min="2" max="2" width="63.85546875" style="441" customWidth="1"/>
    <col min="3" max="3" width="15.5703125" style="441" customWidth="1"/>
    <col min="4" max="18" width="22.28515625" style="441" customWidth="1"/>
    <col min="19" max="19" width="23.28515625" style="441" bestFit="1" customWidth="1"/>
    <col min="20" max="26" width="22.28515625" style="441" customWidth="1"/>
    <col min="27" max="27" width="23.28515625" style="441" bestFit="1" customWidth="1"/>
    <col min="28" max="28" width="20" style="441" customWidth="1"/>
    <col min="29" max="16384" width="9.140625" style="441"/>
  </cols>
  <sheetData>
    <row r="1" spans="1:28">
      <c r="A1" s="347" t="s">
        <v>30</v>
      </c>
      <c r="B1" s="427" t="str">
        <f>'Info '!C2</f>
        <v>JSC ProCredit Bank</v>
      </c>
    </row>
    <row r="2" spans="1:28">
      <c r="A2" s="347" t="s">
        <v>31</v>
      </c>
      <c r="B2" s="426">
        <f>'1. key ratios '!B2</f>
        <v>45382</v>
      </c>
      <c r="C2" s="442"/>
    </row>
    <row r="3" spans="1:28">
      <c r="A3" s="348" t="s">
        <v>470</v>
      </c>
    </row>
    <row r="5" spans="1:28" ht="15" customHeight="1">
      <c r="A5" s="769" t="s">
        <v>685</v>
      </c>
      <c r="B5" s="770"/>
      <c r="C5" s="775" t="s">
        <v>471</v>
      </c>
      <c r="D5" s="776"/>
      <c r="E5" s="776"/>
      <c r="F5" s="776"/>
      <c r="G5" s="776"/>
      <c r="H5" s="776"/>
      <c r="I5" s="776"/>
      <c r="J5" s="776"/>
      <c r="K5" s="776"/>
      <c r="L5" s="776"/>
      <c r="M5" s="776"/>
      <c r="N5" s="776"/>
      <c r="O5" s="776"/>
      <c r="P5" s="776"/>
      <c r="Q5" s="776"/>
      <c r="R5" s="776"/>
      <c r="S5" s="776"/>
      <c r="T5" s="464"/>
      <c r="U5" s="464"/>
      <c r="V5" s="464"/>
      <c r="W5" s="464"/>
      <c r="X5" s="464"/>
      <c r="Y5" s="464"/>
      <c r="Z5" s="464"/>
      <c r="AA5" s="463"/>
      <c r="AB5" s="458"/>
    </row>
    <row r="6" spans="1:28" ht="12" customHeight="1">
      <c r="A6" s="771"/>
      <c r="B6" s="772"/>
      <c r="C6" s="777" t="s">
        <v>64</v>
      </c>
      <c r="D6" s="779" t="s">
        <v>684</v>
      </c>
      <c r="E6" s="779"/>
      <c r="F6" s="779"/>
      <c r="G6" s="779"/>
      <c r="H6" s="779" t="s">
        <v>683</v>
      </c>
      <c r="I6" s="779"/>
      <c r="J6" s="779"/>
      <c r="K6" s="779"/>
      <c r="L6" s="461"/>
      <c r="M6" s="780" t="s">
        <v>682</v>
      </c>
      <c r="N6" s="780"/>
      <c r="O6" s="780"/>
      <c r="P6" s="780"/>
      <c r="Q6" s="780"/>
      <c r="R6" s="780"/>
      <c r="S6" s="760"/>
      <c r="T6" s="462"/>
      <c r="U6" s="768" t="s">
        <v>681</v>
      </c>
      <c r="V6" s="768"/>
      <c r="W6" s="768"/>
      <c r="X6" s="768"/>
      <c r="Y6" s="768"/>
      <c r="Z6" s="768"/>
      <c r="AA6" s="761"/>
      <c r="AB6" s="461"/>
    </row>
    <row r="7" spans="1:28">
      <c r="A7" s="773"/>
      <c r="B7" s="774"/>
      <c r="C7" s="778"/>
      <c r="D7" s="460"/>
      <c r="E7" s="438" t="s">
        <v>472</v>
      </c>
      <c r="F7" s="438" t="s">
        <v>679</v>
      </c>
      <c r="G7" s="440" t="s">
        <v>680</v>
      </c>
      <c r="H7" s="442"/>
      <c r="I7" s="438" t="s">
        <v>472</v>
      </c>
      <c r="J7" s="438" t="s">
        <v>679</v>
      </c>
      <c r="K7" s="440" t="s">
        <v>680</v>
      </c>
      <c r="L7" s="459"/>
      <c r="M7" s="438" t="s">
        <v>472</v>
      </c>
      <c r="N7" s="438" t="s">
        <v>679</v>
      </c>
      <c r="O7" s="438" t="s">
        <v>678</v>
      </c>
      <c r="P7" s="438" t="s">
        <v>677</v>
      </c>
      <c r="Q7" s="438" t="s">
        <v>676</v>
      </c>
      <c r="R7" s="438" t="s">
        <v>675</v>
      </c>
      <c r="S7" s="438" t="s">
        <v>674</v>
      </c>
      <c r="T7" s="459"/>
      <c r="U7" s="438" t="s">
        <v>472</v>
      </c>
      <c r="V7" s="438" t="s">
        <v>679</v>
      </c>
      <c r="W7" s="438" t="s">
        <v>678</v>
      </c>
      <c r="X7" s="438" t="s">
        <v>677</v>
      </c>
      <c r="Y7" s="438" t="s">
        <v>676</v>
      </c>
      <c r="Z7" s="438" t="s">
        <v>675</v>
      </c>
      <c r="AA7" s="438" t="s">
        <v>674</v>
      </c>
      <c r="AB7" s="458"/>
    </row>
    <row r="8" spans="1:28" s="564" customFormat="1">
      <c r="A8" s="563">
        <v>1</v>
      </c>
      <c r="B8" s="434" t="s">
        <v>473</v>
      </c>
      <c r="C8" s="558">
        <v>1232206761.0706637</v>
      </c>
      <c r="D8" s="558">
        <v>1162596050.1171951</v>
      </c>
      <c r="E8" s="558">
        <v>8341103.4920529407</v>
      </c>
      <c r="F8" s="558">
        <v>477864.37</v>
      </c>
      <c r="G8" s="558">
        <v>0</v>
      </c>
      <c r="H8" s="558">
        <v>35055721.162769049</v>
      </c>
      <c r="I8" s="558">
        <v>8408509.9606490396</v>
      </c>
      <c r="J8" s="558">
        <v>4606836.53764698</v>
      </c>
      <c r="K8" s="558">
        <v>0</v>
      </c>
      <c r="L8" s="558">
        <v>34083543.018703617</v>
      </c>
      <c r="M8" s="558">
        <v>1504480.64717915</v>
      </c>
      <c r="N8" s="558">
        <v>607670.71234800003</v>
      </c>
      <c r="O8" s="558">
        <v>14756432.9615859</v>
      </c>
      <c r="P8" s="558">
        <v>8675340.2952091601</v>
      </c>
      <c r="Q8" s="558">
        <v>4861231.9092951901</v>
      </c>
      <c r="R8" s="558">
        <v>0</v>
      </c>
      <c r="S8" s="558">
        <v>0</v>
      </c>
      <c r="T8" s="558">
        <v>471446.77199589001</v>
      </c>
      <c r="U8" s="558">
        <v>0</v>
      </c>
      <c r="V8" s="558">
        <v>0</v>
      </c>
      <c r="W8" s="558">
        <v>0</v>
      </c>
      <c r="X8" s="558">
        <v>0</v>
      </c>
      <c r="Y8" s="558">
        <v>0</v>
      </c>
      <c r="Z8" s="558">
        <v>0</v>
      </c>
      <c r="AA8" s="558">
        <v>0</v>
      </c>
    </row>
    <row r="9" spans="1:28">
      <c r="A9" s="430">
        <v>1.1000000000000001</v>
      </c>
      <c r="B9" s="450" t="s">
        <v>474</v>
      </c>
      <c r="C9" s="561">
        <v>0</v>
      </c>
      <c r="D9" s="557"/>
      <c r="E9" s="557"/>
      <c r="F9" s="557"/>
      <c r="G9" s="557"/>
      <c r="H9" s="557"/>
      <c r="I9" s="557"/>
      <c r="J9" s="557"/>
      <c r="K9" s="557"/>
      <c r="L9" s="557"/>
      <c r="M9" s="557"/>
      <c r="N9" s="557"/>
      <c r="O9" s="557"/>
      <c r="P9" s="557"/>
      <c r="Q9" s="557"/>
      <c r="R9" s="557"/>
      <c r="S9" s="557"/>
      <c r="T9" s="557"/>
      <c r="U9" s="557"/>
      <c r="V9" s="557"/>
      <c r="W9" s="557"/>
      <c r="X9" s="557"/>
      <c r="Y9" s="557"/>
      <c r="Z9" s="557"/>
      <c r="AA9" s="557"/>
    </row>
    <row r="10" spans="1:28">
      <c r="A10" s="430">
        <v>1.2</v>
      </c>
      <c r="B10" s="450" t="s">
        <v>475</v>
      </c>
      <c r="C10" s="561">
        <v>0</v>
      </c>
      <c r="D10" s="557"/>
      <c r="E10" s="557"/>
      <c r="F10" s="557"/>
      <c r="G10" s="557"/>
      <c r="H10" s="557"/>
      <c r="I10" s="557"/>
      <c r="J10" s="557"/>
      <c r="K10" s="557"/>
      <c r="L10" s="557"/>
      <c r="M10" s="557"/>
      <c r="N10" s="557"/>
      <c r="O10" s="557"/>
      <c r="P10" s="557"/>
      <c r="Q10" s="557"/>
      <c r="R10" s="557"/>
      <c r="S10" s="557"/>
      <c r="T10" s="557"/>
      <c r="U10" s="557"/>
      <c r="V10" s="557"/>
      <c r="W10" s="557"/>
      <c r="X10" s="557"/>
      <c r="Y10" s="557"/>
      <c r="Z10" s="557"/>
      <c r="AA10" s="557"/>
    </row>
    <row r="11" spans="1:28">
      <c r="A11" s="430">
        <v>1.3</v>
      </c>
      <c r="B11" s="450" t="s">
        <v>476</v>
      </c>
      <c r="C11" s="561">
        <v>0</v>
      </c>
      <c r="D11" s="557">
        <v>0</v>
      </c>
      <c r="E11" s="557"/>
      <c r="F11" s="557"/>
      <c r="G11" s="557"/>
      <c r="H11" s="557"/>
      <c r="I11" s="557"/>
      <c r="J11" s="557"/>
      <c r="K11" s="557"/>
      <c r="L11" s="557"/>
      <c r="M11" s="557"/>
      <c r="N11" s="557"/>
      <c r="O11" s="557"/>
      <c r="P11" s="557"/>
      <c r="Q11" s="557"/>
      <c r="R11" s="557"/>
      <c r="S11" s="557"/>
      <c r="T11" s="557"/>
      <c r="U11" s="557"/>
      <c r="V11" s="557"/>
      <c r="W11" s="557"/>
      <c r="X11" s="557"/>
      <c r="Y11" s="557"/>
      <c r="Z11" s="557"/>
      <c r="AA11" s="557"/>
    </row>
    <row r="12" spans="1:28">
      <c r="A12" s="430">
        <v>1.4</v>
      </c>
      <c r="B12" s="450" t="s">
        <v>477</v>
      </c>
      <c r="C12" s="561">
        <v>2348738.52</v>
      </c>
      <c r="D12" s="557">
        <v>2348738.52</v>
      </c>
      <c r="E12" s="557">
        <v>0</v>
      </c>
      <c r="F12" s="557">
        <v>0</v>
      </c>
      <c r="G12" s="557">
        <v>0</v>
      </c>
      <c r="H12" s="557">
        <v>0</v>
      </c>
      <c r="I12" s="557">
        <v>0</v>
      </c>
      <c r="J12" s="557">
        <v>0</v>
      </c>
      <c r="K12" s="557">
        <v>0</v>
      </c>
      <c r="L12" s="557">
        <v>0</v>
      </c>
      <c r="M12" s="557">
        <v>0</v>
      </c>
      <c r="N12" s="557">
        <v>0</v>
      </c>
      <c r="O12" s="557">
        <v>0</v>
      </c>
      <c r="P12" s="557">
        <v>0</v>
      </c>
      <c r="Q12" s="557">
        <v>0</v>
      </c>
      <c r="R12" s="557">
        <v>0</v>
      </c>
      <c r="S12" s="557">
        <v>0</v>
      </c>
      <c r="T12" s="557">
        <v>0</v>
      </c>
      <c r="U12" s="557">
        <v>0</v>
      </c>
      <c r="V12" s="557">
        <v>0</v>
      </c>
      <c r="W12" s="557">
        <v>0</v>
      </c>
      <c r="X12" s="557">
        <v>0</v>
      </c>
      <c r="Y12" s="557">
        <v>0</v>
      </c>
      <c r="Z12" s="557">
        <v>0</v>
      </c>
      <c r="AA12" s="557">
        <v>0</v>
      </c>
    </row>
    <row r="13" spans="1:28">
      <c r="A13" s="430">
        <v>1.5</v>
      </c>
      <c r="B13" s="450" t="s">
        <v>478</v>
      </c>
      <c r="C13" s="561">
        <v>1041842906.0533819</v>
      </c>
      <c r="D13" s="557">
        <v>978838269.58294404</v>
      </c>
      <c r="E13" s="557">
        <v>5922521.8674870003</v>
      </c>
      <c r="F13" s="557">
        <v>0</v>
      </c>
      <c r="G13" s="557">
        <v>0</v>
      </c>
      <c r="H13" s="557">
        <v>30644635.1063678</v>
      </c>
      <c r="I13" s="557">
        <v>7018876.4198545096</v>
      </c>
      <c r="J13" s="557">
        <v>4529338.6424849797</v>
      </c>
      <c r="K13" s="557">
        <v>0</v>
      </c>
      <c r="L13" s="557">
        <v>32360001.364070099</v>
      </c>
      <c r="M13" s="557">
        <v>1469635.20445315</v>
      </c>
      <c r="N13" s="557">
        <v>511630.83370800002</v>
      </c>
      <c r="O13" s="557">
        <v>14431584.0010859</v>
      </c>
      <c r="P13" s="557">
        <v>8519899.0223531593</v>
      </c>
      <c r="Q13" s="557">
        <v>4861231.9092951901</v>
      </c>
      <c r="R13" s="557">
        <v>0</v>
      </c>
      <c r="S13" s="557">
        <v>0</v>
      </c>
      <c r="T13" s="557">
        <v>0</v>
      </c>
      <c r="U13" s="557">
        <v>0</v>
      </c>
      <c r="V13" s="557">
        <v>0</v>
      </c>
      <c r="W13" s="557">
        <v>0</v>
      </c>
      <c r="X13" s="557">
        <v>0</v>
      </c>
      <c r="Y13" s="557">
        <v>0</v>
      </c>
      <c r="Z13" s="557">
        <v>0</v>
      </c>
      <c r="AA13" s="557">
        <v>0</v>
      </c>
    </row>
    <row r="14" spans="1:28">
      <c r="A14" s="430">
        <v>1.6</v>
      </c>
      <c r="B14" s="450" t="s">
        <v>479</v>
      </c>
      <c r="C14" s="561">
        <v>188015116.49728167</v>
      </c>
      <c r="D14" s="557">
        <v>181409042.01425099</v>
      </c>
      <c r="E14" s="557">
        <v>2418581.6245659399</v>
      </c>
      <c r="F14" s="557">
        <v>477864.37</v>
      </c>
      <c r="G14" s="557">
        <v>0</v>
      </c>
      <c r="H14" s="557">
        <v>4411086.05640125</v>
      </c>
      <c r="I14" s="557">
        <v>1389633.54079453</v>
      </c>
      <c r="J14" s="557">
        <v>77497.895162000001</v>
      </c>
      <c r="K14" s="557">
        <v>0</v>
      </c>
      <c r="L14" s="557">
        <v>1723541.6546335199</v>
      </c>
      <c r="M14" s="557">
        <v>34845.442726000001</v>
      </c>
      <c r="N14" s="557">
        <v>96039.878639999995</v>
      </c>
      <c r="O14" s="557">
        <v>324848.96049999999</v>
      </c>
      <c r="P14" s="557">
        <v>155441.272856</v>
      </c>
      <c r="Q14" s="557">
        <v>0</v>
      </c>
      <c r="R14" s="557">
        <v>0</v>
      </c>
      <c r="S14" s="557">
        <v>0</v>
      </c>
      <c r="T14" s="557">
        <v>471446.77199589001</v>
      </c>
      <c r="U14" s="557">
        <v>0</v>
      </c>
      <c r="V14" s="557">
        <v>0</v>
      </c>
      <c r="W14" s="557">
        <v>0</v>
      </c>
      <c r="X14" s="557">
        <v>0</v>
      </c>
      <c r="Y14" s="557">
        <v>0</v>
      </c>
      <c r="Z14" s="557">
        <v>0</v>
      </c>
      <c r="AA14" s="557">
        <v>0</v>
      </c>
    </row>
    <row r="15" spans="1:28" s="564" customFormat="1">
      <c r="A15" s="563">
        <v>2</v>
      </c>
      <c r="B15" s="434" t="s">
        <v>480</v>
      </c>
      <c r="C15" s="558">
        <v>147912909.99000001</v>
      </c>
      <c r="D15" s="558">
        <v>147912909.99000001</v>
      </c>
      <c r="E15" s="558">
        <v>0</v>
      </c>
      <c r="F15" s="558">
        <v>0</v>
      </c>
      <c r="G15" s="558">
        <v>0</v>
      </c>
      <c r="H15" s="558">
        <v>0</v>
      </c>
      <c r="I15" s="558">
        <v>0</v>
      </c>
      <c r="J15" s="558">
        <v>0</v>
      </c>
      <c r="K15" s="558">
        <v>0</v>
      </c>
      <c r="L15" s="558">
        <v>0</v>
      </c>
      <c r="M15" s="558">
        <v>0</v>
      </c>
      <c r="N15" s="558">
        <v>0</v>
      </c>
      <c r="O15" s="558">
        <v>0</v>
      </c>
      <c r="P15" s="558">
        <v>0</v>
      </c>
      <c r="Q15" s="558">
        <v>0</v>
      </c>
      <c r="R15" s="558">
        <v>0</v>
      </c>
      <c r="S15" s="558">
        <v>0</v>
      </c>
      <c r="T15" s="558">
        <v>0</v>
      </c>
      <c r="U15" s="558">
        <v>0</v>
      </c>
      <c r="V15" s="558">
        <v>0</v>
      </c>
      <c r="W15" s="558">
        <v>0</v>
      </c>
      <c r="X15" s="558">
        <v>0</v>
      </c>
      <c r="Y15" s="558">
        <v>0</v>
      </c>
      <c r="Z15" s="558">
        <v>0</v>
      </c>
      <c r="AA15" s="558">
        <v>0</v>
      </c>
    </row>
    <row r="16" spans="1:28">
      <c r="A16" s="430">
        <v>2.1</v>
      </c>
      <c r="B16" s="450" t="s">
        <v>474</v>
      </c>
      <c r="C16" s="561">
        <v>30970517.420000002</v>
      </c>
      <c r="D16" s="557">
        <v>30970517.420000002</v>
      </c>
      <c r="E16" s="557"/>
      <c r="F16" s="557"/>
      <c r="G16" s="557"/>
      <c r="H16" s="557"/>
      <c r="I16" s="557"/>
      <c r="J16" s="557"/>
      <c r="K16" s="557"/>
      <c r="L16" s="557"/>
      <c r="M16" s="557"/>
      <c r="N16" s="557"/>
      <c r="O16" s="557"/>
      <c r="P16" s="557"/>
      <c r="Q16" s="557"/>
      <c r="R16" s="557"/>
      <c r="S16" s="557"/>
      <c r="T16" s="557"/>
      <c r="U16" s="557"/>
      <c r="V16" s="557"/>
      <c r="W16" s="557"/>
      <c r="X16" s="557"/>
      <c r="Y16" s="557"/>
      <c r="Z16" s="557"/>
      <c r="AA16" s="557"/>
    </row>
    <row r="17" spans="1:27">
      <c r="A17" s="430">
        <v>2.2000000000000002</v>
      </c>
      <c r="B17" s="450" t="s">
        <v>475</v>
      </c>
      <c r="C17" s="561">
        <v>116942392.56999999</v>
      </c>
      <c r="D17" s="557">
        <v>116942392.56999999</v>
      </c>
      <c r="E17" s="557"/>
      <c r="F17" s="557"/>
      <c r="G17" s="557"/>
      <c r="H17" s="557"/>
      <c r="I17" s="557"/>
      <c r="J17" s="557"/>
      <c r="K17" s="557"/>
      <c r="L17" s="557"/>
      <c r="M17" s="557"/>
      <c r="N17" s="557"/>
      <c r="O17" s="557"/>
      <c r="P17" s="557"/>
      <c r="Q17" s="557"/>
      <c r="R17" s="557"/>
      <c r="S17" s="557"/>
      <c r="T17" s="557"/>
      <c r="U17" s="557"/>
      <c r="V17" s="557"/>
      <c r="W17" s="557"/>
      <c r="X17" s="557"/>
      <c r="Y17" s="557"/>
      <c r="Z17" s="557"/>
      <c r="AA17" s="557"/>
    </row>
    <row r="18" spans="1:27">
      <c r="A18" s="430">
        <v>2.2999999999999998</v>
      </c>
      <c r="B18" s="450" t="s">
        <v>476</v>
      </c>
      <c r="C18" s="561">
        <v>0</v>
      </c>
      <c r="D18" s="557">
        <v>0</v>
      </c>
      <c r="E18" s="557"/>
      <c r="F18" s="557"/>
      <c r="G18" s="557"/>
      <c r="H18" s="557"/>
      <c r="I18" s="557"/>
      <c r="J18" s="557"/>
      <c r="K18" s="557"/>
      <c r="L18" s="557"/>
      <c r="M18" s="557"/>
      <c r="N18" s="557"/>
      <c r="O18" s="557"/>
      <c r="P18" s="557"/>
      <c r="Q18" s="557"/>
      <c r="R18" s="557"/>
      <c r="S18" s="557"/>
      <c r="T18" s="557"/>
      <c r="U18" s="557"/>
      <c r="V18" s="557"/>
      <c r="W18" s="557"/>
      <c r="X18" s="557"/>
      <c r="Y18" s="557"/>
      <c r="Z18" s="557"/>
      <c r="AA18" s="557"/>
    </row>
    <row r="19" spans="1:27">
      <c r="A19" s="430">
        <v>2.4</v>
      </c>
      <c r="B19" s="450" t="s">
        <v>477</v>
      </c>
      <c r="C19" s="561">
        <v>0</v>
      </c>
      <c r="D19" s="557">
        <v>0</v>
      </c>
      <c r="E19" s="557"/>
      <c r="F19" s="557"/>
      <c r="G19" s="557"/>
      <c r="H19" s="557"/>
      <c r="I19" s="557"/>
      <c r="J19" s="557"/>
      <c r="K19" s="557"/>
      <c r="L19" s="557"/>
      <c r="M19" s="557"/>
      <c r="N19" s="557"/>
      <c r="O19" s="557"/>
      <c r="P19" s="557"/>
      <c r="Q19" s="557"/>
      <c r="R19" s="557"/>
      <c r="S19" s="557"/>
      <c r="T19" s="557"/>
      <c r="U19" s="557"/>
      <c r="V19" s="557"/>
      <c r="W19" s="557"/>
      <c r="X19" s="557"/>
      <c r="Y19" s="557"/>
      <c r="Z19" s="557"/>
      <c r="AA19" s="557"/>
    </row>
    <row r="20" spans="1:27">
      <c r="A20" s="430">
        <v>2.5</v>
      </c>
      <c r="B20" s="450" t="s">
        <v>478</v>
      </c>
      <c r="C20" s="561">
        <v>0</v>
      </c>
      <c r="D20" s="557">
        <v>0</v>
      </c>
      <c r="E20" s="557"/>
      <c r="F20" s="557"/>
      <c r="G20" s="557"/>
      <c r="H20" s="557"/>
      <c r="I20" s="557"/>
      <c r="J20" s="557"/>
      <c r="K20" s="557"/>
      <c r="L20" s="557"/>
      <c r="M20" s="557"/>
      <c r="N20" s="557"/>
      <c r="O20" s="557"/>
      <c r="P20" s="557"/>
      <c r="Q20" s="557"/>
      <c r="R20" s="557"/>
      <c r="S20" s="557"/>
      <c r="T20" s="557"/>
      <c r="U20" s="557"/>
      <c r="V20" s="557"/>
      <c r="W20" s="557"/>
      <c r="X20" s="557"/>
      <c r="Y20" s="557"/>
      <c r="Z20" s="557"/>
      <c r="AA20" s="557"/>
    </row>
    <row r="21" spans="1:27">
      <c r="A21" s="430">
        <v>2.6</v>
      </c>
      <c r="B21" s="450" t="s">
        <v>479</v>
      </c>
      <c r="C21" s="561">
        <v>0</v>
      </c>
      <c r="D21" s="557">
        <v>0</v>
      </c>
      <c r="E21" s="557"/>
      <c r="F21" s="557"/>
      <c r="G21" s="557"/>
      <c r="H21" s="557"/>
      <c r="I21" s="557"/>
      <c r="J21" s="557"/>
      <c r="K21" s="557"/>
      <c r="L21" s="557"/>
      <c r="M21" s="557"/>
      <c r="N21" s="557"/>
      <c r="O21" s="557"/>
      <c r="P21" s="557"/>
      <c r="Q21" s="557"/>
      <c r="R21" s="557"/>
      <c r="S21" s="557"/>
      <c r="T21" s="557"/>
      <c r="U21" s="557"/>
      <c r="V21" s="557"/>
      <c r="W21" s="557"/>
      <c r="X21" s="557"/>
      <c r="Y21" s="557"/>
      <c r="Z21" s="557"/>
      <c r="AA21" s="557"/>
    </row>
    <row r="22" spans="1:27" s="564" customFormat="1">
      <c r="A22" s="563">
        <v>3</v>
      </c>
      <c r="B22" s="434" t="s">
        <v>520</v>
      </c>
      <c r="C22" s="558">
        <v>162176713.289857</v>
      </c>
      <c r="D22" s="558">
        <v>89960020.319734991</v>
      </c>
      <c r="E22" s="562"/>
      <c r="F22" s="562"/>
      <c r="G22" s="562"/>
      <c r="H22" s="558">
        <v>4998653.8241760004</v>
      </c>
      <c r="I22" s="562"/>
      <c r="J22" s="562"/>
      <c r="K22" s="562"/>
      <c r="L22" s="558">
        <v>4700344.8081919998</v>
      </c>
      <c r="M22" s="562"/>
      <c r="N22" s="562"/>
      <c r="O22" s="562"/>
      <c r="P22" s="562"/>
      <c r="Q22" s="562"/>
      <c r="R22" s="562"/>
      <c r="S22" s="562"/>
      <c r="T22" s="558">
        <v>0</v>
      </c>
      <c r="U22" s="562"/>
      <c r="V22" s="562"/>
      <c r="W22" s="562"/>
      <c r="X22" s="562"/>
      <c r="Y22" s="562"/>
      <c r="Z22" s="562"/>
      <c r="AA22" s="562"/>
    </row>
    <row r="23" spans="1:27">
      <c r="A23" s="430">
        <v>3.1</v>
      </c>
      <c r="B23" s="450" t="s">
        <v>474</v>
      </c>
      <c r="C23" s="561">
        <v>0</v>
      </c>
      <c r="D23" s="558">
        <v>0</v>
      </c>
      <c r="E23" s="562"/>
      <c r="F23" s="562"/>
      <c r="G23" s="562"/>
      <c r="H23" s="558">
        <v>0</v>
      </c>
      <c r="I23" s="562"/>
      <c r="J23" s="562"/>
      <c r="K23" s="562"/>
      <c r="L23" s="558"/>
      <c r="M23" s="562"/>
      <c r="N23" s="562"/>
      <c r="O23" s="562"/>
      <c r="P23" s="562"/>
      <c r="Q23" s="562"/>
      <c r="R23" s="562"/>
      <c r="S23" s="562"/>
      <c r="T23" s="558">
        <v>0</v>
      </c>
      <c r="U23" s="562"/>
      <c r="V23" s="562"/>
      <c r="W23" s="562"/>
      <c r="X23" s="562"/>
      <c r="Y23" s="562"/>
      <c r="Z23" s="562"/>
      <c r="AA23" s="562"/>
    </row>
    <row r="24" spans="1:27">
      <c r="A24" s="430">
        <v>3.2</v>
      </c>
      <c r="B24" s="450" t="s">
        <v>475</v>
      </c>
      <c r="C24" s="561">
        <v>0</v>
      </c>
      <c r="D24" s="558">
        <v>0</v>
      </c>
      <c r="E24" s="562"/>
      <c r="F24" s="562"/>
      <c r="G24" s="562"/>
      <c r="H24" s="558">
        <v>0</v>
      </c>
      <c r="I24" s="562"/>
      <c r="J24" s="562"/>
      <c r="K24" s="562"/>
      <c r="L24" s="558"/>
      <c r="M24" s="562"/>
      <c r="N24" s="562"/>
      <c r="O24" s="562"/>
      <c r="P24" s="562"/>
      <c r="Q24" s="562"/>
      <c r="R24" s="562"/>
      <c r="S24" s="562"/>
      <c r="T24" s="558">
        <v>0</v>
      </c>
      <c r="U24" s="562"/>
      <c r="V24" s="562"/>
      <c r="W24" s="562"/>
      <c r="X24" s="562"/>
      <c r="Y24" s="562"/>
      <c r="Z24" s="562"/>
      <c r="AA24" s="562"/>
    </row>
    <row r="25" spans="1:27">
      <c r="A25" s="430">
        <v>3.3</v>
      </c>
      <c r="B25" s="450" t="s">
        <v>476</v>
      </c>
      <c r="C25" s="561">
        <v>0</v>
      </c>
      <c r="D25" s="558">
        <v>0</v>
      </c>
      <c r="E25" s="562"/>
      <c r="F25" s="562"/>
      <c r="G25" s="562"/>
      <c r="H25" s="558">
        <v>0</v>
      </c>
      <c r="I25" s="562"/>
      <c r="J25" s="562"/>
      <c r="K25" s="562"/>
      <c r="L25" s="558">
        <v>0</v>
      </c>
      <c r="M25" s="562"/>
      <c r="N25" s="562"/>
      <c r="O25" s="562"/>
      <c r="P25" s="562"/>
      <c r="Q25" s="562"/>
      <c r="R25" s="562"/>
      <c r="S25" s="562"/>
      <c r="T25" s="558">
        <v>0</v>
      </c>
      <c r="U25" s="562"/>
      <c r="V25" s="562"/>
      <c r="W25" s="562"/>
      <c r="X25" s="562"/>
      <c r="Y25" s="562"/>
      <c r="Z25" s="562"/>
      <c r="AA25" s="562"/>
    </row>
    <row r="26" spans="1:27">
      <c r="A26" s="430">
        <v>3.4</v>
      </c>
      <c r="B26" s="450" t="s">
        <v>477</v>
      </c>
      <c r="C26" s="561">
        <v>799956.56</v>
      </c>
      <c r="D26" s="558">
        <v>0</v>
      </c>
      <c r="E26" s="562"/>
      <c r="F26" s="562"/>
      <c r="G26" s="562"/>
      <c r="H26" s="558">
        <v>0</v>
      </c>
      <c r="I26" s="562"/>
      <c r="J26" s="562"/>
      <c r="K26" s="562"/>
      <c r="L26" s="558">
        <v>0</v>
      </c>
      <c r="M26" s="562"/>
      <c r="N26" s="562"/>
      <c r="O26" s="562"/>
      <c r="P26" s="562"/>
      <c r="Q26" s="562"/>
      <c r="R26" s="562"/>
      <c r="S26" s="562"/>
      <c r="T26" s="558">
        <v>0</v>
      </c>
      <c r="U26" s="562"/>
      <c r="V26" s="562"/>
      <c r="W26" s="562"/>
      <c r="X26" s="562"/>
      <c r="Y26" s="562"/>
      <c r="Z26" s="562"/>
      <c r="AA26" s="562"/>
    </row>
    <row r="27" spans="1:27">
      <c r="A27" s="430">
        <v>3.5</v>
      </c>
      <c r="B27" s="450" t="s">
        <v>478</v>
      </c>
      <c r="C27" s="561">
        <v>159095569.05420199</v>
      </c>
      <c r="D27" s="557">
        <v>88152244.247879997</v>
      </c>
      <c r="E27" s="565"/>
      <c r="F27" s="565"/>
      <c r="G27" s="565"/>
      <c r="H27" s="557">
        <v>4994805.8241760004</v>
      </c>
      <c r="I27" s="565"/>
      <c r="J27" s="565"/>
      <c r="K27" s="565"/>
      <c r="L27" s="557">
        <v>4692420.8081919998</v>
      </c>
      <c r="M27" s="565"/>
      <c r="N27" s="565"/>
      <c r="O27" s="565"/>
      <c r="P27" s="565"/>
      <c r="Q27" s="565"/>
      <c r="R27" s="565"/>
      <c r="S27" s="565"/>
      <c r="T27" s="557">
        <v>0</v>
      </c>
      <c r="U27" s="565"/>
      <c r="V27" s="565"/>
      <c r="W27" s="565"/>
      <c r="X27" s="565"/>
      <c r="Y27" s="565"/>
      <c r="Z27" s="565"/>
      <c r="AA27" s="565"/>
    </row>
    <row r="28" spans="1:27">
      <c r="A28" s="430">
        <v>3.6</v>
      </c>
      <c r="B28" s="450" t="s">
        <v>479</v>
      </c>
      <c r="C28" s="561">
        <v>2281187.6756549999</v>
      </c>
      <c r="D28" s="557">
        <v>1807776.071855</v>
      </c>
      <c r="E28" s="565"/>
      <c r="F28" s="565"/>
      <c r="G28" s="565"/>
      <c r="H28" s="557">
        <v>3848</v>
      </c>
      <c r="I28" s="565"/>
      <c r="J28" s="565"/>
      <c r="K28" s="565"/>
      <c r="L28" s="557">
        <v>7924</v>
      </c>
      <c r="M28" s="565"/>
      <c r="N28" s="565"/>
      <c r="O28" s="565"/>
      <c r="P28" s="565"/>
      <c r="Q28" s="565"/>
      <c r="R28" s="565"/>
      <c r="S28" s="565"/>
      <c r="T28" s="557">
        <v>0</v>
      </c>
      <c r="U28" s="565"/>
      <c r="V28" s="565"/>
      <c r="W28" s="565"/>
      <c r="X28" s="565"/>
      <c r="Y28" s="565"/>
      <c r="Z28" s="565"/>
      <c r="AA28" s="565"/>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22"/>
  <sheetViews>
    <sheetView showGridLines="0" zoomScaleNormal="100" workbookViewId="0">
      <selection activeCell="H27" sqref="H27"/>
    </sheetView>
  </sheetViews>
  <sheetFormatPr defaultColWidth="9.140625" defaultRowHeight="15"/>
  <cols>
    <col min="1" max="1" width="11.85546875" style="441" bestFit="1" customWidth="1"/>
    <col min="2" max="2" width="59.5703125" style="441" customWidth="1"/>
    <col min="3" max="3" width="20.140625" style="441" customWidth="1"/>
    <col min="4" max="4" width="22.28515625" style="441" customWidth="1"/>
    <col min="5" max="7" width="17.140625" style="441" customWidth="1"/>
    <col min="8" max="8" width="22.28515625" style="441" customWidth="1"/>
    <col min="9" max="10" width="17.140625" style="441" customWidth="1"/>
    <col min="11" max="27" width="22.28515625" style="441" customWidth="1"/>
    <col min="28" max="16384" width="9.140625" style="441"/>
  </cols>
  <sheetData>
    <row r="1" spans="1:27">
      <c r="A1" s="347" t="s">
        <v>30</v>
      </c>
      <c r="B1" s="427" t="str">
        <f>'Info '!C2</f>
        <v>JSC ProCredit Bank</v>
      </c>
    </row>
    <row r="2" spans="1:27">
      <c r="A2" s="347" t="s">
        <v>31</v>
      </c>
      <c r="B2" s="426">
        <f>'1. key ratios '!B2</f>
        <v>45382</v>
      </c>
    </row>
    <row r="3" spans="1:27">
      <c r="A3" s="348" t="s">
        <v>482</v>
      </c>
      <c r="C3" s="443"/>
    </row>
    <row r="4" spans="1:27" ht="15.75" thickBot="1">
      <c r="A4" s="348"/>
      <c r="B4" s="443"/>
      <c r="C4" s="443"/>
    </row>
    <row r="5" spans="1:27" ht="13.5" customHeight="1">
      <c r="A5" s="781" t="s">
        <v>688</v>
      </c>
      <c r="B5" s="782"/>
      <c r="C5" s="790" t="s">
        <v>687</v>
      </c>
      <c r="D5" s="791"/>
      <c r="E5" s="791"/>
      <c r="F5" s="791"/>
      <c r="G5" s="791"/>
      <c r="H5" s="791"/>
      <c r="I5" s="791"/>
      <c r="J5" s="791"/>
      <c r="K5" s="791"/>
      <c r="L5" s="791"/>
      <c r="M5" s="791"/>
      <c r="N5" s="791"/>
      <c r="O5" s="791"/>
      <c r="P5" s="791"/>
      <c r="Q5" s="791"/>
      <c r="R5" s="791"/>
      <c r="S5" s="792"/>
      <c r="T5" s="464"/>
      <c r="U5" s="464"/>
      <c r="V5" s="464"/>
      <c r="W5" s="464"/>
      <c r="X5" s="464"/>
      <c r="Y5" s="464"/>
      <c r="Z5" s="464"/>
      <c r="AA5" s="463"/>
    </row>
    <row r="6" spans="1:27" ht="12" customHeight="1">
      <c r="A6" s="783"/>
      <c r="B6" s="784"/>
      <c r="C6" s="787" t="s">
        <v>64</v>
      </c>
      <c r="D6" s="779" t="s">
        <v>684</v>
      </c>
      <c r="E6" s="779"/>
      <c r="F6" s="779"/>
      <c r="G6" s="779"/>
      <c r="H6" s="779" t="s">
        <v>683</v>
      </c>
      <c r="I6" s="779"/>
      <c r="J6" s="779"/>
      <c r="K6" s="779"/>
      <c r="L6" s="461"/>
      <c r="M6" s="780" t="s">
        <v>682</v>
      </c>
      <c r="N6" s="780"/>
      <c r="O6" s="780"/>
      <c r="P6" s="780"/>
      <c r="Q6" s="780"/>
      <c r="R6" s="780"/>
      <c r="S6" s="789"/>
      <c r="T6" s="464"/>
      <c r="U6" s="768" t="s">
        <v>681</v>
      </c>
      <c r="V6" s="768"/>
      <c r="W6" s="768"/>
      <c r="X6" s="768"/>
      <c r="Y6" s="768"/>
      <c r="Z6" s="768"/>
      <c r="AA6" s="761"/>
    </row>
    <row r="7" spans="1:27" ht="30">
      <c r="A7" s="785"/>
      <c r="B7" s="786"/>
      <c r="C7" s="788"/>
      <c r="D7" s="460"/>
      <c r="E7" s="438" t="s">
        <v>472</v>
      </c>
      <c r="F7" s="438" t="s">
        <v>679</v>
      </c>
      <c r="G7" s="440" t="s">
        <v>680</v>
      </c>
      <c r="H7" s="442"/>
      <c r="I7" s="438" t="s">
        <v>472</v>
      </c>
      <c r="J7" s="438" t="s">
        <v>679</v>
      </c>
      <c r="K7" s="440" t="s">
        <v>680</v>
      </c>
      <c r="L7" s="459"/>
      <c r="M7" s="438" t="s">
        <v>472</v>
      </c>
      <c r="N7" s="438" t="s">
        <v>679</v>
      </c>
      <c r="O7" s="438" t="s">
        <v>678</v>
      </c>
      <c r="P7" s="438" t="s">
        <v>677</v>
      </c>
      <c r="Q7" s="438" t="s">
        <v>676</v>
      </c>
      <c r="R7" s="438" t="s">
        <v>675</v>
      </c>
      <c r="S7" s="485" t="s">
        <v>674</v>
      </c>
      <c r="T7" s="484"/>
      <c r="U7" s="438" t="s">
        <v>472</v>
      </c>
      <c r="V7" s="438" t="s">
        <v>679</v>
      </c>
      <c r="W7" s="438" t="s">
        <v>678</v>
      </c>
      <c r="X7" s="438" t="s">
        <v>677</v>
      </c>
      <c r="Y7" s="438" t="s">
        <v>676</v>
      </c>
      <c r="Z7" s="438" t="s">
        <v>675</v>
      </c>
      <c r="AA7" s="438" t="s">
        <v>674</v>
      </c>
    </row>
    <row r="8" spans="1:27">
      <c r="A8" s="483">
        <v>1</v>
      </c>
      <c r="B8" s="482" t="s">
        <v>473</v>
      </c>
      <c r="C8" s="666">
        <v>1232206761.0706637</v>
      </c>
      <c r="D8" s="558">
        <v>1162596049.7371962</v>
      </c>
      <c r="E8" s="558">
        <v>8341103.4920529369</v>
      </c>
      <c r="F8" s="558">
        <v>477864.37000000005</v>
      </c>
      <c r="G8" s="558">
        <v>0</v>
      </c>
      <c r="H8" s="558">
        <v>35055721.162769064</v>
      </c>
      <c r="I8" s="558">
        <v>8408509.9606490396</v>
      </c>
      <c r="J8" s="558">
        <v>4606836.53764698</v>
      </c>
      <c r="K8" s="558">
        <v>0</v>
      </c>
      <c r="L8" s="558">
        <v>34083543.018703662</v>
      </c>
      <c r="M8" s="558">
        <v>1504480.64717915</v>
      </c>
      <c r="N8" s="558">
        <v>607670.71234800003</v>
      </c>
      <c r="O8" s="558">
        <v>14756432.9615859</v>
      </c>
      <c r="P8" s="558">
        <v>8675340.2952091601</v>
      </c>
      <c r="Q8" s="558">
        <v>4861231.9092951901</v>
      </c>
      <c r="R8" s="558">
        <v>0</v>
      </c>
      <c r="S8" s="667">
        <v>0</v>
      </c>
      <c r="T8" s="668">
        <v>471446.77199589001</v>
      </c>
      <c r="U8" s="557">
        <v>0</v>
      </c>
      <c r="V8" s="557">
        <v>0</v>
      </c>
      <c r="W8" s="557">
        <v>0</v>
      </c>
      <c r="X8" s="557">
        <v>0</v>
      </c>
      <c r="Y8" s="557">
        <v>0</v>
      </c>
      <c r="Z8" s="557">
        <v>0</v>
      </c>
      <c r="AA8" s="566">
        <v>0</v>
      </c>
    </row>
    <row r="9" spans="1:27">
      <c r="A9" s="475">
        <v>1.1000000000000001</v>
      </c>
      <c r="B9" s="481" t="s">
        <v>483</v>
      </c>
      <c r="C9" s="568">
        <v>1223700659.9317162</v>
      </c>
      <c r="D9" s="557">
        <v>1155057322.0816979</v>
      </c>
      <c r="E9" s="557">
        <v>8331787.112052937</v>
      </c>
      <c r="F9" s="557">
        <v>476814.17000000004</v>
      </c>
      <c r="G9" s="557">
        <v>0</v>
      </c>
      <c r="H9" s="557">
        <v>34961253.063369066</v>
      </c>
      <c r="I9" s="557">
        <v>8408509.9606490396</v>
      </c>
      <c r="J9" s="557">
        <v>4600540.5176469805</v>
      </c>
      <c r="K9" s="557">
        <v>0</v>
      </c>
      <c r="L9" s="557">
        <v>33210638.014653131</v>
      </c>
      <c r="M9" s="557">
        <v>1492196.1071791502</v>
      </c>
      <c r="N9" s="557">
        <v>586075.34234800003</v>
      </c>
      <c r="O9" s="557">
        <v>14021864.337535379</v>
      </c>
      <c r="P9" s="557">
        <v>8580304.675209159</v>
      </c>
      <c r="Q9" s="557">
        <v>4861231.9092951901</v>
      </c>
      <c r="R9" s="557">
        <v>0</v>
      </c>
      <c r="S9" s="566">
        <v>0</v>
      </c>
      <c r="T9" s="567">
        <v>471446.77199589001</v>
      </c>
      <c r="U9" s="557">
        <v>0</v>
      </c>
      <c r="V9" s="557">
        <v>0</v>
      </c>
      <c r="W9" s="557">
        <v>0</v>
      </c>
      <c r="X9" s="557">
        <v>0</v>
      </c>
      <c r="Y9" s="557">
        <v>0</v>
      </c>
      <c r="Z9" s="557">
        <v>0</v>
      </c>
      <c r="AA9" s="566">
        <v>0</v>
      </c>
    </row>
    <row r="10" spans="1:27">
      <c r="A10" s="479" t="s">
        <v>14</v>
      </c>
      <c r="B10" s="480" t="s">
        <v>484</v>
      </c>
      <c r="C10" s="569">
        <v>1170648539.6230929</v>
      </c>
      <c r="D10" s="557">
        <v>1102587061.1480751</v>
      </c>
      <c r="E10" s="557">
        <v>7946174.2717879377</v>
      </c>
      <c r="F10" s="557">
        <v>476814.17000000004</v>
      </c>
      <c r="G10" s="557">
        <v>0</v>
      </c>
      <c r="H10" s="557">
        <v>34379393.688369066</v>
      </c>
      <c r="I10" s="557">
        <v>8408509.9606490396</v>
      </c>
      <c r="J10" s="557">
        <v>4219803.7276469804</v>
      </c>
      <c r="K10" s="557">
        <v>0</v>
      </c>
      <c r="L10" s="557">
        <v>33210638.014653131</v>
      </c>
      <c r="M10" s="557">
        <v>1492196.1071791502</v>
      </c>
      <c r="N10" s="557">
        <v>586075.34234800003</v>
      </c>
      <c r="O10" s="557">
        <v>14021864.337535379</v>
      </c>
      <c r="P10" s="557">
        <v>8580304.675209159</v>
      </c>
      <c r="Q10" s="557">
        <v>4861231.9092951901</v>
      </c>
      <c r="R10" s="557">
        <v>0</v>
      </c>
      <c r="S10" s="566">
        <v>0</v>
      </c>
      <c r="T10" s="567">
        <v>471446.77199589001</v>
      </c>
      <c r="U10" s="557">
        <v>0</v>
      </c>
      <c r="V10" s="557">
        <v>0</v>
      </c>
      <c r="W10" s="557">
        <v>0</v>
      </c>
      <c r="X10" s="557">
        <v>0</v>
      </c>
      <c r="Y10" s="557">
        <v>0</v>
      </c>
      <c r="Z10" s="557">
        <v>0</v>
      </c>
      <c r="AA10" s="566">
        <v>0</v>
      </c>
    </row>
    <row r="11" spans="1:27">
      <c r="A11" s="477" t="s">
        <v>485</v>
      </c>
      <c r="B11" s="478" t="s">
        <v>486</v>
      </c>
      <c r="C11" s="570">
        <v>540588061.84804916</v>
      </c>
      <c r="D11" s="557">
        <v>509098507.92310143</v>
      </c>
      <c r="E11" s="557">
        <v>3994157.4447459402</v>
      </c>
      <c r="F11" s="557">
        <v>0</v>
      </c>
      <c r="G11" s="557">
        <v>0</v>
      </c>
      <c r="H11" s="557">
        <v>17224917.854931541</v>
      </c>
      <c r="I11" s="557">
        <v>2700465.0577290398</v>
      </c>
      <c r="J11" s="557">
        <v>71201.875161999997</v>
      </c>
      <c r="K11" s="557">
        <v>0</v>
      </c>
      <c r="L11" s="557">
        <v>14264636.070016</v>
      </c>
      <c r="M11" s="557">
        <v>1492196.1071791502</v>
      </c>
      <c r="N11" s="557">
        <v>147305.26863999999</v>
      </c>
      <c r="O11" s="557">
        <v>4418039.21325057</v>
      </c>
      <c r="P11" s="557">
        <v>3847720.2515035705</v>
      </c>
      <c r="Q11" s="557">
        <v>690409.58635647001</v>
      </c>
      <c r="R11" s="557">
        <v>0</v>
      </c>
      <c r="S11" s="566">
        <v>0</v>
      </c>
      <c r="T11" s="567">
        <v>0</v>
      </c>
      <c r="U11" s="557">
        <v>0</v>
      </c>
      <c r="V11" s="557">
        <v>0</v>
      </c>
      <c r="W11" s="557">
        <v>0</v>
      </c>
      <c r="X11" s="557">
        <v>0</v>
      </c>
      <c r="Y11" s="557">
        <v>0</v>
      </c>
      <c r="Z11" s="557">
        <v>0</v>
      </c>
      <c r="AA11" s="566">
        <v>0</v>
      </c>
    </row>
    <row r="12" spans="1:27">
      <c r="A12" s="477" t="s">
        <v>487</v>
      </c>
      <c r="B12" s="478" t="s">
        <v>488</v>
      </c>
      <c r="C12" s="570">
        <v>188343695.95803326</v>
      </c>
      <c r="D12" s="557">
        <v>185638964.73513526</v>
      </c>
      <c r="E12" s="557">
        <v>286769.05</v>
      </c>
      <c r="F12" s="557">
        <v>476814.17000000004</v>
      </c>
      <c r="G12" s="557"/>
      <c r="H12" s="557">
        <v>2439682.7509000003</v>
      </c>
      <c r="I12" s="557">
        <v>1358432.9855999998</v>
      </c>
      <c r="J12" s="557">
        <v>0</v>
      </c>
      <c r="K12" s="557">
        <v>0</v>
      </c>
      <c r="L12" s="557">
        <v>265048.47199799999</v>
      </c>
      <c r="M12" s="557">
        <v>0</v>
      </c>
      <c r="N12" s="557">
        <v>0</v>
      </c>
      <c r="O12" s="557">
        <v>265048.47199799999</v>
      </c>
      <c r="P12" s="557">
        <v>0</v>
      </c>
      <c r="Q12" s="557">
        <v>0</v>
      </c>
      <c r="R12" s="557">
        <v>0</v>
      </c>
      <c r="S12" s="566">
        <v>0</v>
      </c>
      <c r="T12" s="567">
        <v>0</v>
      </c>
      <c r="U12" s="557">
        <v>0</v>
      </c>
      <c r="V12" s="557">
        <v>0</v>
      </c>
      <c r="W12" s="557">
        <v>0</v>
      </c>
      <c r="X12" s="557">
        <v>0</v>
      </c>
      <c r="Y12" s="557">
        <v>0</v>
      </c>
      <c r="Z12" s="557">
        <v>0</v>
      </c>
      <c r="AA12" s="566">
        <v>0</v>
      </c>
    </row>
    <row r="13" spans="1:27">
      <c r="A13" s="477" t="s">
        <v>489</v>
      </c>
      <c r="B13" s="478" t="s">
        <v>490</v>
      </c>
      <c r="C13" s="570">
        <v>101315229.01596561</v>
      </c>
      <c r="D13" s="557">
        <v>96064264.515017048</v>
      </c>
      <c r="E13" s="557">
        <v>1515361.4014679999</v>
      </c>
      <c r="F13" s="557">
        <v>0</v>
      </c>
      <c r="G13" s="557"/>
      <c r="H13" s="557">
        <v>4812194.4272405496</v>
      </c>
      <c r="I13" s="557">
        <v>2929039.5789999999</v>
      </c>
      <c r="J13" s="557">
        <v>0</v>
      </c>
      <c r="K13" s="557">
        <v>0</v>
      </c>
      <c r="L13" s="557">
        <v>438770.07370800001</v>
      </c>
      <c r="M13" s="557">
        <v>0</v>
      </c>
      <c r="N13" s="557">
        <v>438770.07370800001</v>
      </c>
      <c r="O13" s="557">
        <v>0</v>
      </c>
      <c r="P13" s="557">
        <v>0</v>
      </c>
      <c r="Q13" s="557">
        <v>0</v>
      </c>
      <c r="R13" s="557">
        <v>0</v>
      </c>
      <c r="S13" s="566">
        <v>0</v>
      </c>
      <c r="T13" s="567">
        <v>0</v>
      </c>
      <c r="U13" s="557">
        <v>0</v>
      </c>
      <c r="V13" s="557">
        <v>0</v>
      </c>
      <c r="W13" s="557">
        <v>0</v>
      </c>
      <c r="X13" s="557">
        <v>0</v>
      </c>
      <c r="Y13" s="557">
        <v>0</v>
      </c>
      <c r="Z13" s="557">
        <v>0</v>
      </c>
      <c r="AA13" s="566">
        <v>0</v>
      </c>
    </row>
    <row r="14" spans="1:27">
      <c r="A14" s="477" t="s">
        <v>491</v>
      </c>
      <c r="B14" s="478" t="s">
        <v>492</v>
      </c>
      <c r="C14" s="570">
        <v>340401552.8010456</v>
      </c>
      <c r="D14" s="557">
        <v>311785323.97482169</v>
      </c>
      <c r="E14" s="557">
        <v>2149886.3755740002</v>
      </c>
      <c r="F14" s="557">
        <v>0</v>
      </c>
      <c r="G14" s="557"/>
      <c r="H14" s="557">
        <v>9902598.6552969795</v>
      </c>
      <c r="I14" s="557">
        <v>1420572.3383200001</v>
      </c>
      <c r="J14" s="557">
        <v>4148601.8524849801</v>
      </c>
      <c r="K14" s="557">
        <v>0</v>
      </c>
      <c r="L14" s="557">
        <v>18242183.398931123</v>
      </c>
      <c r="M14" s="557">
        <v>0</v>
      </c>
      <c r="N14" s="557">
        <v>0</v>
      </c>
      <c r="O14" s="557">
        <v>9338776.6522868108</v>
      </c>
      <c r="P14" s="557">
        <v>4732584.42370559</v>
      </c>
      <c r="Q14" s="557">
        <v>4170822.3229387202</v>
      </c>
      <c r="R14" s="557">
        <v>0</v>
      </c>
      <c r="S14" s="566">
        <v>0</v>
      </c>
      <c r="T14" s="567">
        <v>471446.77199589001</v>
      </c>
      <c r="U14" s="557">
        <v>0</v>
      </c>
      <c r="V14" s="557">
        <v>0</v>
      </c>
      <c r="W14" s="557">
        <v>0</v>
      </c>
      <c r="X14" s="557">
        <v>0</v>
      </c>
      <c r="Y14" s="557">
        <v>0</v>
      </c>
      <c r="Z14" s="557">
        <v>0</v>
      </c>
      <c r="AA14" s="566">
        <v>0</v>
      </c>
    </row>
    <row r="15" spans="1:27">
      <c r="A15" s="476">
        <v>1.2</v>
      </c>
      <c r="B15" s="474" t="s">
        <v>686</v>
      </c>
      <c r="C15" s="568">
        <v>27236282.570197873</v>
      </c>
      <c r="D15" s="557">
        <v>4494846.616890993</v>
      </c>
      <c r="E15" s="557">
        <v>57948.746554999991</v>
      </c>
      <c r="F15" s="557">
        <v>4396</v>
      </c>
      <c r="G15" s="557">
        <v>0</v>
      </c>
      <c r="H15" s="557">
        <v>1303450.8398420003</v>
      </c>
      <c r="I15" s="557">
        <v>385103.47205900011</v>
      </c>
      <c r="J15" s="557">
        <v>54944.086206</v>
      </c>
      <c r="K15" s="557">
        <v>0</v>
      </c>
      <c r="L15" s="557">
        <v>20966538.341469001</v>
      </c>
      <c r="M15" s="557">
        <v>890344.29668099992</v>
      </c>
      <c r="N15" s="557">
        <v>206440.91832600001</v>
      </c>
      <c r="O15" s="557">
        <v>9261062.233329</v>
      </c>
      <c r="P15" s="557">
        <v>5455009.4565210007</v>
      </c>
      <c r="Q15" s="557">
        <v>3199366.5208560005</v>
      </c>
      <c r="R15" s="557">
        <v>0</v>
      </c>
      <c r="S15" s="566">
        <v>0</v>
      </c>
      <c r="T15" s="567">
        <v>471446.77199589001</v>
      </c>
      <c r="U15" s="557">
        <v>0</v>
      </c>
      <c r="V15" s="557">
        <v>0</v>
      </c>
      <c r="W15" s="557">
        <v>0</v>
      </c>
      <c r="X15" s="557">
        <v>0</v>
      </c>
      <c r="Y15" s="557">
        <v>0</v>
      </c>
      <c r="Z15" s="557">
        <v>0</v>
      </c>
      <c r="AA15" s="566">
        <v>0</v>
      </c>
    </row>
    <row r="16" spans="1:27">
      <c r="A16" s="475">
        <v>1.3</v>
      </c>
      <c r="B16" s="474" t="s">
        <v>531</v>
      </c>
      <c r="C16" s="571"/>
      <c r="D16" s="572"/>
      <c r="E16" s="572"/>
      <c r="F16" s="572"/>
      <c r="G16" s="572"/>
      <c r="H16" s="572"/>
      <c r="I16" s="572"/>
      <c r="J16" s="572"/>
      <c r="K16" s="572"/>
      <c r="L16" s="572"/>
      <c r="M16" s="572"/>
      <c r="N16" s="572"/>
      <c r="O16" s="572"/>
      <c r="P16" s="572"/>
      <c r="Q16" s="572"/>
      <c r="R16" s="572"/>
      <c r="S16" s="573"/>
      <c r="T16" s="574"/>
      <c r="U16" s="572"/>
      <c r="V16" s="572"/>
      <c r="W16" s="572"/>
      <c r="X16" s="572"/>
      <c r="Y16" s="572"/>
      <c r="Z16" s="572"/>
      <c r="AA16" s="573"/>
    </row>
    <row r="17" spans="1:27">
      <c r="A17" s="471" t="s">
        <v>493</v>
      </c>
      <c r="B17" s="473" t="s">
        <v>494</v>
      </c>
      <c r="C17" s="575">
        <v>1164751625.3227973</v>
      </c>
      <c r="D17" s="557">
        <v>1102084662.4513969</v>
      </c>
      <c r="E17" s="557">
        <v>8246775.502799999</v>
      </c>
      <c r="F17" s="557">
        <v>476718.63999999996</v>
      </c>
      <c r="G17" s="557">
        <v>0</v>
      </c>
      <c r="H17" s="557">
        <v>32819854.742899992</v>
      </c>
      <c r="I17" s="557">
        <v>8115860.9968999997</v>
      </c>
      <c r="J17" s="557">
        <v>3822340.4348999998</v>
      </c>
      <c r="K17" s="557">
        <v>0</v>
      </c>
      <c r="L17" s="557">
        <v>29475480.560499992</v>
      </c>
      <c r="M17" s="557">
        <v>1321175.8801000002</v>
      </c>
      <c r="N17" s="557">
        <v>586069.39630000002</v>
      </c>
      <c r="O17" s="557">
        <v>12960197.802199999</v>
      </c>
      <c r="P17" s="557">
        <v>6526865.3540000003</v>
      </c>
      <c r="Q17" s="557">
        <v>4454819.4121000003</v>
      </c>
      <c r="R17" s="557">
        <v>0</v>
      </c>
      <c r="S17" s="566">
        <v>0</v>
      </c>
      <c r="T17" s="567">
        <v>374427.56800000003</v>
      </c>
      <c r="U17" s="557">
        <v>0</v>
      </c>
      <c r="V17" s="557">
        <v>0</v>
      </c>
      <c r="W17" s="557">
        <v>0</v>
      </c>
      <c r="X17" s="557">
        <v>0</v>
      </c>
      <c r="Y17" s="557">
        <v>0</v>
      </c>
      <c r="Z17" s="557">
        <v>0</v>
      </c>
      <c r="AA17" s="566">
        <v>0</v>
      </c>
    </row>
    <row r="18" spans="1:27">
      <c r="A18" s="469" t="s">
        <v>495</v>
      </c>
      <c r="B18" s="470" t="s">
        <v>496</v>
      </c>
      <c r="C18" s="576">
        <v>1048685425.098498</v>
      </c>
      <c r="D18" s="557">
        <v>999006235.54339838</v>
      </c>
      <c r="E18" s="557">
        <v>6699524.6428999994</v>
      </c>
      <c r="F18" s="557">
        <v>471570.44</v>
      </c>
      <c r="G18" s="557">
        <v>0</v>
      </c>
      <c r="H18" s="557">
        <v>27139714.895799987</v>
      </c>
      <c r="I18" s="557">
        <v>7778279.4624000005</v>
      </c>
      <c r="J18" s="557">
        <v>440992.37320000003</v>
      </c>
      <c r="K18" s="557">
        <v>0</v>
      </c>
      <c r="L18" s="557">
        <v>22165047.091300003</v>
      </c>
      <c r="M18" s="557">
        <v>1374772.7039999999</v>
      </c>
      <c r="N18" s="557">
        <v>546689.69449999998</v>
      </c>
      <c r="O18" s="557">
        <v>5681100.6634</v>
      </c>
      <c r="P18" s="557">
        <v>6649215.1136999996</v>
      </c>
      <c r="Q18" s="557">
        <v>4361789.1007000003</v>
      </c>
      <c r="R18" s="557">
        <v>0</v>
      </c>
      <c r="S18" s="566">
        <v>0</v>
      </c>
      <c r="T18" s="567">
        <v>374427.56800000003</v>
      </c>
      <c r="U18" s="557">
        <v>0</v>
      </c>
      <c r="V18" s="557">
        <v>0</v>
      </c>
      <c r="W18" s="557">
        <v>0</v>
      </c>
      <c r="X18" s="557">
        <v>0</v>
      </c>
      <c r="Y18" s="557">
        <v>0</v>
      </c>
      <c r="Z18" s="557">
        <v>0</v>
      </c>
      <c r="AA18" s="566">
        <v>0</v>
      </c>
    </row>
    <row r="19" spans="1:27">
      <c r="A19" s="471" t="s">
        <v>497</v>
      </c>
      <c r="B19" s="472" t="s">
        <v>498</v>
      </c>
      <c r="C19" s="577">
        <v>1066329966.3501425</v>
      </c>
      <c r="D19" s="557">
        <v>1000311768.1233532</v>
      </c>
      <c r="E19" s="557">
        <v>8261952.289344063</v>
      </c>
      <c r="F19" s="557">
        <v>182578.83000000002</v>
      </c>
      <c r="G19" s="557">
        <v>0</v>
      </c>
      <c r="H19" s="557">
        <v>44401635.9400279</v>
      </c>
      <c r="I19" s="557">
        <v>9982114.9099709615</v>
      </c>
      <c r="J19" s="557">
        <v>270769.79263799998</v>
      </c>
      <c r="K19" s="557">
        <v>0</v>
      </c>
      <c r="L19" s="557">
        <v>21616562.286761191</v>
      </c>
      <c r="M19" s="557">
        <v>1498271.12312085</v>
      </c>
      <c r="N19" s="557">
        <v>373218.06695199996</v>
      </c>
      <c r="O19" s="557">
        <v>7304071.3192346189</v>
      </c>
      <c r="P19" s="557">
        <v>7542706.1101964293</v>
      </c>
      <c r="Q19" s="557">
        <v>534177.41364352999</v>
      </c>
      <c r="R19" s="557">
        <v>0</v>
      </c>
      <c r="S19" s="566">
        <v>0</v>
      </c>
      <c r="T19" s="567">
        <v>0</v>
      </c>
      <c r="U19" s="557">
        <v>0</v>
      </c>
      <c r="V19" s="557">
        <v>0</v>
      </c>
      <c r="W19" s="557">
        <v>0</v>
      </c>
      <c r="X19" s="557">
        <v>0</v>
      </c>
      <c r="Y19" s="557">
        <v>0</v>
      </c>
      <c r="Z19" s="557">
        <v>0</v>
      </c>
      <c r="AA19" s="566">
        <v>0</v>
      </c>
    </row>
    <row r="20" spans="1:27">
      <c r="A20" s="469" t="s">
        <v>499</v>
      </c>
      <c r="B20" s="470" t="s">
        <v>496</v>
      </c>
      <c r="C20" s="576">
        <v>927475637.22299552</v>
      </c>
      <c r="D20" s="557">
        <v>870272991.43759</v>
      </c>
      <c r="E20" s="557">
        <v>5380856.4903860614</v>
      </c>
      <c r="F20" s="557">
        <v>182578.83000000002</v>
      </c>
      <c r="G20" s="557">
        <v>0</v>
      </c>
      <c r="H20" s="557">
        <v>39252580.811627917</v>
      </c>
      <c r="I20" s="557">
        <v>6671877.8831709605</v>
      </c>
      <c r="J20" s="557">
        <v>38729.972638000007</v>
      </c>
      <c r="K20" s="557">
        <v>0</v>
      </c>
      <c r="L20" s="557">
        <v>17950064.973777998</v>
      </c>
      <c r="M20" s="557">
        <v>1498271.12312085</v>
      </c>
      <c r="N20" s="557">
        <v>373218.06695199996</v>
      </c>
      <c r="O20" s="557">
        <v>3637574.0062514301</v>
      </c>
      <c r="P20" s="557">
        <v>7542706.1101964293</v>
      </c>
      <c r="Q20" s="557">
        <v>534177.41364352999</v>
      </c>
      <c r="R20" s="557">
        <v>0</v>
      </c>
      <c r="S20" s="566">
        <v>0</v>
      </c>
      <c r="T20" s="567">
        <v>0</v>
      </c>
      <c r="U20" s="557">
        <v>0</v>
      </c>
      <c r="V20" s="557">
        <v>0</v>
      </c>
      <c r="W20" s="557">
        <v>0</v>
      </c>
      <c r="X20" s="557">
        <v>0</v>
      </c>
      <c r="Y20" s="557">
        <v>0</v>
      </c>
      <c r="Z20" s="557">
        <v>0</v>
      </c>
      <c r="AA20" s="566">
        <v>0</v>
      </c>
    </row>
    <row r="21" spans="1:27">
      <c r="A21" s="468">
        <v>1.4</v>
      </c>
      <c r="B21" s="467" t="s">
        <v>500</v>
      </c>
      <c r="C21" s="578">
        <v>25557370.890000004</v>
      </c>
      <c r="D21" s="557">
        <v>25399870.990000006</v>
      </c>
      <c r="E21" s="557">
        <v>517060.87</v>
      </c>
      <c r="F21" s="557">
        <v>0</v>
      </c>
      <c r="G21" s="557">
        <v>0</v>
      </c>
      <c r="H21" s="557">
        <v>157499.9</v>
      </c>
      <c r="I21" s="557">
        <v>0</v>
      </c>
      <c r="J21" s="557">
        <v>0</v>
      </c>
      <c r="K21" s="557">
        <v>0</v>
      </c>
      <c r="L21" s="557">
        <v>0</v>
      </c>
      <c r="M21" s="557">
        <v>0</v>
      </c>
      <c r="N21" s="557">
        <v>0</v>
      </c>
      <c r="O21" s="557">
        <v>0</v>
      </c>
      <c r="P21" s="557">
        <v>0</v>
      </c>
      <c r="Q21" s="557">
        <v>0</v>
      </c>
      <c r="R21" s="557">
        <v>0</v>
      </c>
      <c r="S21" s="566">
        <v>0</v>
      </c>
      <c r="T21" s="567">
        <v>0</v>
      </c>
      <c r="U21" s="557">
        <v>0</v>
      </c>
      <c r="V21" s="557">
        <v>0</v>
      </c>
      <c r="W21" s="557">
        <v>0</v>
      </c>
      <c r="X21" s="557">
        <v>0</v>
      </c>
      <c r="Y21" s="557">
        <v>0</v>
      </c>
      <c r="Z21" s="557">
        <v>0</v>
      </c>
      <c r="AA21" s="566">
        <v>0</v>
      </c>
    </row>
    <row r="22" spans="1:27" ht="15.75" thickBot="1">
      <c r="A22" s="466">
        <v>1.5</v>
      </c>
      <c r="B22" s="465" t="s">
        <v>501</v>
      </c>
      <c r="C22" s="579">
        <v>54175214.13090001</v>
      </c>
      <c r="D22" s="580">
        <v>46938400.151599988</v>
      </c>
      <c r="E22" s="580">
        <v>486224.75959999999</v>
      </c>
      <c r="F22" s="580">
        <v>0</v>
      </c>
      <c r="G22" s="580">
        <v>0</v>
      </c>
      <c r="H22" s="580">
        <v>7236813.9793000007</v>
      </c>
      <c r="I22" s="580">
        <v>2470520.2000000002</v>
      </c>
      <c r="J22" s="580">
        <v>3486674.2700999998</v>
      </c>
      <c r="K22" s="580">
        <v>0</v>
      </c>
      <c r="L22" s="580">
        <v>0</v>
      </c>
      <c r="M22" s="580">
        <v>0</v>
      </c>
      <c r="N22" s="580">
        <v>0</v>
      </c>
      <c r="O22" s="580">
        <v>0</v>
      </c>
      <c r="P22" s="580">
        <v>0</v>
      </c>
      <c r="Q22" s="580">
        <v>0</v>
      </c>
      <c r="R22" s="580">
        <v>0</v>
      </c>
      <c r="S22" s="581">
        <v>0</v>
      </c>
      <c r="T22" s="582">
        <v>0</v>
      </c>
      <c r="U22" s="580">
        <v>0</v>
      </c>
      <c r="V22" s="580">
        <v>0</v>
      </c>
      <c r="W22" s="580">
        <v>0</v>
      </c>
      <c r="X22" s="580">
        <v>0</v>
      </c>
      <c r="Y22" s="580">
        <v>0</v>
      </c>
      <c r="Z22" s="580">
        <v>0</v>
      </c>
      <c r="AA22" s="581">
        <v>0</v>
      </c>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5"/>
  <sheetViews>
    <sheetView showGridLines="0" zoomScaleNormal="100" workbookViewId="0">
      <selection activeCell="N19" sqref="N19"/>
    </sheetView>
  </sheetViews>
  <sheetFormatPr defaultColWidth="9.140625" defaultRowHeight="15"/>
  <cols>
    <col min="1" max="1" width="11.85546875" style="441" bestFit="1" customWidth="1"/>
    <col min="2" max="2" width="62.85546875" style="441" customWidth="1"/>
    <col min="3" max="3" width="14.5703125" style="441" customWidth="1"/>
    <col min="4" max="4" width="14.28515625" style="441" bestFit="1" customWidth="1"/>
    <col min="5" max="5" width="11.5703125" style="441" bestFit="1" customWidth="1"/>
    <col min="6" max="6" width="11.5703125" style="458" bestFit="1" customWidth="1"/>
    <col min="7" max="7" width="9" style="458" bestFit="1" customWidth="1"/>
    <col min="8" max="8" width="16.140625" style="441" customWidth="1"/>
    <col min="9" max="10" width="10.5703125" style="458" bestFit="1" customWidth="1"/>
    <col min="11" max="11" width="11.5703125" style="458" bestFit="1" customWidth="1"/>
    <col min="12" max="12" width="9" style="458" bestFit="1" customWidth="1"/>
    <col min="13" max="16384" width="9.140625" style="441"/>
  </cols>
  <sheetData>
    <row r="1" spans="1:12">
      <c r="A1" s="347" t="s">
        <v>30</v>
      </c>
      <c r="B1" s="427" t="str">
        <f>'Info '!C2</f>
        <v>JSC ProCredit Bank</v>
      </c>
      <c r="F1" s="441"/>
      <c r="G1" s="441"/>
      <c r="I1" s="441"/>
      <c r="J1" s="441"/>
      <c r="K1" s="441"/>
      <c r="L1" s="441"/>
    </row>
    <row r="2" spans="1:12">
      <c r="A2" s="347" t="s">
        <v>31</v>
      </c>
      <c r="B2" s="426">
        <f>'1. key ratios '!B2</f>
        <v>45382</v>
      </c>
      <c r="F2" s="441"/>
      <c r="G2" s="441"/>
      <c r="I2" s="441"/>
      <c r="J2" s="441"/>
      <c r="K2" s="441"/>
      <c r="L2" s="441"/>
    </row>
    <row r="3" spans="1:12">
      <c r="A3" s="348" t="s">
        <v>502</v>
      </c>
      <c r="F3" s="441"/>
      <c r="G3" s="441"/>
      <c r="I3" s="441"/>
      <c r="J3" s="441"/>
      <c r="K3" s="441"/>
      <c r="L3" s="441"/>
    </row>
    <row r="4" spans="1:12">
      <c r="F4" s="441"/>
      <c r="G4" s="441"/>
      <c r="I4" s="441"/>
      <c r="J4" s="441"/>
      <c r="K4" s="441"/>
      <c r="L4" s="441"/>
    </row>
    <row r="5" spans="1:12" ht="37.5" customHeight="1">
      <c r="A5" s="747" t="s">
        <v>519</v>
      </c>
      <c r="B5" s="748"/>
      <c r="C5" s="793" t="s">
        <v>503</v>
      </c>
      <c r="D5" s="794"/>
      <c r="E5" s="794"/>
      <c r="F5" s="794"/>
      <c r="G5" s="794"/>
      <c r="H5" s="793" t="s">
        <v>663</v>
      </c>
      <c r="I5" s="795"/>
      <c r="J5" s="795"/>
      <c r="K5" s="795"/>
      <c r="L5" s="796"/>
    </row>
    <row r="6" spans="1:12" ht="39.6" customHeight="1">
      <c r="A6" s="751"/>
      <c r="B6" s="752"/>
      <c r="C6" s="350"/>
      <c r="D6" s="439" t="s">
        <v>684</v>
      </c>
      <c r="E6" s="439" t="s">
        <v>683</v>
      </c>
      <c r="F6" s="439" t="s">
        <v>682</v>
      </c>
      <c r="G6" s="439" t="s">
        <v>681</v>
      </c>
      <c r="H6" s="459"/>
      <c r="I6" s="439" t="s">
        <v>684</v>
      </c>
      <c r="J6" s="439" t="s">
        <v>683</v>
      </c>
      <c r="K6" s="439" t="s">
        <v>682</v>
      </c>
      <c r="L6" s="439" t="s">
        <v>681</v>
      </c>
    </row>
    <row r="7" spans="1:12">
      <c r="A7" s="430">
        <v>1</v>
      </c>
      <c r="B7" s="445" t="s">
        <v>522</v>
      </c>
      <c r="C7" s="583">
        <v>1242145.5677720001</v>
      </c>
      <c r="D7" s="557">
        <v>1242145.5677720001</v>
      </c>
      <c r="E7" s="557">
        <v>0</v>
      </c>
      <c r="F7" s="584">
        <v>0</v>
      </c>
      <c r="G7" s="584">
        <v>0</v>
      </c>
      <c r="H7" s="557">
        <v>15293.740212999999</v>
      </c>
      <c r="I7" s="584">
        <v>15293.740212999999</v>
      </c>
      <c r="J7" s="584">
        <v>0</v>
      </c>
      <c r="K7" s="584">
        <v>0</v>
      </c>
      <c r="L7" s="584">
        <v>0</v>
      </c>
    </row>
    <row r="8" spans="1:12">
      <c r="A8" s="430">
        <v>2</v>
      </c>
      <c r="B8" s="445" t="s">
        <v>435</v>
      </c>
      <c r="C8" s="583">
        <v>8062785.3601099998</v>
      </c>
      <c r="D8" s="557">
        <v>8062785.3601099998</v>
      </c>
      <c r="E8" s="557">
        <v>0</v>
      </c>
      <c r="F8" s="584">
        <v>0</v>
      </c>
      <c r="G8" s="584">
        <v>0</v>
      </c>
      <c r="H8" s="557">
        <v>96456.956890000001</v>
      </c>
      <c r="I8" s="584">
        <v>96456.956890000001</v>
      </c>
      <c r="J8" s="584">
        <v>0</v>
      </c>
      <c r="K8" s="584">
        <v>0</v>
      </c>
      <c r="L8" s="584">
        <v>0</v>
      </c>
    </row>
    <row r="9" spans="1:12">
      <c r="A9" s="430">
        <v>3</v>
      </c>
      <c r="B9" s="445" t="s">
        <v>436</v>
      </c>
      <c r="C9" s="583">
        <v>0</v>
      </c>
      <c r="D9" s="557">
        <v>0</v>
      </c>
      <c r="E9" s="557">
        <v>0</v>
      </c>
      <c r="F9" s="585">
        <v>0</v>
      </c>
      <c r="G9" s="585">
        <v>0</v>
      </c>
      <c r="H9" s="557">
        <v>0</v>
      </c>
      <c r="I9" s="585">
        <v>0</v>
      </c>
      <c r="J9" s="585">
        <v>0</v>
      </c>
      <c r="K9" s="585">
        <v>0</v>
      </c>
      <c r="L9" s="585">
        <v>0</v>
      </c>
    </row>
    <row r="10" spans="1:12">
      <c r="A10" s="430">
        <v>4</v>
      </c>
      <c r="B10" s="445" t="s">
        <v>523</v>
      </c>
      <c r="C10" s="583">
        <v>17840718.462492</v>
      </c>
      <c r="D10" s="557">
        <v>17840718.462492</v>
      </c>
      <c r="E10" s="557">
        <v>0</v>
      </c>
      <c r="F10" s="585">
        <v>0</v>
      </c>
      <c r="G10" s="585">
        <v>0</v>
      </c>
      <c r="H10" s="557">
        <v>99436.196330000006</v>
      </c>
      <c r="I10" s="585">
        <v>99436.196330000006</v>
      </c>
      <c r="J10" s="585">
        <v>0</v>
      </c>
      <c r="K10" s="585">
        <v>0</v>
      </c>
      <c r="L10" s="585">
        <v>0</v>
      </c>
    </row>
    <row r="11" spans="1:12">
      <c r="A11" s="430">
        <v>5</v>
      </c>
      <c r="B11" s="445" t="s">
        <v>437</v>
      </c>
      <c r="C11" s="583">
        <v>154159352.94834679</v>
      </c>
      <c r="D11" s="557">
        <v>151912264.26549101</v>
      </c>
      <c r="E11" s="557">
        <v>1909843.46716796</v>
      </c>
      <c r="F11" s="585">
        <v>337245.21568781999</v>
      </c>
      <c r="G11" s="585">
        <v>0</v>
      </c>
      <c r="H11" s="557">
        <v>1080062.6716429999</v>
      </c>
      <c r="I11" s="585">
        <v>806301.148162</v>
      </c>
      <c r="J11" s="585">
        <v>152927.08909699999</v>
      </c>
      <c r="K11" s="585">
        <v>120834.43438399999</v>
      </c>
      <c r="L11" s="585">
        <v>0</v>
      </c>
    </row>
    <row r="12" spans="1:12">
      <c r="A12" s="430">
        <v>6</v>
      </c>
      <c r="B12" s="445" t="s">
        <v>438</v>
      </c>
      <c r="C12" s="583">
        <v>62681214.529446997</v>
      </c>
      <c r="D12" s="557">
        <v>58044979.391576998</v>
      </c>
      <c r="E12" s="557">
        <v>2369573.7130999998</v>
      </c>
      <c r="F12" s="585">
        <v>2266661.4247699999</v>
      </c>
      <c r="G12" s="585">
        <v>0</v>
      </c>
      <c r="H12" s="557">
        <v>2005376.950525</v>
      </c>
      <c r="I12" s="585">
        <v>315189.76377700001</v>
      </c>
      <c r="J12" s="585">
        <v>38207.18</v>
      </c>
      <c r="K12" s="585">
        <v>1651980.0067479999</v>
      </c>
      <c r="L12" s="585">
        <v>0</v>
      </c>
    </row>
    <row r="13" spans="1:12">
      <c r="A13" s="430">
        <v>7</v>
      </c>
      <c r="B13" s="445" t="s">
        <v>439</v>
      </c>
      <c r="C13" s="583">
        <v>138648270.78676707</v>
      </c>
      <c r="D13" s="557">
        <v>137138697.994737</v>
      </c>
      <c r="E13" s="557">
        <v>1261173.0795096899</v>
      </c>
      <c r="F13" s="585">
        <v>248399.71252038001</v>
      </c>
      <c r="G13" s="585">
        <v>0</v>
      </c>
      <c r="H13" s="557">
        <v>574843.52931399993</v>
      </c>
      <c r="I13" s="585">
        <v>452256.47548099997</v>
      </c>
      <c r="J13" s="585">
        <v>37134.912228000001</v>
      </c>
      <c r="K13" s="585">
        <v>85452.141604999997</v>
      </c>
      <c r="L13" s="585">
        <v>0</v>
      </c>
    </row>
    <row r="14" spans="1:12">
      <c r="A14" s="430">
        <v>8</v>
      </c>
      <c r="B14" s="445" t="s">
        <v>440</v>
      </c>
      <c r="C14" s="583">
        <v>91915131.399874672</v>
      </c>
      <c r="D14" s="557">
        <v>88498137.317927197</v>
      </c>
      <c r="E14" s="557">
        <v>2166936.16200316</v>
      </c>
      <c r="F14" s="585">
        <v>1250057.9199443201</v>
      </c>
      <c r="G14" s="585">
        <v>0</v>
      </c>
      <c r="H14" s="557">
        <v>965184.82273699995</v>
      </c>
      <c r="I14" s="585">
        <v>226259.41278700001</v>
      </c>
      <c r="J14" s="585">
        <v>100233.002034</v>
      </c>
      <c r="K14" s="585">
        <v>638692.407916</v>
      </c>
      <c r="L14" s="585">
        <v>0</v>
      </c>
    </row>
    <row r="15" spans="1:12">
      <c r="A15" s="430">
        <v>9</v>
      </c>
      <c r="B15" s="445" t="s">
        <v>441</v>
      </c>
      <c r="C15" s="583">
        <v>85442819.292187706</v>
      </c>
      <c r="D15" s="557">
        <v>68171384.655974001</v>
      </c>
      <c r="E15" s="557">
        <v>7938651.3648918197</v>
      </c>
      <c r="F15" s="585">
        <v>9332783.2713218797</v>
      </c>
      <c r="G15" s="585">
        <v>0</v>
      </c>
      <c r="H15" s="557">
        <v>5738219.9266250003</v>
      </c>
      <c r="I15" s="585">
        <v>176706.734383</v>
      </c>
      <c r="J15" s="585">
        <v>119920.869972</v>
      </c>
      <c r="K15" s="585">
        <v>5441592.3222700004</v>
      </c>
      <c r="L15" s="585">
        <v>0</v>
      </c>
    </row>
    <row r="16" spans="1:12">
      <c r="A16" s="430">
        <v>10</v>
      </c>
      <c r="B16" s="445" t="s">
        <v>442</v>
      </c>
      <c r="C16" s="583">
        <v>91638247.056774303</v>
      </c>
      <c r="D16" s="557">
        <v>90922731.512600303</v>
      </c>
      <c r="E16" s="557">
        <v>715515.54417400004</v>
      </c>
      <c r="F16" s="585">
        <v>0</v>
      </c>
      <c r="G16" s="585">
        <v>0</v>
      </c>
      <c r="H16" s="557">
        <v>184189.08870399999</v>
      </c>
      <c r="I16" s="585">
        <v>145713.60948700001</v>
      </c>
      <c r="J16" s="585">
        <v>38475.479217</v>
      </c>
      <c r="K16" s="585">
        <v>0</v>
      </c>
      <c r="L16" s="585">
        <v>0</v>
      </c>
    </row>
    <row r="17" spans="1:12">
      <c r="A17" s="430">
        <v>11</v>
      </c>
      <c r="B17" s="445" t="s">
        <v>443</v>
      </c>
      <c r="C17" s="583">
        <v>19975824.380818103</v>
      </c>
      <c r="D17" s="557">
        <v>19606979.444019102</v>
      </c>
      <c r="E17" s="557">
        <v>368844.93679900002</v>
      </c>
      <c r="F17" s="585">
        <v>0</v>
      </c>
      <c r="G17" s="585">
        <v>0</v>
      </c>
      <c r="H17" s="557">
        <v>26560.520295000002</v>
      </c>
      <c r="I17" s="585">
        <v>26051.660156000002</v>
      </c>
      <c r="J17" s="585">
        <v>508.860139</v>
      </c>
      <c r="K17" s="585">
        <v>0</v>
      </c>
      <c r="L17" s="585">
        <v>0</v>
      </c>
    </row>
    <row r="18" spans="1:12">
      <c r="A18" s="430">
        <v>12</v>
      </c>
      <c r="B18" s="445" t="s">
        <v>444</v>
      </c>
      <c r="C18" s="583">
        <v>72723490.013467923</v>
      </c>
      <c r="D18" s="557">
        <v>67769875.628783405</v>
      </c>
      <c r="E18" s="557">
        <v>2056152.3718845299</v>
      </c>
      <c r="F18" s="585">
        <v>2897462.0128000001</v>
      </c>
      <c r="G18" s="585">
        <v>0</v>
      </c>
      <c r="H18" s="557">
        <v>2529012.5059680003</v>
      </c>
      <c r="I18" s="585">
        <v>182601.979173</v>
      </c>
      <c r="J18" s="585">
        <v>54017.890940999998</v>
      </c>
      <c r="K18" s="585">
        <v>2292392.6358540002</v>
      </c>
      <c r="L18" s="585">
        <v>0</v>
      </c>
    </row>
    <row r="19" spans="1:12">
      <c r="A19" s="430">
        <v>13</v>
      </c>
      <c r="B19" s="445" t="s">
        <v>445</v>
      </c>
      <c r="C19" s="583">
        <v>61560714.765644558</v>
      </c>
      <c r="D19" s="557">
        <v>60899995.000602096</v>
      </c>
      <c r="E19" s="557">
        <v>660719.76504246006</v>
      </c>
      <c r="F19" s="585">
        <v>0</v>
      </c>
      <c r="G19" s="585">
        <v>0</v>
      </c>
      <c r="H19" s="557">
        <v>201096.15166100001</v>
      </c>
      <c r="I19" s="585">
        <v>184764.096873</v>
      </c>
      <c r="J19" s="585">
        <v>16332.054787999999</v>
      </c>
      <c r="K19" s="585">
        <v>0</v>
      </c>
      <c r="L19" s="585">
        <v>0</v>
      </c>
    </row>
    <row r="20" spans="1:12">
      <c r="A20" s="430">
        <v>14</v>
      </c>
      <c r="B20" s="445" t="s">
        <v>446</v>
      </c>
      <c r="C20" s="583">
        <v>65138940.612473436</v>
      </c>
      <c r="D20" s="557">
        <v>47290885.730500698</v>
      </c>
      <c r="E20" s="557">
        <v>8907147.4085103497</v>
      </c>
      <c r="F20" s="585">
        <v>8469460.7014665008</v>
      </c>
      <c r="G20" s="585">
        <v>471446.77199589001</v>
      </c>
      <c r="H20" s="557">
        <v>6892315.6392178899</v>
      </c>
      <c r="I20" s="585">
        <v>178731.38219400001</v>
      </c>
      <c r="J20" s="585">
        <v>385239.81470400002</v>
      </c>
      <c r="K20" s="585">
        <v>5856897.6703239996</v>
      </c>
      <c r="L20" s="585">
        <v>471446.77199589001</v>
      </c>
    </row>
    <row r="21" spans="1:12">
      <c r="A21" s="430">
        <v>15</v>
      </c>
      <c r="B21" s="445" t="s">
        <v>447</v>
      </c>
      <c r="C21" s="583">
        <v>17716042.026028603</v>
      </c>
      <c r="D21" s="557">
        <v>17149127.848200601</v>
      </c>
      <c r="E21" s="557">
        <v>519036.96090000001</v>
      </c>
      <c r="F21" s="585">
        <v>47877.216928000002</v>
      </c>
      <c r="G21" s="585">
        <v>0</v>
      </c>
      <c r="H21" s="557">
        <v>95232.58049800001</v>
      </c>
      <c r="I21" s="585">
        <v>49104.437409999999</v>
      </c>
      <c r="J21" s="585">
        <v>28677.43</v>
      </c>
      <c r="K21" s="585">
        <v>17450.713088</v>
      </c>
      <c r="L21" s="585">
        <v>0</v>
      </c>
    </row>
    <row r="22" spans="1:12">
      <c r="A22" s="430">
        <v>16</v>
      </c>
      <c r="B22" s="445" t="s">
        <v>448</v>
      </c>
      <c r="C22" s="583">
        <v>1126534.209735</v>
      </c>
      <c r="D22" s="557">
        <v>1126534.209735</v>
      </c>
      <c r="E22" s="557">
        <v>0</v>
      </c>
      <c r="F22" s="585">
        <v>0</v>
      </c>
      <c r="G22" s="585">
        <v>0</v>
      </c>
      <c r="H22" s="557">
        <v>9625.9679969999997</v>
      </c>
      <c r="I22" s="585">
        <v>9625.9679969999997</v>
      </c>
      <c r="J22" s="585">
        <v>0</v>
      </c>
      <c r="K22" s="585">
        <v>0</v>
      </c>
      <c r="L22" s="585">
        <v>0</v>
      </c>
    </row>
    <row r="23" spans="1:12">
      <c r="A23" s="430">
        <v>17</v>
      </c>
      <c r="B23" s="445" t="s">
        <v>526</v>
      </c>
      <c r="C23" s="583">
        <v>1703048.452636</v>
      </c>
      <c r="D23" s="557">
        <v>1703048.452636</v>
      </c>
      <c r="E23" s="557">
        <v>0</v>
      </c>
      <c r="F23" s="585">
        <v>0</v>
      </c>
      <c r="G23" s="585">
        <v>0</v>
      </c>
      <c r="H23" s="557">
        <v>5166.9533220000003</v>
      </c>
      <c r="I23" s="585">
        <v>5166.9533220000003</v>
      </c>
      <c r="J23" s="585">
        <v>0</v>
      </c>
      <c r="K23" s="585">
        <v>0</v>
      </c>
      <c r="L23" s="585">
        <v>0</v>
      </c>
    </row>
    <row r="24" spans="1:12">
      <c r="A24" s="430">
        <v>18</v>
      </c>
      <c r="B24" s="445" t="s">
        <v>449</v>
      </c>
      <c r="C24" s="583">
        <v>3232210.442115</v>
      </c>
      <c r="D24" s="557">
        <v>3232210.442115</v>
      </c>
      <c r="E24" s="557">
        <v>0</v>
      </c>
      <c r="F24" s="585">
        <v>0</v>
      </c>
      <c r="G24" s="585">
        <v>0</v>
      </c>
      <c r="H24" s="557">
        <v>21651.074825</v>
      </c>
      <c r="I24" s="585">
        <v>21651.074825</v>
      </c>
      <c r="J24" s="585">
        <v>0</v>
      </c>
      <c r="K24" s="585">
        <v>0</v>
      </c>
      <c r="L24" s="585">
        <v>0</v>
      </c>
    </row>
    <row r="25" spans="1:12">
      <c r="A25" s="430">
        <v>19</v>
      </c>
      <c r="B25" s="445" t="s">
        <v>450</v>
      </c>
      <c r="C25" s="583">
        <v>2091740.524926</v>
      </c>
      <c r="D25" s="557">
        <v>2091740.524926</v>
      </c>
      <c r="E25" s="557">
        <v>0</v>
      </c>
      <c r="F25" s="585">
        <v>0</v>
      </c>
      <c r="G25" s="585">
        <v>0</v>
      </c>
      <c r="H25" s="557">
        <v>1787.721974</v>
      </c>
      <c r="I25" s="585">
        <v>1787.721974</v>
      </c>
      <c r="J25" s="585">
        <v>0</v>
      </c>
      <c r="K25" s="585">
        <v>0</v>
      </c>
      <c r="L25" s="585">
        <v>0</v>
      </c>
    </row>
    <row r="26" spans="1:12">
      <c r="A26" s="430">
        <v>20</v>
      </c>
      <c r="B26" s="445" t="s">
        <v>525</v>
      </c>
      <c r="C26" s="583">
        <v>59581023.7943675</v>
      </c>
      <c r="D26" s="557">
        <v>59495123.994367503</v>
      </c>
      <c r="E26" s="557">
        <v>85899.8</v>
      </c>
      <c r="F26" s="585">
        <v>0</v>
      </c>
      <c r="G26" s="585">
        <v>0</v>
      </c>
      <c r="H26" s="557">
        <v>122127.55730499999</v>
      </c>
      <c r="I26" s="585">
        <v>122048.94730499999</v>
      </c>
      <c r="J26" s="585">
        <v>78.61</v>
      </c>
      <c r="K26" s="585">
        <v>0</v>
      </c>
      <c r="L26" s="585">
        <v>0</v>
      </c>
    </row>
    <row r="27" spans="1:12">
      <c r="A27" s="430">
        <v>21</v>
      </c>
      <c r="B27" s="445" t="s">
        <v>451</v>
      </c>
      <c r="C27" s="583">
        <v>34587706.299602203</v>
      </c>
      <c r="D27" s="557">
        <v>34155614.109724201</v>
      </c>
      <c r="E27" s="557">
        <v>382198.29</v>
      </c>
      <c r="F27" s="585">
        <v>49893.899877999997</v>
      </c>
      <c r="G27" s="585">
        <v>0</v>
      </c>
      <c r="H27" s="557">
        <v>197168.99883900001</v>
      </c>
      <c r="I27" s="585">
        <v>175466.077735</v>
      </c>
      <c r="J27" s="585">
        <v>4145.95</v>
      </c>
      <c r="K27" s="585">
        <v>17556.971104</v>
      </c>
      <c r="L27" s="585">
        <v>0</v>
      </c>
    </row>
    <row r="28" spans="1:12">
      <c r="A28" s="430">
        <v>22</v>
      </c>
      <c r="B28" s="445" t="s">
        <v>452</v>
      </c>
      <c r="C28" s="583">
        <v>8669984.4660979994</v>
      </c>
      <c r="D28" s="557">
        <v>8421609.3760979995</v>
      </c>
      <c r="E28" s="557">
        <v>248375.09</v>
      </c>
      <c r="F28" s="585">
        <v>0</v>
      </c>
      <c r="G28" s="585">
        <v>0</v>
      </c>
      <c r="H28" s="557">
        <v>34559.662354</v>
      </c>
      <c r="I28" s="585">
        <v>34492.502353999997</v>
      </c>
      <c r="J28" s="585">
        <v>67.16</v>
      </c>
      <c r="K28" s="585">
        <v>0</v>
      </c>
      <c r="L28" s="585">
        <v>0</v>
      </c>
    </row>
    <row r="29" spans="1:12">
      <c r="A29" s="430">
        <v>23</v>
      </c>
      <c r="B29" s="445" t="s">
        <v>453</v>
      </c>
      <c r="C29" s="583">
        <v>149438483.62617111</v>
      </c>
      <c r="D29" s="557">
        <v>138755719.681375</v>
      </c>
      <c r="E29" s="557">
        <v>2353388.04873802</v>
      </c>
      <c r="F29" s="585">
        <v>8329375.8960580695</v>
      </c>
      <c r="G29" s="585">
        <v>0</v>
      </c>
      <c r="H29" s="557">
        <v>5874538.5864669997</v>
      </c>
      <c r="I29" s="585">
        <v>535086.04978100001</v>
      </c>
      <c r="J29" s="585">
        <v>128112.558783</v>
      </c>
      <c r="K29" s="585">
        <v>5211339.9779030001</v>
      </c>
      <c r="L29" s="585">
        <v>0</v>
      </c>
    </row>
    <row r="30" spans="1:12">
      <c r="A30" s="430">
        <v>24</v>
      </c>
      <c r="B30" s="445" t="s">
        <v>524</v>
      </c>
      <c r="C30" s="583">
        <v>24970725.318807337</v>
      </c>
      <c r="D30" s="557">
        <v>23286987.595904998</v>
      </c>
      <c r="E30" s="557">
        <v>1418689.2509043401</v>
      </c>
      <c r="F30" s="585">
        <v>265048.47199799999</v>
      </c>
      <c r="G30" s="585">
        <v>0</v>
      </c>
      <c r="H30" s="557">
        <v>210394.367383</v>
      </c>
      <c r="I30" s="585">
        <v>70287.869714999993</v>
      </c>
      <c r="J30" s="585">
        <v>49878.417391000003</v>
      </c>
      <c r="K30" s="585">
        <v>90228.080277000001</v>
      </c>
      <c r="L30" s="585">
        <v>0</v>
      </c>
    </row>
    <row r="31" spans="1:12">
      <c r="A31" s="430">
        <v>25</v>
      </c>
      <c r="B31" s="445" t="s">
        <v>454</v>
      </c>
      <c r="C31" s="583">
        <v>5689436.1842890596</v>
      </c>
      <c r="D31" s="557">
        <v>5621773.7144490601</v>
      </c>
      <c r="E31" s="557">
        <v>6385.7511999999997</v>
      </c>
      <c r="F31" s="585">
        <v>61276.718639999999</v>
      </c>
      <c r="G31" s="585">
        <v>0</v>
      </c>
      <c r="H31" s="557">
        <v>57363.652267999998</v>
      </c>
      <c r="I31" s="585">
        <v>35579.245113999998</v>
      </c>
      <c r="J31" s="585">
        <v>221.96</v>
      </c>
      <c r="K31" s="585">
        <v>21562.447154000001</v>
      </c>
      <c r="L31" s="585">
        <v>0</v>
      </c>
    </row>
    <row r="32" spans="1:12">
      <c r="A32" s="430">
        <v>26</v>
      </c>
      <c r="B32" s="445" t="s">
        <v>521</v>
      </c>
      <c r="C32" s="583">
        <v>52370170.549711615</v>
      </c>
      <c r="D32" s="557">
        <v>50154979.835077196</v>
      </c>
      <c r="E32" s="557">
        <v>1687190.15794374</v>
      </c>
      <c r="F32" s="585">
        <v>528000.55669067998</v>
      </c>
      <c r="G32" s="585">
        <v>0</v>
      </c>
      <c r="H32" s="557">
        <v>1035393.8386060001</v>
      </c>
      <c r="I32" s="585">
        <v>673785.70264000003</v>
      </c>
      <c r="J32" s="585">
        <v>149603.330548</v>
      </c>
      <c r="K32" s="585">
        <v>212004.805418</v>
      </c>
      <c r="L32" s="585">
        <v>0</v>
      </c>
    </row>
    <row r="33" spans="1:12" s="564" customFormat="1">
      <c r="A33" s="434">
        <v>27</v>
      </c>
      <c r="B33" s="487" t="s">
        <v>64</v>
      </c>
      <c r="C33" s="586">
        <v>1232206761.070663</v>
      </c>
      <c r="D33" s="558">
        <v>1162596050.1171944</v>
      </c>
      <c r="E33" s="558">
        <v>35055721.162769072</v>
      </c>
      <c r="F33" s="587">
        <v>34083543.018703647</v>
      </c>
      <c r="G33" s="587">
        <v>471446.77199589001</v>
      </c>
      <c r="H33" s="558">
        <v>28073059.661960889</v>
      </c>
      <c r="I33" s="587">
        <v>4639845.7060779994</v>
      </c>
      <c r="J33" s="587">
        <v>1303782.5698420003</v>
      </c>
      <c r="K33" s="587">
        <v>21657984.614045002</v>
      </c>
      <c r="L33" s="587">
        <v>471446.77199589001</v>
      </c>
    </row>
    <row r="35" spans="1:12">
      <c r="B35" s="486"/>
      <c r="C35" s="486"/>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3"/>
  <sheetViews>
    <sheetView showGridLines="0" topLeftCell="B1" zoomScaleNormal="100" workbookViewId="0">
      <selection activeCell="E26" sqref="E26"/>
    </sheetView>
  </sheetViews>
  <sheetFormatPr defaultColWidth="8.7109375" defaultRowHeight="12"/>
  <cols>
    <col min="1" max="1" width="11.85546875" style="488" bestFit="1" customWidth="1"/>
    <col min="2" max="2" width="68.7109375" style="488" customWidth="1"/>
    <col min="3" max="11" width="28.28515625" style="488" customWidth="1"/>
    <col min="12" max="16384" width="8.7109375" style="488"/>
  </cols>
  <sheetData>
    <row r="1" spans="1:11" s="441" customFormat="1" ht="15">
      <c r="A1" s="347" t="s">
        <v>30</v>
      </c>
      <c r="B1" s="427" t="str">
        <f>'Info '!C2</f>
        <v>JSC ProCredit Bank</v>
      </c>
    </row>
    <row r="2" spans="1:11" s="441" customFormat="1" ht="15">
      <c r="A2" s="347" t="s">
        <v>31</v>
      </c>
      <c r="B2" s="426">
        <f>'1. key ratios '!B2</f>
        <v>45382</v>
      </c>
    </row>
    <row r="3" spans="1:11" s="441" customFormat="1" ht="15">
      <c r="A3" s="348" t="s">
        <v>504</v>
      </c>
    </row>
    <row r="4" spans="1:11">
      <c r="C4" s="491" t="s">
        <v>698</v>
      </c>
      <c r="D4" s="491" t="s">
        <v>697</v>
      </c>
      <c r="E4" s="491" t="s">
        <v>696</v>
      </c>
      <c r="F4" s="491" t="s">
        <v>695</v>
      </c>
      <c r="G4" s="491" t="s">
        <v>694</v>
      </c>
      <c r="H4" s="491" t="s">
        <v>693</v>
      </c>
      <c r="I4" s="491" t="s">
        <v>692</v>
      </c>
      <c r="J4" s="491" t="s">
        <v>691</v>
      </c>
      <c r="K4" s="491" t="s">
        <v>690</v>
      </c>
    </row>
    <row r="5" spans="1:11" ht="104.1" customHeight="1">
      <c r="A5" s="797" t="s">
        <v>689</v>
      </c>
      <c r="B5" s="798"/>
      <c r="C5" s="490" t="s">
        <v>505</v>
      </c>
      <c r="D5" s="490" t="s">
        <v>506</v>
      </c>
      <c r="E5" s="490" t="s">
        <v>507</v>
      </c>
      <c r="F5" s="490" t="s">
        <v>508</v>
      </c>
      <c r="G5" s="490" t="s">
        <v>509</v>
      </c>
      <c r="H5" s="490" t="s">
        <v>510</v>
      </c>
      <c r="I5" s="490" t="s">
        <v>511</v>
      </c>
      <c r="J5" s="490" t="s">
        <v>512</v>
      </c>
      <c r="K5" s="490" t="s">
        <v>513</v>
      </c>
    </row>
    <row r="6" spans="1:11" ht="15">
      <c r="A6" s="430">
        <v>1</v>
      </c>
      <c r="B6" s="430" t="s">
        <v>473</v>
      </c>
      <c r="C6" s="557">
        <v>8851159.5698000006</v>
      </c>
      <c r="D6" s="557">
        <v>25557370.890000001</v>
      </c>
      <c r="E6" s="557">
        <v>54175214.130800001</v>
      </c>
      <c r="F6" s="557">
        <v>0</v>
      </c>
      <c r="G6" s="557">
        <v>1016963435.5915999</v>
      </c>
      <c r="H6" s="557">
        <v>0</v>
      </c>
      <c r="I6" s="557">
        <v>59204445.140600003</v>
      </c>
      <c r="J6" s="557">
        <v>54189778.993199997</v>
      </c>
      <c r="K6" s="557">
        <v>13265356.752264079</v>
      </c>
    </row>
    <row r="7" spans="1:11" ht="15">
      <c r="A7" s="430">
        <v>2</v>
      </c>
      <c r="B7" s="430" t="s">
        <v>514</v>
      </c>
      <c r="C7" s="557"/>
      <c r="D7" s="557"/>
      <c r="E7" s="557"/>
      <c r="F7" s="557"/>
      <c r="G7" s="557"/>
      <c r="H7" s="557"/>
      <c r="I7" s="557"/>
      <c r="J7" s="557"/>
      <c r="K7" s="557"/>
    </row>
    <row r="8" spans="1:11" ht="15">
      <c r="A8" s="430">
        <v>3</v>
      </c>
      <c r="B8" s="430" t="s">
        <v>481</v>
      </c>
      <c r="C8" s="557">
        <v>3069428.0364999999</v>
      </c>
      <c r="D8" s="557">
        <v>0</v>
      </c>
      <c r="E8" s="557">
        <v>0</v>
      </c>
      <c r="F8" s="557">
        <v>0</v>
      </c>
      <c r="G8" s="557">
        <v>45097053.7588</v>
      </c>
      <c r="H8" s="557">
        <v>0</v>
      </c>
      <c r="I8" s="557">
        <v>7846299.4402000001</v>
      </c>
      <c r="J8" s="557">
        <v>15941217.242699999</v>
      </c>
      <c r="K8" s="557">
        <v>90222714.811656997</v>
      </c>
    </row>
    <row r="9" spans="1:11" ht="15">
      <c r="A9" s="430">
        <v>4</v>
      </c>
      <c r="B9" s="450" t="s">
        <v>515</v>
      </c>
      <c r="C9" s="588">
        <v>0</v>
      </c>
      <c r="D9" s="588">
        <v>0</v>
      </c>
      <c r="E9" s="588">
        <v>0</v>
      </c>
      <c r="F9" s="588">
        <v>0</v>
      </c>
      <c r="G9" s="588">
        <v>22323138.080200002</v>
      </c>
      <c r="H9" s="588">
        <v>0</v>
      </c>
      <c r="I9" s="588">
        <v>7526770.0482999999</v>
      </c>
      <c r="J9" s="588">
        <v>3786552.9777000002</v>
      </c>
      <c r="K9" s="588">
        <v>918528.68449950218</v>
      </c>
    </row>
    <row r="10" spans="1:11" ht="15">
      <c r="A10" s="430">
        <v>5</v>
      </c>
      <c r="B10" s="450" t="s">
        <v>516</v>
      </c>
      <c r="C10" s="588"/>
      <c r="D10" s="588"/>
      <c r="E10" s="588"/>
      <c r="F10" s="588"/>
      <c r="G10" s="588"/>
      <c r="H10" s="588"/>
      <c r="I10" s="588"/>
      <c r="J10" s="588"/>
      <c r="K10" s="588"/>
    </row>
    <row r="11" spans="1:11" ht="15">
      <c r="A11" s="430">
        <v>6</v>
      </c>
      <c r="B11" s="450" t="s">
        <v>517</v>
      </c>
      <c r="C11" s="588"/>
      <c r="D11" s="588"/>
      <c r="E11" s="588"/>
      <c r="F11" s="588"/>
      <c r="G11" s="588"/>
      <c r="H11" s="588"/>
      <c r="I11" s="588"/>
      <c r="J11" s="588"/>
      <c r="K11" s="588"/>
    </row>
    <row r="13" spans="1:11" ht="15.75">
      <c r="B13" s="489"/>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0"/>
  <sheetViews>
    <sheetView showGridLines="0" zoomScaleNormal="100" workbookViewId="0">
      <selection activeCell="K23" sqref="K23"/>
    </sheetView>
  </sheetViews>
  <sheetFormatPr defaultColWidth="8.7109375" defaultRowHeight="15"/>
  <cols>
    <col min="1" max="1" width="10" style="492" bestFit="1" customWidth="1"/>
    <col min="2" max="2" width="71.7109375" style="492" customWidth="1"/>
    <col min="3" max="4" width="10.7109375" style="492" bestFit="1" customWidth="1"/>
    <col min="5" max="6" width="9" style="492" bestFit="1" customWidth="1"/>
    <col min="7" max="7" width="4.85546875" style="492" bestFit="1" customWidth="1"/>
    <col min="8" max="8" width="12.140625" style="492" customWidth="1"/>
    <col min="9" max="9" width="11.140625" style="492" customWidth="1"/>
    <col min="10" max="11" width="9" style="492" bestFit="1" customWidth="1"/>
    <col min="12" max="12" width="4.85546875" style="492" bestFit="1" customWidth="1"/>
    <col min="13" max="14" width="9" style="492" bestFit="1" customWidth="1"/>
    <col min="15" max="16" width="7.7109375" style="492" bestFit="1" customWidth="1"/>
    <col min="17" max="17" width="4.85546875" style="492" bestFit="1" customWidth="1"/>
    <col min="18" max="18" width="9" style="492" customWidth="1"/>
    <col min="19" max="19" width="21.28515625" style="492" customWidth="1"/>
    <col min="20" max="20" width="19.5703125" style="492" customWidth="1"/>
    <col min="21" max="21" width="20.5703125" style="492" customWidth="1"/>
    <col min="22" max="22" width="22.7109375" style="492" customWidth="1"/>
    <col min="23" max="16384" width="8.7109375" style="492"/>
  </cols>
  <sheetData>
    <row r="1" spans="1:22" ht="16.5">
      <c r="A1" s="347" t="s">
        <v>30</v>
      </c>
      <c r="B1" s="427" t="str">
        <f>'Info '!C2</f>
        <v>JSC ProCredit Bank</v>
      </c>
    </row>
    <row r="2" spans="1:22" ht="16.5">
      <c r="A2" s="347" t="s">
        <v>31</v>
      </c>
      <c r="B2" s="426">
        <f>'1. key ratios '!B2</f>
        <v>45382</v>
      </c>
    </row>
    <row r="3" spans="1:22" ht="16.5">
      <c r="A3" s="348" t="s">
        <v>532</v>
      </c>
      <c r="B3" s="441"/>
    </row>
    <row r="4" spans="1:22" ht="16.5">
      <c r="A4" s="348"/>
      <c r="B4" s="441"/>
    </row>
    <row r="5" spans="1:22" ht="24" customHeight="1">
      <c r="A5" s="799" t="s">
        <v>533</v>
      </c>
      <c r="B5" s="800"/>
      <c r="C5" s="804" t="s">
        <v>699</v>
      </c>
      <c r="D5" s="804"/>
      <c r="E5" s="804"/>
      <c r="F5" s="804"/>
      <c r="G5" s="804"/>
      <c r="H5" s="804" t="s">
        <v>551</v>
      </c>
      <c r="I5" s="804"/>
      <c r="J5" s="804"/>
      <c r="K5" s="804"/>
      <c r="L5" s="804"/>
      <c r="M5" s="804" t="s">
        <v>663</v>
      </c>
      <c r="N5" s="804"/>
      <c r="O5" s="804"/>
      <c r="P5" s="804"/>
      <c r="Q5" s="804"/>
      <c r="R5" s="803" t="s">
        <v>534</v>
      </c>
      <c r="S5" s="803" t="s">
        <v>548</v>
      </c>
      <c r="T5" s="803" t="s">
        <v>549</v>
      </c>
      <c r="U5" s="803" t="s">
        <v>707</v>
      </c>
      <c r="V5" s="803" t="s">
        <v>708</v>
      </c>
    </row>
    <row r="6" spans="1:22" ht="36" customHeight="1">
      <c r="A6" s="801"/>
      <c r="B6" s="802"/>
      <c r="C6" s="501"/>
      <c r="D6" s="439" t="s">
        <v>684</v>
      </c>
      <c r="E6" s="439" t="s">
        <v>683</v>
      </c>
      <c r="F6" s="439" t="s">
        <v>682</v>
      </c>
      <c r="G6" s="439" t="s">
        <v>681</v>
      </c>
      <c r="H6" s="501"/>
      <c r="I6" s="439" t="s">
        <v>684</v>
      </c>
      <c r="J6" s="439" t="s">
        <v>683</v>
      </c>
      <c r="K6" s="439" t="s">
        <v>682</v>
      </c>
      <c r="L6" s="439" t="s">
        <v>681</v>
      </c>
      <c r="M6" s="501"/>
      <c r="N6" s="439" t="s">
        <v>684</v>
      </c>
      <c r="O6" s="439" t="s">
        <v>683</v>
      </c>
      <c r="P6" s="439" t="s">
        <v>682</v>
      </c>
      <c r="Q6" s="439" t="s">
        <v>681</v>
      </c>
      <c r="R6" s="803"/>
      <c r="S6" s="803"/>
      <c r="T6" s="803"/>
      <c r="U6" s="803"/>
      <c r="V6" s="803"/>
    </row>
    <row r="7" spans="1:22">
      <c r="A7" s="496">
        <v>1</v>
      </c>
      <c r="B7" s="500" t="s">
        <v>542</v>
      </c>
      <c r="C7" s="588">
        <v>1783684.3445000001</v>
      </c>
      <c r="D7" s="588">
        <v>1777590.9045000002</v>
      </c>
      <c r="E7" s="588">
        <v>6093.44</v>
      </c>
      <c r="F7" s="588">
        <v>0</v>
      </c>
      <c r="G7" s="588"/>
      <c r="H7" s="588">
        <v>1778300.1965000001</v>
      </c>
      <c r="I7" s="588">
        <v>1772004.1765000001</v>
      </c>
      <c r="J7" s="588">
        <v>6296.02</v>
      </c>
      <c r="K7" s="588">
        <v>0</v>
      </c>
      <c r="L7" s="588"/>
      <c r="M7" s="588">
        <v>35303.8603</v>
      </c>
      <c r="N7" s="588">
        <v>35187.420299999998</v>
      </c>
      <c r="O7" s="588">
        <v>116.44</v>
      </c>
      <c r="P7" s="588">
        <v>0</v>
      </c>
      <c r="Q7" s="588"/>
      <c r="R7" s="588">
        <v>48</v>
      </c>
      <c r="S7" s="663">
        <v>0.1421</v>
      </c>
      <c r="T7" s="663">
        <v>0.15690000000000001</v>
      </c>
      <c r="U7" s="660">
        <v>0.16880000000000001</v>
      </c>
      <c r="V7" s="588">
        <v>43.410800000000002</v>
      </c>
    </row>
    <row r="8" spans="1:22">
      <c r="A8" s="496">
        <v>2</v>
      </c>
      <c r="B8" s="499" t="s">
        <v>541</v>
      </c>
      <c r="C8" s="588">
        <v>4982809.3763000006</v>
      </c>
      <c r="D8" s="588">
        <v>4838650.3427000009</v>
      </c>
      <c r="E8" s="588">
        <v>34874.563600000001</v>
      </c>
      <c r="F8" s="588">
        <v>109284.47</v>
      </c>
      <c r="G8" s="588"/>
      <c r="H8" s="588">
        <v>4975902.7823999999</v>
      </c>
      <c r="I8" s="588">
        <v>4827163.8544999994</v>
      </c>
      <c r="J8" s="588">
        <v>35375.637900000002</v>
      </c>
      <c r="K8" s="588">
        <v>113363.29</v>
      </c>
      <c r="L8" s="588"/>
      <c r="M8" s="588">
        <v>169461.5637</v>
      </c>
      <c r="N8" s="588">
        <v>99340.165200000003</v>
      </c>
      <c r="O8" s="588">
        <v>872.48849999999993</v>
      </c>
      <c r="P8" s="588">
        <v>69248.91</v>
      </c>
      <c r="Q8" s="588"/>
      <c r="R8" s="588">
        <v>222</v>
      </c>
      <c r="S8" s="663">
        <v>9.3399999999999997E-2</v>
      </c>
      <c r="T8" s="663">
        <v>0.10730000000000001</v>
      </c>
      <c r="U8" s="660">
        <v>0.14430000000000001</v>
      </c>
      <c r="V8" s="588">
        <v>33.077500000000001</v>
      </c>
    </row>
    <row r="9" spans="1:22">
      <c r="A9" s="496">
        <v>3</v>
      </c>
      <c r="B9" s="499" t="s">
        <v>540</v>
      </c>
      <c r="C9" s="588">
        <v>0</v>
      </c>
      <c r="D9" s="588">
        <v>0</v>
      </c>
      <c r="E9" s="588">
        <v>0</v>
      </c>
      <c r="F9" s="588">
        <v>0</v>
      </c>
      <c r="G9" s="588"/>
      <c r="H9" s="588">
        <v>0</v>
      </c>
      <c r="I9" s="588">
        <v>0</v>
      </c>
      <c r="J9" s="588">
        <v>0</v>
      </c>
      <c r="K9" s="588">
        <v>0</v>
      </c>
      <c r="L9" s="588"/>
      <c r="M9" s="588">
        <v>0</v>
      </c>
      <c r="N9" s="588">
        <v>0</v>
      </c>
      <c r="O9" s="588">
        <v>0</v>
      </c>
      <c r="P9" s="588">
        <v>0</v>
      </c>
      <c r="Q9" s="588"/>
      <c r="R9" s="588">
        <v>0</v>
      </c>
      <c r="S9" s="663">
        <v>0</v>
      </c>
      <c r="T9" s="663">
        <v>0</v>
      </c>
      <c r="U9" s="660">
        <v>0</v>
      </c>
      <c r="V9" s="588">
        <v>0</v>
      </c>
    </row>
    <row r="10" spans="1:22">
      <c r="A10" s="496">
        <v>4</v>
      </c>
      <c r="B10" s="499" t="s">
        <v>539</v>
      </c>
      <c r="C10" s="588">
        <v>0</v>
      </c>
      <c r="D10" s="588">
        <v>0</v>
      </c>
      <c r="E10" s="588">
        <v>0</v>
      </c>
      <c r="F10" s="588">
        <v>0</v>
      </c>
      <c r="G10" s="588"/>
      <c r="H10" s="588">
        <v>0</v>
      </c>
      <c r="I10" s="588">
        <v>0</v>
      </c>
      <c r="J10" s="588">
        <v>0</v>
      </c>
      <c r="K10" s="588">
        <v>0</v>
      </c>
      <c r="L10" s="588"/>
      <c r="M10" s="588">
        <v>0</v>
      </c>
      <c r="N10" s="588">
        <v>0</v>
      </c>
      <c r="O10" s="588">
        <v>0</v>
      </c>
      <c r="P10" s="588">
        <v>0</v>
      </c>
      <c r="Q10" s="588"/>
      <c r="R10" s="588">
        <v>0</v>
      </c>
      <c r="S10" s="663">
        <v>0</v>
      </c>
      <c r="T10" s="663">
        <v>0</v>
      </c>
      <c r="U10" s="660">
        <v>0</v>
      </c>
      <c r="V10" s="588">
        <v>0</v>
      </c>
    </row>
    <row r="11" spans="1:22">
      <c r="A11" s="496">
        <v>5</v>
      </c>
      <c r="B11" s="499" t="s">
        <v>538</v>
      </c>
      <c r="C11" s="588">
        <v>1011594.23</v>
      </c>
      <c r="D11" s="588">
        <v>1003670.23</v>
      </c>
      <c r="E11" s="588">
        <v>0</v>
      </c>
      <c r="F11" s="588">
        <v>7924</v>
      </c>
      <c r="G11" s="588"/>
      <c r="H11" s="588">
        <v>1014991.5700000001</v>
      </c>
      <c r="I11" s="588">
        <v>1006315.39</v>
      </c>
      <c r="J11" s="588">
        <v>0</v>
      </c>
      <c r="K11" s="588">
        <v>8676.18</v>
      </c>
      <c r="L11" s="588"/>
      <c r="M11" s="588">
        <v>62366.35</v>
      </c>
      <c r="N11" s="588">
        <v>57614.65</v>
      </c>
      <c r="O11" s="588">
        <v>3.5</v>
      </c>
      <c r="P11" s="588">
        <v>4748.2</v>
      </c>
      <c r="Q11" s="588"/>
      <c r="R11" s="588">
        <v>371</v>
      </c>
      <c r="S11" s="663">
        <v>0.12920000000000001</v>
      </c>
      <c r="T11" s="663">
        <v>0.13300000000000001</v>
      </c>
      <c r="U11" s="660">
        <v>0.1341</v>
      </c>
      <c r="V11" s="588">
        <v>160.3141</v>
      </c>
    </row>
    <row r="12" spans="1:22">
      <c r="A12" s="496">
        <v>6</v>
      </c>
      <c r="B12" s="499" t="s">
        <v>537</v>
      </c>
      <c r="C12" s="588">
        <v>0</v>
      </c>
      <c r="D12" s="588">
        <v>0</v>
      </c>
      <c r="E12" s="588">
        <v>0</v>
      </c>
      <c r="F12" s="588">
        <v>0</v>
      </c>
      <c r="G12" s="588"/>
      <c r="H12" s="588">
        <v>0</v>
      </c>
      <c r="I12" s="588">
        <v>0</v>
      </c>
      <c r="J12" s="588">
        <v>0</v>
      </c>
      <c r="K12" s="588">
        <v>0</v>
      </c>
      <c r="L12" s="588"/>
      <c r="M12" s="588">
        <v>0</v>
      </c>
      <c r="N12" s="588">
        <v>0</v>
      </c>
      <c r="O12" s="588">
        <v>0</v>
      </c>
      <c r="P12" s="588">
        <v>0</v>
      </c>
      <c r="Q12" s="588"/>
      <c r="R12" s="588">
        <v>0</v>
      </c>
      <c r="S12" s="663">
        <v>0</v>
      </c>
      <c r="T12" s="663">
        <v>0</v>
      </c>
      <c r="U12" s="660">
        <v>0</v>
      </c>
      <c r="V12" s="588">
        <v>0</v>
      </c>
    </row>
    <row r="13" spans="1:22">
      <c r="A13" s="496">
        <v>7</v>
      </c>
      <c r="B13" s="499" t="s">
        <v>536</v>
      </c>
      <c r="C13" s="588">
        <v>91686632.858500004</v>
      </c>
      <c r="D13" s="588">
        <v>88558651.929800004</v>
      </c>
      <c r="E13" s="588">
        <v>2655472.9249</v>
      </c>
      <c r="F13" s="588">
        <v>472508.00380000006</v>
      </c>
      <c r="G13" s="588"/>
      <c r="H13" s="588">
        <v>91903885.046599999</v>
      </c>
      <c r="I13" s="588">
        <v>88732634.770300001</v>
      </c>
      <c r="J13" s="588">
        <v>2682810.2596</v>
      </c>
      <c r="K13" s="588">
        <v>488440.01670000004</v>
      </c>
      <c r="L13" s="588"/>
      <c r="M13" s="588">
        <v>1422975.5529</v>
      </c>
      <c r="N13" s="588">
        <v>1035051.6213</v>
      </c>
      <c r="O13" s="588">
        <v>207707.64620000002</v>
      </c>
      <c r="P13" s="588">
        <v>180216.28539999999</v>
      </c>
      <c r="Q13" s="588"/>
      <c r="R13" s="588">
        <v>630</v>
      </c>
      <c r="S13" s="663">
        <v>7.3899999999999993E-2</v>
      </c>
      <c r="T13" s="663">
        <v>0.10299999999999999</v>
      </c>
      <c r="U13" s="660">
        <v>7.6300000000000007E-2</v>
      </c>
      <c r="V13" s="588">
        <v>104.53879999999999</v>
      </c>
    </row>
    <row r="14" spans="1:22">
      <c r="A14" s="494">
        <v>7.1</v>
      </c>
      <c r="B14" s="493" t="s">
        <v>545</v>
      </c>
      <c r="C14" s="588">
        <v>80698328.193199992</v>
      </c>
      <c r="D14" s="588">
        <v>77606409.097399995</v>
      </c>
      <c r="E14" s="588">
        <v>2641964.7549000001</v>
      </c>
      <c r="F14" s="588">
        <v>449954.34090000007</v>
      </c>
      <c r="G14" s="588"/>
      <c r="H14" s="588">
        <v>80868911.654599994</v>
      </c>
      <c r="I14" s="588">
        <v>77733741.132100001</v>
      </c>
      <c r="J14" s="588">
        <v>2669291.4084999999</v>
      </c>
      <c r="K14" s="588">
        <v>465879.11400000006</v>
      </c>
      <c r="L14" s="588"/>
      <c r="M14" s="588">
        <v>1287985.1708</v>
      </c>
      <c r="N14" s="588">
        <v>908323.76560000004</v>
      </c>
      <c r="O14" s="588">
        <v>207383.99619999999</v>
      </c>
      <c r="P14" s="588">
        <v>172277.40900000001</v>
      </c>
      <c r="Q14" s="588"/>
      <c r="R14" s="588">
        <v>542</v>
      </c>
      <c r="S14" s="663">
        <v>7.3200000000000001E-2</v>
      </c>
      <c r="T14" s="663">
        <v>9.8900000000000002E-2</v>
      </c>
      <c r="U14" s="660">
        <v>7.5700000000000003E-2</v>
      </c>
      <c r="V14" s="588">
        <v>104.19880000000001</v>
      </c>
    </row>
    <row r="15" spans="1:22">
      <c r="A15" s="494">
        <v>7.2</v>
      </c>
      <c r="B15" s="493" t="s">
        <v>547</v>
      </c>
      <c r="C15" s="588">
        <v>7899507.2468000129</v>
      </c>
      <c r="D15" s="588">
        <v>7888536.5968000125</v>
      </c>
      <c r="E15" s="588">
        <v>10970.65</v>
      </c>
      <c r="F15" s="588">
        <v>0</v>
      </c>
      <c r="G15" s="588"/>
      <c r="H15" s="588">
        <v>7938532.5318</v>
      </c>
      <c r="I15" s="588">
        <v>7927556.9517999999</v>
      </c>
      <c r="J15" s="588">
        <v>10975.58</v>
      </c>
      <c r="K15" s="588">
        <v>0</v>
      </c>
      <c r="L15" s="588"/>
      <c r="M15" s="588">
        <v>85215.556599999996</v>
      </c>
      <c r="N15" s="588">
        <v>84914.606599999999</v>
      </c>
      <c r="O15" s="588">
        <v>300.95</v>
      </c>
      <c r="P15" s="588">
        <v>0</v>
      </c>
      <c r="Q15" s="588"/>
      <c r="R15" s="588">
        <v>59</v>
      </c>
      <c r="S15" s="663">
        <v>0.125</v>
      </c>
      <c r="T15" s="663">
        <v>0.14099999999999999</v>
      </c>
      <c r="U15" s="660">
        <v>8.5500000000000007E-2</v>
      </c>
      <c r="V15" s="588">
        <v>110.9543</v>
      </c>
    </row>
    <row r="16" spans="1:22">
      <c r="A16" s="494">
        <v>7.3</v>
      </c>
      <c r="B16" s="493" t="s">
        <v>544</v>
      </c>
      <c r="C16" s="588">
        <v>3088797.4185000001</v>
      </c>
      <c r="D16" s="588">
        <v>3063706.2356000002</v>
      </c>
      <c r="E16" s="588">
        <v>2537.52</v>
      </c>
      <c r="F16" s="588">
        <v>22553.662899999999</v>
      </c>
      <c r="G16" s="588"/>
      <c r="H16" s="588">
        <v>3096440.8602</v>
      </c>
      <c r="I16" s="588">
        <v>3071336.6864</v>
      </c>
      <c r="J16" s="588">
        <v>2543.2710999999999</v>
      </c>
      <c r="K16" s="588">
        <v>22560.902699999999</v>
      </c>
      <c r="L16" s="588"/>
      <c r="M16" s="588">
        <v>49774.825499999999</v>
      </c>
      <c r="N16" s="588">
        <v>41813.249100000001</v>
      </c>
      <c r="O16" s="588">
        <v>22.7</v>
      </c>
      <c r="P16" s="588">
        <v>7938.8764000000001</v>
      </c>
      <c r="Q16" s="588"/>
      <c r="R16" s="588">
        <v>29</v>
      </c>
      <c r="S16" s="663">
        <v>5.8000000000000003E-2</v>
      </c>
      <c r="T16" s="663">
        <v>0.1109</v>
      </c>
      <c r="U16" s="660">
        <v>6.7000000000000004E-2</v>
      </c>
      <c r="V16" s="588">
        <v>96.943899999999999</v>
      </c>
    </row>
    <row r="17" spans="1:22">
      <c r="A17" s="496">
        <v>8</v>
      </c>
      <c r="B17" s="499" t="s">
        <v>543</v>
      </c>
      <c r="C17" s="588">
        <v>0</v>
      </c>
      <c r="D17" s="588">
        <v>0</v>
      </c>
      <c r="E17" s="588">
        <v>0</v>
      </c>
      <c r="F17" s="588">
        <v>0</v>
      </c>
      <c r="G17" s="588"/>
      <c r="H17" s="588">
        <v>0</v>
      </c>
      <c r="I17" s="588">
        <v>0</v>
      </c>
      <c r="J17" s="588">
        <v>0</v>
      </c>
      <c r="K17" s="588">
        <v>0</v>
      </c>
      <c r="L17" s="588"/>
      <c r="M17" s="588">
        <v>0</v>
      </c>
      <c r="N17" s="588">
        <v>0</v>
      </c>
      <c r="O17" s="588">
        <v>0</v>
      </c>
      <c r="P17" s="588">
        <v>0</v>
      </c>
      <c r="Q17" s="588"/>
      <c r="R17" s="588">
        <v>0</v>
      </c>
      <c r="S17" s="663">
        <v>0</v>
      </c>
      <c r="T17" s="663">
        <v>0</v>
      </c>
      <c r="U17" s="660">
        <v>0</v>
      </c>
      <c r="V17" s="588">
        <v>0</v>
      </c>
    </row>
    <row r="18" spans="1:22">
      <c r="A18" s="498">
        <v>9</v>
      </c>
      <c r="B18" s="497" t="s">
        <v>535</v>
      </c>
      <c r="C18" s="589">
        <v>0</v>
      </c>
      <c r="D18" s="589">
        <v>0</v>
      </c>
      <c r="E18" s="589">
        <v>0</v>
      </c>
      <c r="F18" s="589">
        <v>0</v>
      </c>
      <c r="G18" s="589"/>
      <c r="H18" s="589">
        <v>0</v>
      </c>
      <c r="I18" s="589">
        <v>0</v>
      </c>
      <c r="J18" s="589">
        <v>0</v>
      </c>
      <c r="K18" s="589">
        <v>0</v>
      </c>
      <c r="L18" s="589"/>
      <c r="M18" s="589">
        <v>0</v>
      </c>
      <c r="N18" s="589">
        <v>0</v>
      </c>
      <c r="O18" s="589">
        <v>0</v>
      </c>
      <c r="P18" s="589">
        <v>0</v>
      </c>
      <c r="Q18" s="589"/>
      <c r="R18" s="589">
        <v>0</v>
      </c>
      <c r="S18" s="664">
        <v>0</v>
      </c>
      <c r="T18" s="664">
        <v>0</v>
      </c>
      <c r="U18" s="661">
        <v>0</v>
      </c>
      <c r="V18" s="589">
        <v>0</v>
      </c>
    </row>
    <row r="19" spans="1:22" s="592" customFormat="1">
      <c r="A19" s="590">
        <v>10</v>
      </c>
      <c r="B19" s="495" t="s">
        <v>546</v>
      </c>
      <c r="C19" s="591">
        <v>191151353.66780001</v>
      </c>
      <c r="D19" s="591">
        <v>184737215.33680001</v>
      </c>
      <c r="E19" s="591">
        <v>5351913.8533999994</v>
      </c>
      <c r="F19" s="591">
        <v>1062224.4776000001</v>
      </c>
      <c r="G19" s="591">
        <v>0</v>
      </c>
      <c r="H19" s="591">
        <v>191576964.64209998</v>
      </c>
      <c r="I19" s="591">
        <v>185070752.96160001</v>
      </c>
      <c r="J19" s="591">
        <v>5407292.177099999</v>
      </c>
      <c r="K19" s="591">
        <v>1098919.5034</v>
      </c>
      <c r="L19" s="591">
        <v>0</v>
      </c>
      <c r="M19" s="591">
        <v>3113082.8797999998</v>
      </c>
      <c r="N19" s="591">
        <v>2262245.4780999999</v>
      </c>
      <c r="O19" s="591">
        <v>416407.72090000007</v>
      </c>
      <c r="P19" s="591">
        <v>434429.68080000003</v>
      </c>
      <c r="Q19" s="591">
        <v>0</v>
      </c>
      <c r="R19" s="591">
        <v>1901</v>
      </c>
      <c r="S19" s="665">
        <v>9.4700000000000006E-2</v>
      </c>
      <c r="T19" s="665">
        <v>0.85099999999999998</v>
      </c>
      <c r="U19" s="662">
        <v>0.75170000000000003</v>
      </c>
      <c r="V19" s="591">
        <v>653.43820000000005</v>
      </c>
    </row>
    <row r="20" spans="1:22" ht="30">
      <c r="A20" s="494">
        <v>10.1</v>
      </c>
      <c r="B20" s="493" t="s">
        <v>550</v>
      </c>
      <c r="C20" s="588"/>
      <c r="D20" s="588"/>
      <c r="E20" s="588"/>
      <c r="F20" s="588"/>
      <c r="G20" s="588"/>
      <c r="H20" s="588"/>
      <c r="I20" s="588"/>
      <c r="J20" s="588"/>
      <c r="K20" s="588"/>
      <c r="L20" s="588"/>
      <c r="M20" s="588"/>
      <c r="N20" s="588"/>
      <c r="O20" s="588"/>
      <c r="P20" s="588"/>
      <c r="Q20" s="588"/>
      <c r="R20" s="588"/>
      <c r="S20" s="588"/>
      <c r="T20" s="588"/>
      <c r="U20" s="588"/>
      <c r="V20" s="588"/>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9"/>
  <sheetViews>
    <sheetView showGridLines="0" topLeftCell="A4" zoomScale="80" zoomScaleNormal="80" workbookViewId="0">
      <selection activeCell="K26" sqref="K26"/>
    </sheetView>
  </sheetViews>
  <sheetFormatPr defaultRowHeight="15"/>
  <cols>
    <col min="1" max="1" width="8.7109375" style="383"/>
    <col min="2" max="2" width="69.28515625" style="384" customWidth="1"/>
    <col min="3" max="3" width="13.5703125" customWidth="1"/>
    <col min="4" max="5" width="18" bestFit="1" customWidth="1"/>
    <col min="6" max="6" width="13.140625" customWidth="1"/>
    <col min="7" max="8" width="17.85546875" bestFit="1" customWidth="1"/>
  </cols>
  <sheetData>
    <row r="1" spans="1:8" s="5" customFormat="1" ht="14.25">
      <c r="A1" s="2" t="s">
        <v>30</v>
      </c>
      <c r="B1" s="3" t="str">
        <f>'Info '!C2</f>
        <v>JSC ProCredit Bank</v>
      </c>
      <c r="C1" s="3"/>
      <c r="D1" s="4"/>
      <c r="E1" s="4"/>
      <c r="F1" s="4"/>
      <c r="G1" s="4"/>
    </row>
    <row r="2" spans="1:8" s="5" customFormat="1" ht="14.25">
      <c r="A2" s="2" t="s">
        <v>31</v>
      </c>
      <c r="B2" s="307">
        <f>'1. key ratios '!B2</f>
        <v>45382</v>
      </c>
      <c r="C2" s="3"/>
      <c r="D2" s="4"/>
      <c r="E2" s="4"/>
      <c r="F2" s="4"/>
      <c r="G2" s="4"/>
    </row>
    <row r="3" spans="1:8" s="5" customFormat="1" ht="14.25">
      <c r="A3" s="2"/>
      <c r="B3" s="3"/>
      <c r="C3" s="3"/>
      <c r="D3" s="4"/>
      <c r="E3" s="4"/>
      <c r="F3" s="4"/>
      <c r="G3" s="4"/>
    </row>
    <row r="4" spans="1:8" ht="21" customHeight="1">
      <c r="A4" s="695" t="s">
        <v>6</v>
      </c>
      <c r="B4" s="696" t="s">
        <v>557</v>
      </c>
      <c r="C4" s="698" t="s">
        <v>558</v>
      </c>
      <c r="D4" s="698"/>
      <c r="E4" s="698"/>
      <c r="F4" s="698" t="s">
        <v>559</v>
      </c>
      <c r="G4" s="698"/>
      <c r="H4" s="699"/>
    </row>
    <row r="5" spans="1:8" ht="21" customHeight="1">
      <c r="A5" s="695"/>
      <c r="B5" s="697"/>
      <c r="C5" s="354" t="s">
        <v>32</v>
      </c>
      <c r="D5" s="354" t="s">
        <v>33</v>
      </c>
      <c r="E5" s="354" t="s">
        <v>34</v>
      </c>
      <c r="F5" s="354" t="s">
        <v>32</v>
      </c>
      <c r="G5" s="354" t="s">
        <v>33</v>
      </c>
      <c r="H5" s="354" t="s">
        <v>34</v>
      </c>
    </row>
    <row r="6" spans="1:8" ht="26.45" customHeight="1">
      <c r="A6" s="695"/>
      <c r="B6" s="355" t="s">
        <v>560</v>
      </c>
      <c r="C6" s="700"/>
      <c r="D6" s="701"/>
      <c r="E6" s="701"/>
      <c r="F6" s="701"/>
      <c r="G6" s="701"/>
      <c r="H6" s="702"/>
    </row>
    <row r="7" spans="1:8" ht="23.1" customHeight="1">
      <c r="A7" s="356">
        <v>1</v>
      </c>
      <c r="B7" s="357" t="s">
        <v>561</v>
      </c>
      <c r="C7" s="506">
        <v>101029816.06</v>
      </c>
      <c r="D7" s="506">
        <v>317907847.65839994</v>
      </c>
      <c r="E7" s="508">
        <v>418937663.71839994</v>
      </c>
      <c r="F7" s="506">
        <v>71501976.979999989</v>
      </c>
      <c r="G7" s="506">
        <v>266303678.36469996</v>
      </c>
      <c r="H7" s="508">
        <v>337805655.34469998</v>
      </c>
    </row>
    <row r="8" spans="1:8">
      <c r="A8" s="356">
        <v>1.1000000000000001</v>
      </c>
      <c r="B8" s="358" t="s">
        <v>562</v>
      </c>
      <c r="C8" s="506">
        <v>20116725.140000001</v>
      </c>
      <c r="D8" s="506">
        <v>25432760.377900004</v>
      </c>
      <c r="E8" s="508">
        <v>45549485.517900005</v>
      </c>
      <c r="F8" s="506">
        <v>18491635.709999997</v>
      </c>
      <c r="G8" s="506">
        <v>22792801.985600002</v>
      </c>
      <c r="H8" s="508">
        <v>41284437.695600003</v>
      </c>
    </row>
    <row r="9" spans="1:8">
      <c r="A9" s="356">
        <v>1.2</v>
      </c>
      <c r="B9" s="358" t="s">
        <v>563</v>
      </c>
      <c r="C9" s="506">
        <v>45448178.07</v>
      </c>
      <c r="D9" s="506">
        <v>171450482.01959997</v>
      </c>
      <c r="E9" s="508">
        <v>216898660.08959997</v>
      </c>
      <c r="F9" s="506">
        <v>29884164.359999999</v>
      </c>
      <c r="G9" s="506">
        <v>195324914.90879998</v>
      </c>
      <c r="H9" s="508">
        <v>225209079.26879996</v>
      </c>
    </row>
    <row r="10" spans="1:8">
      <c r="A10" s="356">
        <v>1.3</v>
      </c>
      <c r="B10" s="358" t="s">
        <v>564</v>
      </c>
      <c r="C10" s="506">
        <v>35464912.850000001</v>
      </c>
      <c r="D10" s="506">
        <v>121024605.26089999</v>
      </c>
      <c r="E10" s="508">
        <v>156489518.11089998</v>
      </c>
      <c r="F10" s="506">
        <v>23126176.91</v>
      </c>
      <c r="G10" s="506">
        <v>48185961.470300004</v>
      </c>
      <c r="H10" s="508">
        <v>71312138.3803</v>
      </c>
    </row>
    <row r="11" spans="1:8">
      <c r="A11" s="356">
        <v>2</v>
      </c>
      <c r="B11" s="359" t="s">
        <v>565</v>
      </c>
      <c r="C11" s="506">
        <v>1855.29</v>
      </c>
      <c r="D11" s="506">
        <v>0</v>
      </c>
      <c r="E11" s="508">
        <v>1855.29</v>
      </c>
      <c r="F11" s="506">
        <v>0</v>
      </c>
      <c r="G11" s="506">
        <v>0</v>
      </c>
      <c r="H11" s="508">
        <v>0</v>
      </c>
    </row>
    <row r="12" spans="1:8">
      <c r="A12" s="356">
        <v>2.1</v>
      </c>
      <c r="B12" s="360" t="s">
        <v>566</v>
      </c>
      <c r="C12" s="506">
        <v>1855.29</v>
      </c>
      <c r="D12" s="506">
        <v>0</v>
      </c>
      <c r="E12" s="508">
        <v>1855.29</v>
      </c>
      <c r="F12" s="506">
        <v>0</v>
      </c>
      <c r="G12" s="506">
        <v>0</v>
      </c>
      <c r="H12" s="508">
        <v>0</v>
      </c>
    </row>
    <row r="13" spans="1:8" ht="26.45" customHeight="1">
      <c r="A13" s="356">
        <v>3</v>
      </c>
      <c r="B13" s="361" t="s">
        <v>567</v>
      </c>
      <c r="C13" s="506">
        <v>0</v>
      </c>
      <c r="D13" s="506">
        <v>0</v>
      </c>
      <c r="E13" s="508">
        <v>0</v>
      </c>
      <c r="F13" s="506">
        <v>2651131.8462</v>
      </c>
      <c r="G13" s="506">
        <v>35527.803800000002</v>
      </c>
      <c r="H13" s="508">
        <v>2686659.65</v>
      </c>
    </row>
    <row r="14" spans="1:8" ht="26.45" customHeight="1">
      <c r="A14" s="356">
        <v>4</v>
      </c>
      <c r="B14" s="362" t="s">
        <v>568</v>
      </c>
      <c r="C14" s="506">
        <v>0</v>
      </c>
      <c r="D14" s="506">
        <v>0</v>
      </c>
      <c r="E14" s="508">
        <v>0</v>
      </c>
      <c r="F14" s="506">
        <v>0</v>
      </c>
      <c r="G14" s="506">
        <v>0</v>
      </c>
      <c r="H14" s="508">
        <v>0</v>
      </c>
    </row>
    <row r="15" spans="1:8" ht="24.6" customHeight="1">
      <c r="A15" s="356">
        <v>5</v>
      </c>
      <c r="B15" s="363" t="s">
        <v>569</v>
      </c>
      <c r="C15" s="507">
        <v>139527.79999999999</v>
      </c>
      <c r="D15" s="507">
        <v>0</v>
      </c>
      <c r="E15" s="509">
        <v>139527.79999999999</v>
      </c>
      <c r="F15" s="507">
        <v>0</v>
      </c>
      <c r="G15" s="507">
        <v>0</v>
      </c>
      <c r="H15" s="509">
        <v>0</v>
      </c>
    </row>
    <row r="16" spans="1:8">
      <c r="A16" s="356">
        <v>5.0999999999999996</v>
      </c>
      <c r="B16" s="364" t="s">
        <v>570</v>
      </c>
      <c r="C16" s="506">
        <v>139527.79999999999</v>
      </c>
      <c r="D16" s="506">
        <v>0</v>
      </c>
      <c r="E16" s="508">
        <v>139527.79999999999</v>
      </c>
      <c r="F16" s="506">
        <v>0</v>
      </c>
      <c r="G16" s="506">
        <v>0</v>
      </c>
      <c r="H16" s="508">
        <v>0</v>
      </c>
    </row>
    <row r="17" spans="1:8">
      <c r="A17" s="356">
        <v>5.2</v>
      </c>
      <c r="B17" s="364" t="s">
        <v>571</v>
      </c>
      <c r="C17" s="506">
        <v>0</v>
      </c>
      <c r="D17" s="506">
        <v>0</v>
      </c>
      <c r="E17" s="508">
        <v>0</v>
      </c>
      <c r="F17" s="506">
        <v>0</v>
      </c>
      <c r="G17" s="506">
        <v>0</v>
      </c>
      <c r="H17" s="508">
        <v>0</v>
      </c>
    </row>
    <row r="18" spans="1:8">
      <c r="A18" s="356">
        <v>5.3</v>
      </c>
      <c r="B18" s="365" t="s">
        <v>572</v>
      </c>
      <c r="C18" s="506">
        <v>0</v>
      </c>
      <c r="D18" s="506">
        <v>0</v>
      </c>
      <c r="E18" s="508">
        <v>0</v>
      </c>
      <c r="F18" s="506">
        <v>0</v>
      </c>
      <c r="G18" s="506">
        <v>0</v>
      </c>
      <c r="H18" s="508">
        <v>0</v>
      </c>
    </row>
    <row r="19" spans="1:8">
      <c r="A19" s="356">
        <v>6</v>
      </c>
      <c r="B19" s="361" t="s">
        <v>573</v>
      </c>
      <c r="C19" s="506">
        <v>533006787.01386434</v>
      </c>
      <c r="D19" s="506">
        <v>823999235.34399879</v>
      </c>
      <c r="E19" s="508">
        <v>1357006022.3578632</v>
      </c>
      <c r="F19" s="506">
        <v>441001552.42370003</v>
      </c>
      <c r="G19" s="506">
        <v>753379532.66766894</v>
      </c>
      <c r="H19" s="508">
        <v>1194381085.0913689</v>
      </c>
    </row>
    <row r="20" spans="1:8">
      <c r="A20" s="356">
        <v>6.1</v>
      </c>
      <c r="B20" s="364" t="s">
        <v>571</v>
      </c>
      <c r="C20" s="506">
        <v>147868501.19</v>
      </c>
      <c r="D20" s="506">
        <v>0</v>
      </c>
      <c r="E20" s="508">
        <v>147868501.19</v>
      </c>
      <c r="F20" s="506">
        <v>100040013.04000001</v>
      </c>
      <c r="G20" s="506">
        <v>0</v>
      </c>
      <c r="H20" s="508">
        <v>100040013.04000001</v>
      </c>
    </row>
    <row r="21" spans="1:8">
      <c r="A21" s="356">
        <v>6.2</v>
      </c>
      <c r="B21" s="365" t="s">
        <v>572</v>
      </c>
      <c r="C21" s="506">
        <v>385138285.82386434</v>
      </c>
      <c r="D21" s="506">
        <v>823999235.34399879</v>
      </c>
      <c r="E21" s="508">
        <v>1209137521.1678631</v>
      </c>
      <c r="F21" s="506">
        <v>340961539.38370001</v>
      </c>
      <c r="G21" s="506">
        <v>753379532.66766894</v>
      </c>
      <c r="H21" s="508">
        <v>1094341072.051369</v>
      </c>
    </row>
    <row r="22" spans="1:8">
      <c r="A22" s="356">
        <v>7</v>
      </c>
      <c r="B22" s="359" t="s">
        <v>574</v>
      </c>
      <c r="C22" s="506">
        <v>8936412.0700000003</v>
      </c>
      <c r="D22" s="506">
        <v>0</v>
      </c>
      <c r="E22" s="508">
        <v>8936412.0700000003</v>
      </c>
      <c r="F22" s="506">
        <v>6100000</v>
      </c>
      <c r="G22" s="506">
        <v>0</v>
      </c>
      <c r="H22" s="508">
        <v>6100000</v>
      </c>
    </row>
    <row r="23" spans="1:8">
      <c r="A23" s="356">
        <v>8</v>
      </c>
      <c r="B23" s="366" t="s">
        <v>575</v>
      </c>
      <c r="C23" s="506">
        <v>0</v>
      </c>
      <c r="D23" s="506">
        <v>0</v>
      </c>
      <c r="E23" s="508">
        <v>0</v>
      </c>
      <c r="F23" s="506">
        <v>0</v>
      </c>
      <c r="G23" s="506">
        <v>0</v>
      </c>
      <c r="H23" s="508">
        <v>0</v>
      </c>
    </row>
    <row r="24" spans="1:8">
      <c r="A24" s="356">
        <v>9</v>
      </c>
      <c r="B24" s="362" t="s">
        <v>576</v>
      </c>
      <c r="C24" s="506">
        <v>44869880.32</v>
      </c>
      <c r="D24" s="506">
        <v>0</v>
      </c>
      <c r="E24" s="508">
        <v>44869880.32</v>
      </c>
      <c r="F24" s="506">
        <v>45581045.199999996</v>
      </c>
      <c r="G24" s="506">
        <v>0</v>
      </c>
      <c r="H24" s="508">
        <v>45581045.199999996</v>
      </c>
    </row>
    <row r="25" spans="1:8">
      <c r="A25" s="356">
        <v>9.1</v>
      </c>
      <c r="B25" s="364" t="s">
        <v>577</v>
      </c>
      <c r="C25" s="506">
        <v>40631809.810000002</v>
      </c>
      <c r="D25" s="506">
        <v>0</v>
      </c>
      <c r="E25" s="508">
        <v>40631809.810000002</v>
      </c>
      <c r="F25" s="506">
        <v>41244132.449999996</v>
      </c>
      <c r="G25" s="506">
        <v>0</v>
      </c>
      <c r="H25" s="508">
        <v>41244132.449999996</v>
      </c>
    </row>
    <row r="26" spans="1:8">
      <c r="A26" s="356">
        <v>9.1999999999999993</v>
      </c>
      <c r="B26" s="364" t="s">
        <v>578</v>
      </c>
      <c r="C26" s="506">
        <v>4238070.51</v>
      </c>
      <c r="D26" s="506">
        <v>0</v>
      </c>
      <c r="E26" s="508">
        <v>4238070.51</v>
      </c>
      <c r="F26" s="506">
        <v>4336912.75</v>
      </c>
      <c r="G26" s="506">
        <v>0</v>
      </c>
      <c r="H26" s="508">
        <v>4336912.75</v>
      </c>
    </row>
    <row r="27" spans="1:8">
      <c r="A27" s="356">
        <v>10</v>
      </c>
      <c r="B27" s="362" t="s">
        <v>579</v>
      </c>
      <c r="C27" s="506">
        <v>2003810.1899999997</v>
      </c>
      <c r="D27" s="506">
        <v>0</v>
      </c>
      <c r="E27" s="508">
        <v>2003810.1899999997</v>
      </c>
      <c r="F27" s="506">
        <v>1267588.5799999998</v>
      </c>
      <c r="G27" s="506">
        <v>0</v>
      </c>
      <c r="H27" s="508">
        <v>1267588.5799999998</v>
      </c>
    </row>
    <row r="28" spans="1:8">
      <c r="A28" s="356">
        <v>10.1</v>
      </c>
      <c r="B28" s="364" t="s">
        <v>580</v>
      </c>
      <c r="C28" s="506">
        <v>0</v>
      </c>
      <c r="D28" s="506">
        <v>0</v>
      </c>
      <c r="E28" s="508">
        <v>0</v>
      </c>
      <c r="F28" s="506">
        <v>0</v>
      </c>
      <c r="G28" s="506">
        <v>0</v>
      </c>
      <c r="H28" s="508">
        <v>0</v>
      </c>
    </row>
    <row r="29" spans="1:8">
      <c r="A29" s="356">
        <v>10.199999999999999</v>
      </c>
      <c r="B29" s="364" t="s">
        <v>581</v>
      </c>
      <c r="C29" s="506">
        <v>2003810.1899999997</v>
      </c>
      <c r="D29" s="506">
        <v>0</v>
      </c>
      <c r="E29" s="508">
        <v>2003810.1899999997</v>
      </c>
      <c r="F29" s="506">
        <v>1267588.5799999998</v>
      </c>
      <c r="G29" s="506">
        <v>0</v>
      </c>
      <c r="H29" s="508">
        <v>1267588.5799999998</v>
      </c>
    </row>
    <row r="30" spans="1:8">
      <c r="A30" s="356">
        <v>11</v>
      </c>
      <c r="B30" s="362" t="s">
        <v>582</v>
      </c>
      <c r="C30" s="506">
        <v>0</v>
      </c>
      <c r="D30" s="506">
        <v>0</v>
      </c>
      <c r="E30" s="508">
        <v>0</v>
      </c>
      <c r="F30" s="506">
        <v>0</v>
      </c>
      <c r="G30" s="506">
        <v>0</v>
      </c>
      <c r="H30" s="508">
        <v>0</v>
      </c>
    </row>
    <row r="31" spans="1:8">
      <c r="A31" s="356">
        <v>11.1</v>
      </c>
      <c r="B31" s="364" t="s">
        <v>583</v>
      </c>
      <c r="C31" s="506">
        <v>0</v>
      </c>
      <c r="D31" s="506">
        <v>0</v>
      </c>
      <c r="E31" s="508">
        <v>0</v>
      </c>
      <c r="F31" s="506">
        <v>0</v>
      </c>
      <c r="G31" s="506">
        <v>0</v>
      </c>
      <c r="H31" s="508">
        <v>0</v>
      </c>
    </row>
    <row r="32" spans="1:8">
      <c r="A32" s="356">
        <v>11.2</v>
      </c>
      <c r="B32" s="364" t="s">
        <v>584</v>
      </c>
      <c r="C32" s="506">
        <v>0</v>
      </c>
      <c r="D32" s="506">
        <v>0</v>
      </c>
      <c r="E32" s="508">
        <v>0</v>
      </c>
      <c r="F32" s="506">
        <v>0</v>
      </c>
      <c r="G32" s="506">
        <v>0</v>
      </c>
      <c r="H32" s="508">
        <v>0</v>
      </c>
    </row>
    <row r="33" spans="1:8">
      <c r="A33" s="356">
        <v>13</v>
      </c>
      <c r="B33" s="362" t="s">
        <v>585</v>
      </c>
      <c r="C33" s="506">
        <v>7046896.2860000003</v>
      </c>
      <c r="D33" s="506">
        <v>789434.78703700029</v>
      </c>
      <c r="E33" s="508">
        <v>7836331.0730370004</v>
      </c>
      <c r="F33" s="506">
        <v>6688868.7986999992</v>
      </c>
      <c r="G33" s="506">
        <v>130098.18443099968</v>
      </c>
      <c r="H33" s="508">
        <v>6818966.9831309989</v>
      </c>
    </row>
    <row r="34" spans="1:8">
      <c r="A34" s="356">
        <v>13.1</v>
      </c>
      <c r="B34" s="367" t="s">
        <v>586</v>
      </c>
      <c r="C34" s="506">
        <v>68700</v>
      </c>
      <c r="D34" s="506">
        <v>0</v>
      </c>
      <c r="E34" s="508">
        <v>68700</v>
      </c>
      <c r="F34" s="506">
        <v>59300</v>
      </c>
      <c r="G34" s="506">
        <v>0</v>
      </c>
      <c r="H34" s="508">
        <v>59300</v>
      </c>
    </row>
    <row r="35" spans="1:8">
      <c r="A35" s="356">
        <v>13.2</v>
      </c>
      <c r="B35" s="367" t="s">
        <v>587</v>
      </c>
      <c r="C35" s="506">
        <v>0</v>
      </c>
      <c r="D35" s="506">
        <v>0</v>
      </c>
      <c r="E35" s="508">
        <v>0</v>
      </c>
      <c r="F35" s="506">
        <v>0</v>
      </c>
      <c r="G35" s="506">
        <v>0</v>
      </c>
      <c r="H35" s="508">
        <v>0</v>
      </c>
    </row>
    <row r="36" spans="1:8">
      <c r="A36" s="356">
        <v>14</v>
      </c>
      <c r="B36" s="368" t="s">
        <v>588</v>
      </c>
      <c r="C36" s="506">
        <v>697034985.02986455</v>
      </c>
      <c r="D36" s="506">
        <v>1142696517.7894356</v>
      </c>
      <c r="E36" s="508">
        <v>1839731502.8193002</v>
      </c>
      <c r="F36" s="506">
        <v>574792163.82860005</v>
      </c>
      <c r="G36" s="506">
        <v>1019848837.0205998</v>
      </c>
      <c r="H36" s="508">
        <v>1594641000.8491998</v>
      </c>
    </row>
    <row r="37" spans="1:8" ht="22.5" customHeight="1">
      <c r="A37" s="356"/>
      <c r="B37" s="369" t="s">
        <v>589</v>
      </c>
      <c r="C37" s="648"/>
      <c r="D37" s="649"/>
      <c r="E37" s="649"/>
      <c r="F37" s="649"/>
      <c r="G37" s="649"/>
      <c r="H37" s="650"/>
    </row>
    <row r="38" spans="1:8">
      <c r="A38" s="356">
        <v>15</v>
      </c>
      <c r="B38" s="370" t="s">
        <v>590</v>
      </c>
      <c r="C38" s="510">
        <v>3240</v>
      </c>
      <c r="D38" s="510">
        <v>0</v>
      </c>
      <c r="E38" s="511">
        <v>3240</v>
      </c>
      <c r="F38" s="510">
        <v>0</v>
      </c>
      <c r="G38" s="510">
        <v>0</v>
      </c>
      <c r="H38" s="511">
        <v>0</v>
      </c>
    </row>
    <row r="39" spans="1:8">
      <c r="A39" s="371">
        <v>15.1</v>
      </c>
      <c r="B39" s="372" t="s">
        <v>566</v>
      </c>
      <c r="C39" s="510">
        <v>3240</v>
      </c>
      <c r="D39" s="510">
        <v>0</v>
      </c>
      <c r="E39" s="511">
        <v>3240</v>
      </c>
      <c r="F39" s="510">
        <v>0</v>
      </c>
      <c r="G39" s="510">
        <v>0</v>
      </c>
      <c r="H39" s="511">
        <v>0</v>
      </c>
    </row>
    <row r="40" spans="1:8" ht="24" customHeight="1">
      <c r="A40" s="371">
        <v>16</v>
      </c>
      <c r="B40" s="359" t="s">
        <v>591</v>
      </c>
      <c r="C40" s="510">
        <v>0</v>
      </c>
      <c r="D40" s="510">
        <v>0</v>
      </c>
      <c r="E40" s="511">
        <v>0</v>
      </c>
      <c r="F40" s="510">
        <v>0</v>
      </c>
      <c r="G40" s="510">
        <v>0</v>
      </c>
      <c r="H40" s="511">
        <v>0</v>
      </c>
    </row>
    <row r="41" spans="1:8">
      <c r="A41" s="371">
        <v>17</v>
      </c>
      <c r="B41" s="359" t="s">
        <v>592</v>
      </c>
      <c r="C41" s="510">
        <v>380582285.30999994</v>
      </c>
      <c r="D41" s="510">
        <v>1127133358.5558641</v>
      </c>
      <c r="E41" s="511">
        <v>1507715643.865864</v>
      </c>
      <c r="F41" s="510">
        <v>270890485.15999997</v>
      </c>
      <c r="G41" s="510">
        <v>1008758887.0013249</v>
      </c>
      <c r="H41" s="511">
        <v>1279649372.161325</v>
      </c>
    </row>
    <row r="42" spans="1:8">
      <c r="A42" s="371">
        <v>17.100000000000001</v>
      </c>
      <c r="B42" s="373" t="s">
        <v>593</v>
      </c>
      <c r="C42" s="510">
        <v>364328122.35999995</v>
      </c>
      <c r="D42" s="510">
        <v>719158554.4574641</v>
      </c>
      <c r="E42" s="511">
        <v>1083486676.8174641</v>
      </c>
      <c r="F42" s="510">
        <v>247789828.35999998</v>
      </c>
      <c r="G42" s="510">
        <v>642218741.61260188</v>
      </c>
      <c r="H42" s="511">
        <v>890008569.97260189</v>
      </c>
    </row>
    <row r="43" spans="1:8">
      <c r="A43" s="371">
        <v>17.2</v>
      </c>
      <c r="B43" s="374" t="s">
        <v>594</v>
      </c>
      <c r="C43" s="510">
        <v>15256249.83</v>
      </c>
      <c r="D43" s="510">
        <v>407529702.94449997</v>
      </c>
      <c r="E43" s="511">
        <v>422785952.77449995</v>
      </c>
      <c r="F43" s="510">
        <v>22179580.41</v>
      </c>
      <c r="G43" s="510">
        <v>365577622.07620001</v>
      </c>
      <c r="H43" s="511">
        <v>387757202.48620003</v>
      </c>
    </row>
    <row r="44" spans="1:8">
      <c r="A44" s="371">
        <v>17.3</v>
      </c>
      <c r="B44" s="373" t="s">
        <v>595</v>
      </c>
      <c r="C44" s="510">
        <v>0</v>
      </c>
      <c r="D44" s="510">
        <v>0</v>
      </c>
      <c r="E44" s="511">
        <v>0</v>
      </c>
      <c r="F44" s="510">
        <v>0</v>
      </c>
      <c r="G44" s="510">
        <v>0</v>
      </c>
      <c r="H44" s="511">
        <v>0</v>
      </c>
    </row>
    <row r="45" spans="1:8">
      <c r="A45" s="371">
        <v>17.399999999999999</v>
      </c>
      <c r="B45" s="373" t="s">
        <v>596</v>
      </c>
      <c r="C45" s="510">
        <v>997913.11999999988</v>
      </c>
      <c r="D45" s="510">
        <v>445101.15390000003</v>
      </c>
      <c r="E45" s="511">
        <v>1443014.2738999999</v>
      </c>
      <c r="F45" s="510">
        <v>921076.38999999966</v>
      </c>
      <c r="G45" s="510">
        <v>962523.31252299994</v>
      </c>
      <c r="H45" s="511">
        <v>1883599.7025229996</v>
      </c>
    </row>
    <row r="46" spans="1:8">
      <c r="A46" s="371">
        <v>18</v>
      </c>
      <c r="B46" s="362" t="s">
        <v>597</v>
      </c>
      <c r="C46" s="510">
        <v>1946589.27</v>
      </c>
      <c r="D46" s="510">
        <v>410720.10850000003</v>
      </c>
      <c r="E46" s="511">
        <v>2357309.3785000001</v>
      </c>
      <c r="F46" s="510">
        <v>555353.3067999999</v>
      </c>
      <c r="G46" s="510">
        <v>292277.01919999998</v>
      </c>
      <c r="H46" s="511">
        <v>847630.32599999988</v>
      </c>
    </row>
    <row r="47" spans="1:8">
      <c r="A47" s="371">
        <v>19</v>
      </c>
      <c r="B47" s="362" t="s">
        <v>598</v>
      </c>
      <c r="C47" s="510">
        <v>3391389.8</v>
      </c>
      <c r="D47" s="510">
        <v>0</v>
      </c>
      <c r="E47" s="511">
        <v>3391389.8</v>
      </c>
      <c r="F47" s="510">
        <v>2440728.7799999998</v>
      </c>
      <c r="G47" s="510">
        <v>0</v>
      </c>
      <c r="H47" s="511">
        <v>2440728.7799999998</v>
      </c>
    </row>
    <row r="48" spans="1:8">
      <c r="A48" s="371">
        <v>19.100000000000001</v>
      </c>
      <c r="B48" s="375" t="s">
        <v>599</v>
      </c>
      <c r="C48" s="510">
        <v>1409545.27</v>
      </c>
      <c r="D48" s="510">
        <v>0</v>
      </c>
      <c r="E48" s="511">
        <v>1409545.27</v>
      </c>
      <c r="F48" s="510">
        <v>950295.88</v>
      </c>
      <c r="G48" s="510">
        <v>0</v>
      </c>
      <c r="H48" s="511">
        <v>950295.88</v>
      </c>
    </row>
    <row r="49" spans="1:8">
      <c r="A49" s="371">
        <v>19.2</v>
      </c>
      <c r="B49" s="376" t="s">
        <v>600</v>
      </c>
      <c r="C49" s="510">
        <v>1981844.53</v>
      </c>
      <c r="D49" s="510">
        <v>0</v>
      </c>
      <c r="E49" s="511">
        <v>1981844.53</v>
      </c>
      <c r="F49" s="510">
        <v>1490432.9</v>
      </c>
      <c r="G49" s="510">
        <v>0</v>
      </c>
      <c r="H49" s="511">
        <v>1490432.9</v>
      </c>
    </row>
    <row r="50" spans="1:8">
      <c r="A50" s="371">
        <v>20</v>
      </c>
      <c r="B50" s="377" t="s">
        <v>601</v>
      </c>
      <c r="C50" s="510">
        <v>0</v>
      </c>
      <c r="D50" s="510">
        <v>14773957.4935</v>
      </c>
      <c r="E50" s="511">
        <v>14773957.4935</v>
      </c>
      <c r="F50" s="510">
        <v>0</v>
      </c>
      <c r="G50" s="510">
        <v>14119453.474099999</v>
      </c>
      <c r="H50" s="511">
        <v>14119453.474099999</v>
      </c>
    </row>
    <row r="51" spans="1:8">
      <c r="A51" s="371">
        <v>21</v>
      </c>
      <c r="B51" s="366" t="s">
        <v>602</v>
      </c>
      <c r="C51" s="510">
        <v>638121.00999999978</v>
      </c>
      <c r="D51" s="510">
        <v>1783929.8672360007</v>
      </c>
      <c r="E51" s="511">
        <v>2422050.8772360003</v>
      </c>
      <c r="F51" s="510">
        <v>869735.4439999999</v>
      </c>
      <c r="G51" s="510">
        <v>1019353.9780979999</v>
      </c>
      <c r="H51" s="511">
        <v>1889089.4220979998</v>
      </c>
    </row>
    <row r="52" spans="1:8">
      <c r="A52" s="371">
        <v>21.1</v>
      </c>
      <c r="B52" s="374" t="s">
        <v>603</v>
      </c>
      <c r="C52" s="510"/>
      <c r="D52" s="510"/>
      <c r="E52" s="511">
        <v>0</v>
      </c>
      <c r="F52" s="510">
        <v>0</v>
      </c>
      <c r="G52" s="510">
        <v>0</v>
      </c>
      <c r="H52" s="511">
        <v>0</v>
      </c>
    </row>
    <row r="53" spans="1:8">
      <c r="A53" s="371">
        <v>22</v>
      </c>
      <c r="B53" s="378" t="s">
        <v>604</v>
      </c>
      <c r="C53" s="510">
        <v>386561625.38999993</v>
      </c>
      <c r="D53" s="510">
        <v>1144101966.0251</v>
      </c>
      <c r="E53" s="511">
        <v>1530663591.4150999</v>
      </c>
      <c r="F53" s="510">
        <v>274756302.69079995</v>
      </c>
      <c r="G53" s="510">
        <v>1024189971.4727229</v>
      </c>
      <c r="H53" s="511">
        <v>1298946274.1635227</v>
      </c>
    </row>
    <row r="54" spans="1:8" ht="24" customHeight="1">
      <c r="A54" s="371"/>
      <c r="B54" s="379" t="s">
        <v>605</v>
      </c>
      <c r="C54" s="651"/>
      <c r="D54" s="652"/>
      <c r="E54" s="652"/>
      <c r="F54" s="652"/>
      <c r="G54" s="652"/>
      <c r="H54" s="653"/>
    </row>
    <row r="55" spans="1:8">
      <c r="A55" s="371">
        <v>23</v>
      </c>
      <c r="B55" s="377" t="s">
        <v>606</v>
      </c>
      <c r="C55" s="510">
        <v>112482804.98999999</v>
      </c>
      <c r="D55" s="510"/>
      <c r="E55" s="511">
        <v>112482804.98999999</v>
      </c>
      <c r="F55" s="510">
        <v>112482804.98999999</v>
      </c>
      <c r="G55" s="510"/>
      <c r="H55" s="511">
        <v>112482804.98999999</v>
      </c>
    </row>
    <row r="56" spans="1:8">
      <c r="A56" s="371">
        <v>24</v>
      </c>
      <c r="B56" s="377" t="s">
        <v>607</v>
      </c>
      <c r="C56" s="510">
        <v>0</v>
      </c>
      <c r="D56" s="510"/>
      <c r="E56" s="511">
        <v>0</v>
      </c>
      <c r="F56" s="510">
        <v>0</v>
      </c>
      <c r="G56" s="510"/>
      <c r="H56" s="511">
        <v>0</v>
      </c>
    </row>
    <row r="57" spans="1:8">
      <c r="A57" s="371">
        <v>25</v>
      </c>
      <c r="B57" s="362" t="s">
        <v>608</v>
      </c>
      <c r="C57" s="510">
        <v>72117569.840000004</v>
      </c>
      <c r="D57" s="510"/>
      <c r="E57" s="511">
        <v>72117569.840000004</v>
      </c>
      <c r="F57" s="510">
        <v>72117569.840000004</v>
      </c>
      <c r="G57" s="510"/>
      <c r="H57" s="511">
        <v>72117569.840000004</v>
      </c>
    </row>
    <row r="58" spans="1:8">
      <c r="A58" s="371">
        <v>26</v>
      </c>
      <c r="B58" s="362" t="s">
        <v>609</v>
      </c>
      <c r="C58" s="510">
        <v>0</v>
      </c>
      <c r="D58" s="510"/>
      <c r="E58" s="511">
        <v>0</v>
      </c>
      <c r="F58" s="510">
        <v>0</v>
      </c>
      <c r="G58" s="510"/>
      <c r="H58" s="511">
        <v>0</v>
      </c>
    </row>
    <row r="59" spans="1:8">
      <c r="A59" s="371">
        <v>27</v>
      </c>
      <c r="B59" s="362" t="s">
        <v>610</v>
      </c>
      <c r="C59" s="510">
        <v>0</v>
      </c>
      <c r="D59" s="510">
        <v>0</v>
      </c>
      <c r="E59" s="511">
        <v>0</v>
      </c>
      <c r="F59" s="510">
        <v>0</v>
      </c>
      <c r="G59" s="510">
        <v>0</v>
      </c>
      <c r="H59" s="511">
        <v>0</v>
      </c>
    </row>
    <row r="60" spans="1:8">
      <c r="A60" s="371">
        <v>27.1</v>
      </c>
      <c r="B60" s="373" t="s">
        <v>611</v>
      </c>
      <c r="C60" s="510">
        <v>0</v>
      </c>
      <c r="D60" s="510"/>
      <c r="E60" s="511">
        <v>0</v>
      </c>
      <c r="F60" s="510">
        <v>0</v>
      </c>
      <c r="G60" s="510"/>
      <c r="H60" s="511">
        <v>0</v>
      </c>
    </row>
    <row r="61" spans="1:8">
      <c r="A61" s="371">
        <v>27.2</v>
      </c>
      <c r="B61" s="373" t="s">
        <v>612</v>
      </c>
      <c r="C61" s="510">
        <v>0</v>
      </c>
      <c r="D61" s="510"/>
      <c r="E61" s="511">
        <v>0</v>
      </c>
      <c r="F61" s="510">
        <v>0</v>
      </c>
      <c r="G61" s="510"/>
      <c r="H61" s="511">
        <v>0</v>
      </c>
    </row>
    <row r="62" spans="1:8">
      <c r="A62" s="371">
        <v>28</v>
      </c>
      <c r="B62" s="380" t="s">
        <v>613</v>
      </c>
      <c r="C62" s="510">
        <v>0</v>
      </c>
      <c r="D62" s="510"/>
      <c r="E62" s="511">
        <v>0</v>
      </c>
      <c r="F62" s="510">
        <v>0</v>
      </c>
      <c r="G62" s="510"/>
      <c r="H62" s="511">
        <v>0</v>
      </c>
    </row>
    <row r="63" spans="1:8">
      <c r="A63" s="371">
        <v>29</v>
      </c>
      <c r="B63" s="362" t="s">
        <v>614</v>
      </c>
      <c r="C63" s="510">
        <v>0</v>
      </c>
      <c r="D63" s="510">
        <v>0</v>
      </c>
      <c r="E63" s="511">
        <v>0</v>
      </c>
      <c r="F63" s="510">
        <v>0</v>
      </c>
      <c r="G63" s="510">
        <v>0</v>
      </c>
      <c r="H63" s="511">
        <v>0</v>
      </c>
    </row>
    <row r="64" spans="1:8">
      <c r="A64" s="371">
        <v>29.1</v>
      </c>
      <c r="B64" s="365" t="s">
        <v>615</v>
      </c>
      <c r="C64" s="510">
        <v>0</v>
      </c>
      <c r="D64" s="510"/>
      <c r="E64" s="511">
        <v>0</v>
      </c>
      <c r="F64" s="510">
        <v>0</v>
      </c>
      <c r="G64" s="510"/>
      <c r="H64" s="511">
        <v>0</v>
      </c>
    </row>
    <row r="65" spans="1:8" ht="24.95" customHeight="1">
      <c r="A65" s="371">
        <v>29.2</v>
      </c>
      <c r="B65" s="375" t="s">
        <v>616</v>
      </c>
      <c r="C65" s="510">
        <v>0</v>
      </c>
      <c r="D65" s="510"/>
      <c r="E65" s="511">
        <v>0</v>
      </c>
      <c r="F65" s="510">
        <v>0</v>
      </c>
      <c r="G65" s="510"/>
      <c r="H65" s="511">
        <v>0</v>
      </c>
    </row>
    <row r="66" spans="1:8" ht="22.5" customHeight="1">
      <c r="A66" s="371">
        <v>29.3</v>
      </c>
      <c r="B66" s="375" t="s">
        <v>617</v>
      </c>
      <c r="C66" s="510">
        <v>0</v>
      </c>
      <c r="D66" s="510"/>
      <c r="E66" s="511">
        <v>0</v>
      </c>
      <c r="F66" s="510">
        <v>0</v>
      </c>
      <c r="G66" s="510"/>
      <c r="H66" s="511">
        <v>0</v>
      </c>
    </row>
    <row r="67" spans="1:8">
      <c r="A67" s="371">
        <v>30</v>
      </c>
      <c r="B67" s="362" t="s">
        <v>618</v>
      </c>
      <c r="C67" s="510">
        <v>124467536.56999998</v>
      </c>
      <c r="D67" s="510"/>
      <c r="E67" s="511">
        <v>124467536.56999998</v>
      </c>
      <c r="F67" s="510">
        <v>111094351.95900001</v>
      </c>
      <c r="G67" s="510"/>
      <c r="H67" s="511">
        <v>111094351.95900001</v>
      </c>
    </row>
    <row r="68" spans="1:8">
      <c r="A68" s="371">
        <v>31</v>
      </c>
      <c r="B68" s="381" t="s">
        <v>619</v>
      </c>
      <c r="C68" s="510">
        <v>309067911.39999998</v>
      </c>
      <c r="D68" s="510">
        <v>0</v>
      </c>
      <c r="E68" s="511">
        <v>309067911.39999998</v>
      </c>
      <c r="F68" s="510">
        <v>295694726.78899997</v>
      </c>
      <c r="G68" s="510">
        <v>0</v>
      </c>
      <c r="H68" s="511">
        <v>295694726.78899997</v>
      </c>
    </row>
    <row r="69" spans="1:8">
      <c r="A69" s="371">
        <v>32</v>
      </c>
      <c r="B69" s="382" t="s">
        <v>620</v>
      </c>
      <c r="C69" s="510">
        <v>695629536.78999996</v>
      </c>
      <c r="D69" s="510">
        <v>1144101966.0251</v>
      </c>
      <c r="E69" s="511">
        <v>1839731502.8151</v>
      </c>
      <c r="F69" s="510">
        <v>570451029.47979999</v>
      </c>
      <c r="G69" s="510">
        <v>1024189971.4727229</v>
      </c>
      <c r="H69" s="511">
        <v>1594641000.9525228</v>
      </c>
    </row>
  </sheetData>
  <mergeCells count="5">
    <mergeCell ref="A4:A6"/>
    <mergeCell ref="B4:B5"/>
    <mergeCell ref="C4:E4"/>
    <mergeCell ref="F4:H4"/>
    <mergeCell ref="C6:H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zoomScale="80" zoomScaleNormal="80" workbookViewId="0">
      <selection activeCell="D30" sqref="D30"/>
    </sheetView>
  </sheetViews>
  <sheetFormatPr defaultRowHeight="15"/>
  <cols>
    <col min="2" max="2" width="66.5703125" customWidth="1"/>
    <col min="3" max="8" width="17.85546875" customWidth="1"/>
  </cols>
  <sheetData>
    <row r="1" spans="1:8" s="5" customFormat="1" ht="14.25">
      <c r="A1" s="2" t="s">
        <v>30</v>
      </c>
      <c r="B1" s="3" t="str">
        <f>'Info '!C2</f>
        <v>JSC ProCredit Bank</v>
      </c>
      <c r="C1" s="3"/>
      <c r="D1" s="4"/>
      <c r="E1" s="4"/>
      <c r="F1" s="4"/>
      <c r="G1" s="4"/>
    </row>
    <row r="2" spans="1:8" s="5" customFormat="1" ht="14.25">
      <c r="A2" s="2" t="s">
        <v>31</v>
      </c>
      <c r="B2" s="307">
        <f>'1. key ratios '!B2</f>
        <v>45382</v>
      </c>
      <c r="C2" s="3"/>
      <c r="D2" s="4"/>
      <c r="E2" s="4"/>
      <c r="F2" s="4"/>
      <c r="G2" s="4"/>
    </row>
    <row r="4" spans="1:8" ht="15.75">
      <c r="A4" s="703" t="s">
        <v>6</v>
      </c>
      <c r="B4" s="705" t="s">
        <v>621</v>
      </c>
      <c r="C4" s="698" t="s">
        <v>558</v>
      </c>
      <c r="D4" s="698"/>
      <c r="E4" s="698"/>
      <c r="F4" s="698" t="s">
        <v>559</v>
      </c>
      <c r="G4" s="698"/>
      <c r="H4" s="699"/>
    </row>
    <row r="5" spans="1:8" ht="15.6" customHeight="1">
      <c r="A5" s="704"/>
      <c r="B5" s="706"/>
      <c r="C5" s="385" t="s">
        <v>32</v>
      </c>
      <c r="D5" s="385" t="s">
        <v>33</v>
      </c>
      <c r="E5" s="385" t="s">
        <v>34</v>
      </c>
      <c r="F5" s="385" t="s">
        <v>32</v>
      </c>
      <c r="G5" s="385" t="s">
        <v>33</v>
      </c>
      <c r="H5" s="385" t="s">
        <v>34</v>
      </c>
    </row>
    <row r="6" spans="1:8">
      <c r="A6" s="386">
        <v>1</v>
      </c>
      <c r="B6" s="387" t="s">
        <v>622</v>
      </c>
      <c r="C6" s="510">
        <v>16379142.823500002</v>
      </c>
      <c r="D6" s="510">
        <v>14899422.520000001</v>
      </c>
      <c r="E6" s="511">
        <v>31278565.343500003</v>
      </c>
      <c r="F6" s="510">
        <v>16192443.450197777</v>
      </c>
      <c r="G6" s="510">
        <v>11898086.0418</v>
      </c>
      <c r="H6" s="511">
        <v>28090529.491997778</v>
      </c>
    </row>
    <row r="7" spans="1:8">
      <c r="A7" s="386">
        <v>1.1000000000000001</v>
      </c>
      <c r="B7" s="375" t="s">
        <v>565</v>
      </c>
      <c r="C7" s="510">
        <v>0</v>
      </c>
      <c r="D7" s="510">
        <v>0</v>
      </c>
      <c r="E7" s="511">
        <v>0</v>
      </c>
      <c r="F7" s="510">
        <v>0</v>
      </c>
      <c r="G7" s="510">
        <v>0</v>
      </c>
      <c r="H7" s="511">
        <v>0</v>
      </c>
    </row>
    <row r="8" spans="1:8">
      <c r="A8" s="386">
        <v>1.2</v>
      </c>
      <c r="B8" s="375" t="s">
        <v>567</v>
      </c>
      <c r="C8" s="510">
        <v>0</v>
      </c>
      <c r="D8" s="510">
        <v>0</v>
      </c>
      <c r="E8" s="511">
        <v>0</v>
      </c>
      <c r="F8" s="510">
        <v>0</v>
      </c>
      <c r="G8" s="510">
        <v>0</v>
      </c>
      <c r="H8" s="511">
        <v>0</v>
      </c>
    </row>
    <row r="9" spans="1:8" ht="21.6" customHeight="1">
      <c r="A9" s="386">
        <v>1.3</v>
      </c>
      <c r="B9" s="375" t="s">
        <v>623</v>
      </c>
      <c r="C9" s="510">
        <v>0</v>
      </c>
      <c r="D9" s="510">
        <v>0</v>
      </c>
      <c r="E9" s="511">
        <v>0</v>
      </c>
      <c r="F9" s="510">
        <v>0</v>
      </c>
      <c r="G9" s="510">
        <v>0</v>
      </c>
      <c r="H9" s="511">
        <v>0</v>
      </c>
    </row>
    <row r="10" spans="1:8">
      <c r="A10" s="386">
        <v>1.4</v>
      </c>
      <c r="B10" s="375" t="s">
        <v>569</v>
      </c>
      <c r="C10" s="510">
        <v>0</v>
      </c>
      <c r="D10" s="510">
        <v>0</v>
      </c>
      <c r="E10" s="511">
        <v>0</v>
      </c>
      <c r="F10" s="510">
        <v>0</v>
      </c>
      <c r="G10" s="510">
        <v>0</v>
      </c>
      <c r="H10" s="511">
        <v>0</v>
      </c>
    </row>
    <row r="11" spans="1:8">
      <c r="A11" s="386">
        <v>1.5</v>
      </c>
      <c r="B11" s="375" t="s">
        <v>573</v>
      </c>
      <c r="C11" s="510">
        <v>16379142.823500002</v>
      </c>
      <c r="D11" s="510">
        <v>14899422.520000001</v>
      </c>
      <c r="E11" s="511">
        <v>31278565.343500003</v>
      </c>
      <c r="F11" s="510">
        <v>16192443.450197777</v>
      </c>
      <c r="G11" s="510">
        <v>11898086.0418</v>
      </c>
      <c r="H11" s="511">
        <v>28090529.491997778</v>
      </c>
    </row>
    <row r="12" spans="1:8">
      <c r="A12" s="386">
        <v>1.6</v>
      </c>
      <c r="B12" s="376" t="s">
        <v>455</v>
      </c>
      <c r="C12" s="510">
        <v>0</v>
      </c>
      <c r="D12" s="510">
        <v>0</v>
      </c>
      <c r="E12" s="511">
        <v>0</v>
      </c>
      <c r="F12" s="510">
        <v>0</v>
      </c>
      <c r="G12" s="510">
        <v>0</v>
      </c>
      <c r="H12" s="511">
        <v>0</v>
      </c>
    </row>
    <row r="13" spans="1:8">
      <c r="A13" s="386">
        <v>2</v>
      </c>
      <c r="B13" s="388" t="s">
        <v>624</v>
      </c>
      <c r="C13" s="510">
        <v>-4922941.8999999994</v>
      </c>
      <c r="D13" s="510">
        <v>-7605573.4400000004</v>
      </c>
      <c r="E13" s="511">
        <v>-12528515.34</v>
      </c>
      <c r="F13" s="510">
        <v>-3863222.73</v>
      </c>
      <c r="G13" s="510">
        <v>-5555994.8299999991</v>
      </c>
      <c r="H13" s="511">
        <v>-9419217.5599999987</v>
      </c>
    </row>
    <row r="14" spans="1:8">
      <c r="A14" s="386">
        <v>2.1</v>
      </c>
      <c r="B14" s="375" t="s">
        <v>625</v>
      </c>
      <c r="C14" s="510">
        <v>0</v>
      </c>
      <c r="D14" s="510">
        <v>0</v>
      </c>
      <c r="E14" s="511">
        <v>0</v>
      </c>
      <c r="F14" s="510">
        <v>0</v>
      </c>
      <c r="G14" s="510">
        <v>0</v>
      </c>
      <c r="H14" s="511">
        <v>0</v>
      </c>
    </row>
    <row r="15" spans="1:8" ht="24.6" customHeight="1">
      <c r="A15" s="386">
        <v>2.2000000000000002</v>
      </c>
      <c r="B15" s="375" t="s">
        <v>626</v>
      </c>
      <c r="C15" s="510">
        <v>0</v>
      </c>
      <c r="D15" s="510">
        <v>0</v>
      </c>
      <c r="E15" s="511">
        <v>0</v>
      </c>
      <c r="F15" s="510">
        <v>0</v>
      </c>
      <c r="G15" s="510">
        <v>0</v>
      </c>
      <c r="H15" s="511">
        <v>0</v>
      </c>
    </row>
    <row r="16" spans="1:8" ht="20.45" customHeight="1">
      <c r="A16" s="386">
        <v>2.2999999999999998</v>
      </c>
      <c r="B16" s="375" t="s">
        <v>627</v>
      </c>
      <c r="C16" s="510">
        <v>-4922941.8999999994</v>
      </c>
      <c r="D16" s="510">
        <v>-7605573.4400000004</v>
      </c>
      <c r="E16" s="511">
        <v>-12528515.34</v>
      </c>
      <c r="F16" s="510">
        <v>-3863222.73</v>
      </c>
      <c r="G16" s="510">
        <v>-5555994.8299999991</v>
      </c>
      <c r="H16" s="511">
        <v>-9419217.5599999987</v>
      </c>
    </row>
    <row r="17" spans="1:8">
      <c r="A17" s="386">
        <v>2.4</v>
      </c>
      <c r="B17" s="375" t="s">
        <v>628</v>
      </c>
      <c r="C17" s="510">
        <v>0</v>
      </c>
      <c r="D17" s="510">
        <v>0</v>
      </c>
      <c r="E17" s="511">
        <v>0</v>
      </c>
      <c r="F17" s="510">
        <v>0</v>
      </c>
      <c r="G17" s="510">
        <v>0</v>
      </c>
      <c r="H17" s="511">
        <v>0</v>
      </c>
    </row>
    <row r="18" spans="1:8">
      <c r="A18" s="386">
        <v>3</v>
      </c>
      <c r="B18" s="388" t="s">
        <v>629</v>
      </c>
      <c r="C18" s="510"/>
      <c r="D18" s="510"/>
      <c r="E18" s="511">
        <v>0</v>
      </c>
      <c r="F18" s="510">
        <v>0</v>
      </c>
      <c r="G18" s="510">
        <v>0</v>
      </c>
      <c r="H18" s="511">
        <v>0</v>
      </c>
    </row>
    <row r="19" spans="1:8">
      <c r="A19" s="386">
        <v>4</v>
      </c>
      <c r="B19" s="388" t="s">
        <v>630</v>
      </c>
      <c r="C19" s="510">
        <v>1781589.0371999999</v>
      </c>
      <c r="D19" s="510">
        <v>1234841.1528</v>
      </c>
      <c r="E19" s="511">
        <v>3016430.19</v>
      </c>
      <c r="F19" s="510">
        <v>2098310.406</v>
      </c>
      <c r="G19" s="510">
        <v>972167.63400000008</v>
      </c>
      <c r="H19" s="511">
        <v>3070478.04</v>
      </c>
    </row>
    <row r="20" spans="1:8">
      <c r="A20" s="386">
        <v>5</v>
      </c>
      <c r="B20" s="388" t="s">
        <v>631</v>
      </c>
      <c r="C20" s="510">
        <v>-232441.5</v>
      </c>
      <c r="D20" s="510">
        <v>-1735083.65</v>
      </c>
      <c r="E20" s="511">
        <v>-1967525.15</v>
      </c>
      <c r="F20" s="510">
        <v>-319091.04000000004</v>
      </c>
      <c r="G20" s="510">
        <v>-1952327.3</v>
      </c>
      <c r="H20" s="511">
        <v>-2271418.34</v>
      </c>
    </row>
    <row r="21" spans="1:8" ht="24" customHeight="1">
      <c r="A21" s="386">
        <v>6</v>
      </c>
      <c r="B21" s="388" t="s">
        <v>632</v>
      </c>
      <c r="C21" s="510"/>
      <c r="D21" s="510"/>
      <c r="E21" s="511">
        <v>0</v>
      </c>
      <c r="F21" s="510">
        <v>0</v>
      </c>
      <c r="G21" s="510">
        <v>0</v>
      </c>
      <c r="H21" s="511">
        <v>0</v>
      </c>
    </row>
    <row r="22" spans="1:8" ht="18.600000000000001" customHeight="1">
      <c r="A22" s="386">
        <v>7</v>
      </c>
      <c r="B22" s="388" t="s">
        <v>633</v>
      </c>
      <c r="C22" s="510"/>
      <c r="D22" s="510"/>
      <c r="E22" s="511">
        <v>0</v>
      </c>
      <c r="F22" s="510">
        <v>0</v>
      </c>
      <c r="G22" s="510">
        <v>0</v>
      </c>
      <c r="H22" s="511">
        <v>0</v>
      </c>
    </row>
    <row r="23" spans="1:8" ht="25.5" customHeight="1">
      <c r="A23" s="386">
        <v>8</v>
      </c>
      <c r="B23" s="389" t="s">
        <v>634</v>
      </c>
      <c r="C23" s="510"/>
      <c r="D23" s="510"/>
      <c r="E23" s="511">
        <v>0</v>
      </c>
      <c r="F23" s="510">
        <v>0</v>
      </c>
      <c r="G23" s="510">
        <v>0</v>
      </c>
      <c r="H23" s="511">
        <v>0</v>
      </c>
    </row>
    <row r="24" spans="1:8" ht="34.5" customHeight="1">
      <c r="A24" s="386">
        <v>9</v>
      </c>
      <c r="B24" s="389" t="s">
        <v>635</v>
      </c>
      <c r="C24" s="510"/>
      <c r="D24" s="510"/>
      <c r="E24" s="511">
        <v>0</v>
      </c>
      <c r="F24" s="510">
        <v>0</v>
      </c>
      <c r="G24" s="510">
        <v>0</v>
      </c>
      <c r="H24" s="511">
        <v>0</v>
      </c>
    </row>
    <row r="25" spans="1:8">
      <c r="A25" s="386">
        <v>10</v>
      </c>
      <c r="B25" s="388" t="s">
        <v>636</v>
      </c>
      <c r="C25" s="510">
        <v>2996886.45</v>
      </c>
      <c r="D25" s="510">
        <v>0</v>
      </c>
      <c r="E25" s="511">
        <v>2996886.45</v>
      </c>
      <c r="F25" s="510">
        <v>3621298.7500000009</v>
      </c>
      <c r="G25" s="510">
        <v>0</v>
      </c>
      <c r="H25" s="511">
        <v>3621298.7500000009</v>
      </c>
    </row>
    <row r="26" spans="1:8">
      <c r="A26" s="386">
        <v>11</v>
      </c>
      <c r="B26" s="390" t="s">
        <v>637</v>
      </c>
      <c r="C26" s="510"/>
      <c r="D26" s="510"/>
      <c r="E26" s="511">
        <v>0</v>
      </c>
      <c r="F26" s="510"/>
      <c r="G26" s="510"/>
      <c r="H26" s="511">
        <v>0</v>
      </c>
    </row>
    <row r="27" spans="1:8">
      <c r="A27" s="386">
        <v>12</v>
      </c>
      <c r="B27" s="388" t="s">
        <v>638</v>
      </c>
      <c r="C27" s="510">
        <v>456040.30710000009</v>
      </c>
      <c r="D27" s="510">
        <v>98515.342900000003</v>
      </c>
      <c r="E27" s="511">
        <v>554555.65000000014</v>
      </c>
      <c r="F27" s="510">
        <v>329383.82670999994</v>
      </c>
      <c r="G27" s="510">
        <v>92719.013290000003</v>
      </c>
      <c r="H27" s="511">
        <v>422102.83999999997</v>
      </c>
    </row>
    <row r="28" spans="1:8">
      <c r="A28" s="386">
        <v>13</v>
      </c>
      <c r="B28" s="391" t="s">
        <v>639</v>
      </c>
      <c r="C28" s="510">
        <v>-280229.99</v>
      </c>
      <c r="D28" s="510">
        <v>-25236.420000000002</v>
      </c>
      <c r="E28" s="511">
        <v>-305466.40999999997</v>
      </c>
      <c r="F28" s="510">
        <v>-239006.03</v>
      </c>
      <c r="G28" s="510"/>
      <c r="H28" s="511">
        <v>-239006.03</v>
      </c>
    </row>
    <row r="29" spans="1:8">
      <c r="A29" s="386">
        <v>14</v>
      </c>
      <c r="B29" s="392" t="s">
        <v>640</v>
      </c>
      <c r="C29" s="510">
        <v>-10712102.489999998</v>
      </c>
      <c r="D29" s="510">
        <v>-855776.41</v>
      </c>
      <c r="E29" s="511">
        <v>-11567878.899999999</v>
      </c>
      <c r="F29" s="510">
        <v>-9382335.2600999996</v>
      </c>
      <c r="G29" s="510">
        <v>-828921.34000000008</v>
      </c>
      <c r="H29" s="511">
        <v>-10211256.600099999</v>
      </c>
    </row>
    <row r="30" spans="1:8">
      <c r="A30" s="386">
        <v>14.1</v>
      </c>
      <c r="B30" s="364" t="s">
        <v>641</v>
      </c>
      <c r="C30" s="510">
        <v>-4434305.1799999988</v>
      </c>
      <c r="D30" s="510">
        <v>0</v>
      </c>
      <c r="E30" s="511">
        <v>-4434305.1799999988</v>
      </c>
      <c r="F30" s="510">
        <v>-4311390.2399999993</v>
      </c>
      <c r="G30" s="510">
        <v>0</v>
      </c>
      <c r="H30" s="511">
        <v>-4311390.2399999993</v>
      </c>
    </row>
    <row r="31" spans="1:8">
      <c r="A31" s="386">
        <v>14.2</v>
      </c>
      <c r="B31" s="364" t="s">
        <v>642</v>
      </c>
      <c r="C31" s="510">
        <v>-6277797.3099999987</v>
      </c>
      <c r="D31" s="510">
        <v>-855776.41</v>
      </c>
      <c r="E31" s="511">
        <v>-7133573.7199999988</v>
      </c>
      <c r="F31" s="510">
        <v>-5070945.0201000003</v>
      </c>
      <c r="G31" s="510">
        <v>-828921.34000000008</v>
      </c>
      <c r="H31" s="511">
        <v>-5899866.3601000002</v>
      </c>
    </row>
    <row r="32" spans="1:8">
      <c r="A32" s="386">
        <v>15</v>
      </c>
      <c r="B32" s="388" t="s">
        <v>643</v>
      </c>
      <c r="C32" s="510">
        <v>-1123858.3700000001</v>
      </c>
      <c r="D32" s="510">
        <v>0</v>
      </c>
      <c r="E32" s="511">
        <v>-1123858.3700000001</v>
      </c>
      <c r="F32" s="510">
        <v>-1132763.3599999999</v>
      </c>
      <c r="G32" s="510">
        <v>0</v>
      </c>
      <c r="H32" s="511">
        <v>-1132763.3599999999</v>
      </c>
    </row>
    <row r="33" spans="1:8" ht="22.5" customHeight="1">
      <c r="A33" s="386">
        <v>16</v>
      </c>
      <c r="B33" s="362" t="s">
        <v>644</v>
      </c>
      <c r="C33" s="510">
        <v>217827.49649999998</v>
      </c>
      <c r="D33" s="510">
        <v>0</v>
      </c>
      <c r="E33" s="511">
        <v>217827.49649999998</v>
      </c>
      <c r="F33" s="510">
        <v>233644.978</v>
      </c>
      <c r="G33" s="510">
        <v>0</v>
      </c>
      <c r="H33" s="511">
        <v>233644.978</v>
      </c>
    </row>
    <row r="34" spans="1:8">
      <c r="A34" s="386">
        <v>17</v>
      </c>
      <c r="B34" s="388" t="s">
        <v>645</v>
      </c>
      <c r="C34" s="510">
        <v>5740.74</v>
      </c>
      <c r="D34" s="510">
        <v>0</v>
      </c>
      <c r="E34" s="511">
        <v>5740.74</v>
      </c>
      <c r="F34" s="510">
        <v>140953.78999999998</v>
      </c>
      <c r="G34" s="510">
        <v>0</v>
      </c>
      <c r="H34" s="511">
        <v>140953.78999999998</v>
      </c>
    </row>
    <row r="35" spans="1:8">
      <c r="A35" s="386">
        <v>17.100000000000001</v>
      </c>
      <c r="B35" s="364" t="s">
        <v>646</v>
      </c>
      <c r="C35" s="510">
        <v>5740.74</v>
      </c>
      <c r="D35" s="510">
        <v>0</v>
      </c>
      <c r="E35" s="511">
        <v>5740.74</v>
      </c>
      <c r="F35" s="510">
        <v>19934.39</v>
      </c>
      <c r="G35" s="510">
        <v>0</v>
      </c>
      <c r="H35" s="511">
        <v>19934.39</v>
      </c>
    </row>
    <row r="36" spans="1:8">
      <c r="A36" s="386">
        <v>17.2</v>
      </c>
      <c r="B36" s="364" t="s">
        <v>647</v>
      </c>
      <c r="C36" s="510">
        <v>0</v>
      </c>
      <c r="D36" s="510">
        <v>0</v>
      </c>
      <c r="E36" s="511">
        <v>0</v>
      </c>
      <c r="F36" s="510">
        <v>121019.4</v>
      </c>
      <c r="G36" s="510">
        <v>0</v>
      </c>
      <c r="H36" s="511">
        <v>121019.4</v>
      </c>
    </row>
    <row r="37" spans="1:8" ht="41.45" customHeight="1">
      <c r="A37" s="386">
        <v>18</v>
      </c>
      <c r="B37" s="393" t="s">
        <v>648</v>
      </c>
      <c r="C37" s="510">
        <v>2064790.46</v>
      </c>
      <c r="D37" s="510">
        <v>0</v>
      </c>
      <c r="E37" s="511">
        <v>2064790.46</v>
      </c>
      <c r="F37" s="510">
        <v>2776865.1599999997</v>
      </c>
      <c r="G37" s="510">
        <v>0</v>
      </c>
      <c r="H37" s="511">
        <v>2776865.1599999997</v>
      </c>
    </row>
    <row r="38" spans="1:8">
      <c r="A38" s="386">
        <v>18.100000000000001</v>
      </c>
      <c r="B38" s="394" t="s">
        <v>649</v>
      </c>
      <c r="C38" s="510"/>
      <c r="D38" s="510"/>
      <c r="E38" s="511">
        <v>0</v>
      </c>
      <c r="F38" s="510"/>
      <c r="G38" s="510"/>
      <c r="H38" s="511">
        <v>0</v>
      </c>
    </row>
    <row r="39" spans="1:8">
      <c r="A39" s="386">
        <v>18.2</v>
      </c>
      <c r="B39" s="394" t="s">
        <v>650</v>
      </c>
      <c r="C39" s="510">
        <v>2064790.46</v>
      </c>
      <c r="D39" s="510">
        <v>0</v>
      </c>
      <c r="E39" s="511">
        <v>2064790.46</v>
      </c>
      <c r="F39" s="510">
        <v>2776865.1599999997</v>
      </c>
      <c r="G39" s="510">
        <v>0</v>
      </c>
      <c r="H39" s="511">
        <v>2776865.1599999997</v>
      </c>
    </row>
    <row r="40" spans="1:8" ht="24.6" customHeight="1">
      <c r="A40" s="386">
        <v>19</v>
      </c>
      <c r="B40" s="393" t="s">
        <v>651</v>
      </c>
      <c r="C40" s="510"/>
      <c r="D40" s="510"/>
      <c r="E40" s="511">
        <v>0</v>
      </c>
      <c r="F40" s="510"/>
      <c r="G40" s="510"/>
      <c r="H40" s="511">
        <v>0</v>
      </c>
    </row>
    <row r="41" spans="1:8" ht="17.45" customHeight="1">
      <c r="A41" s="386">
        <v>20</v>
      </c>
      <c r="B41" s="393" t="s">
        <v>652</v>
      </c>
      <c r="C41" s="510"/>
      <c r="D41" s="510"/>
      <c r="E41" s="511">
        <v>0</v>
      </c>
      <c r="F41" s="510"/>
      <c r="G41" s="510"/>
      <c r="H41" s="511">
        <v>0</v>
      </c>
    </row>
    <row r="42" spans="1:8" ht="26.45" customHeight="1">
      <c r="A42" s="386">
        <v>21</v>
      </c>
      <c r="B42" s="393" t="s">
        <v>653</v>
      </c>
      <c r="C42" s="510"/>
      <c r="D42" s="510"/>
      <c r="E42" s="511">
        <v>0</v>
      </c>
      <c r="F42" s="510"/>
      <c r="G42" s="510"/>
      <c r="H42" s="511">
        <v>0</v>
      </c>
    </row>
    <row r="43" spans="1:8">
      <c r="A43" s="386">
        <v>22</v>
      </c>
      <c r="B43" s="395" t="s">
        <v>654</v>
      </c>
      <c r="C43" s="510">
        <v>6630443.0643000025</v>
      </c>
      <c r="D43" s="510">
        <v>6011109.0957000004</v>
      </c>
      <c r="E43" s="511">
        <v>12641552.160000004</v>
      </c>
      <c r="F43" s="510">
        <v>10456481.940807775</v>
      </c>
      <c r="G43" s="510">
        <v>4625729.2190900017</v>
      </c>
      <c r="H43" s="511">
        <v>15082211.159897776</v>
      </c>
    </row>
    <row r="44" spans="1:8">
      <c r="A44" s="386">
        <v>23</v>
      </c>
      <c r="B44" s="395" t="s">
        <v>655</v>
      </c>
      <c r="C44" s="510">
        <v>1511204.33</v>
      </c>
      <c r="D44" s="510"/>
      <c r="E44" s="511">
        <v>1511204.33</v>
      </c>
      <c r="F44" s="510">
        <v>2163906.3899999997</v>
      </c>
      <c r="G44" s="510"/>
      <c r="H44" s="511">
        <v>2163906.3899999997</v>
      </c>
    </row>
    <row r="45" spans="1:8">
      <c r="A45" s="386">
        <v>24</v>
      </c>
      <c r="B45" s="396" t="s">
        <v>656</v>
      </c>
      <c r="C45" s="510">
        <v>5119238.7343000025</v>
      </c>
      <c r="D45" s="510">
        <v>6011109.0957000004</v>
      </c>
      <c r="E45" s="511">
        <v>11130347.830000002</v>
      </c>
      <c r="F45" s="510">
        <v>8292575.550807775</v>
      </c>
      <c r="G45" s="510">
        <v>4625729.2190900017</v>
      </c>
      <c r="H45" s="511">
        <v>12918304.769897778</v>
      </c>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7"/>
  <sheetViews>
    <sheetView zoomScale="70" zoomScaleNormal="70" workbookViewId="0">
      <selection activeCell="E33" sqref="E33"/>
    </sheetView>
  </sheetViews>
  <sheetFormatPr defaultRowHeight="15"/>
  <cols>
    <col min="1" max="1" width="8.7109375" style="383"/>
    <col min="2" max="2" width="87.5703125" bestFit="1" customWidth="1"/>
    <col min="3" max="8" width="15.42578125" customWidth="1"/>
  </cols>
  <sheetData>
    <row r="1" spans="1:8" s="5" customFormat="1" ht="14.25">
      <c r="A1" s="2" t="s">
        <v>30</v>
      </c>
      <c r="B1" s="3" t="str">
        <f>'Info '!C2</f>
        <v>JSC ProCredit Bank</v>
      </c>
      <c r="C1" s="3"/>
      <c r="D1" s="4"/>
      <c r="E1" s="4"/>
      <c r="F1" s="4"/>
      <c r="G1" s="4"/>
    </row>
    <row r="2" spans="1:8" s="5" customFormat="1" ht="14.25">
      <c r="A2" s="2" t="s">
        <v>31</v>
      </c>
      <c r="B2" s="307">
        <f>'1. key ratios '!B2</f>
        <v>45382</v>
      </c>
      <c r="C2" s="3"/>
      <c r="D2" s="4"/>
      <c r="E2" s="4"/>
      <c r="F2" s="4"/>
      <c r="G2" s="4"/>
    </row>
    <row r="3" spans="1:8" ht="15.75" thickBot="1">
      <c r="A3"/>
    </row>
    <row r="4" spans="1:8" ht="15.75">
      <c r="A4" s="707" t="s">
        <v>6</v>
      </c>
      <c r="B4" s="708" t="s">
        <v>94</v>
      </c>
      <c r="C4" s="698" t="s">
        <v>558</v>
      </c>
      <c r="D4" s="698"/>
      <c r="E4" s="698"/>
      <c r="F4" s="698" t="s">
        <v>559</v>
      </c>
      <c r="G4" s="698"/>
      <c r="H4" s="699"/>
    </row>
    <row r="5" spans="1:8">
      <c r="A5" s="707"/>
      <c r="B5" s="708"/>
      <c r="C5" s="385" t="s">
        <v>32</v>
      </c>
      <c r="D5" s="385" t="s">
        <v>33</v>
      </c>
      <c r="E5" s="385" t="s">
        <v>34</v>
      </c>
      <c r="F5" s="385" t="s">
        <v>32</v>
      </c>
      <c r="G5" s="385" t="s">
        <v>33</v>
      </c>
      <c r="H5" s="385" t="s">
        <v>34</v>
      </c>
    </row>
    <row r="6" spans="1:8" ht="16.5">
      <c r="A6" s="371">
        <v>1</v>
      </c>
      <c r="B6" s="397" t="s">
        <v>657</v>
      </c>
      <c r="C6" s="512">
        <v>0</v>
      </c>
      <c r="D6" s="512">
        <v>29097000</v>
      </c>
      <c r="E6" s="513">
        <v>29097000</v>
      </c>
      <c r="F6" s="398">
        <v>0</v>
      </c>
      <c r="G6" s="398">
        <v>27817000</v>
      </c>
      <c r="H6" s="399">
        <v>27817000</v>
      </c>
    </row>
    <row r="7" spans="1:8" ht="16.5">
      <c r="A7" s="371">
        <v>2</v>
      </c>
      <c r="B7" s="397" t="s">
        <v>196</v>
      </c>
      <c r="C7" s="512">
        <v>17433500</v>
      </c>
      <c r="D7" s="512">
        <v>273121552.62</v>
      </c>
      <c r="E7" s="513">
        <v>290555052.62</v>
      </c>
      <c r="F7" s="398">
        <v>48047858.25</v>
      </c>
      <c r="G7" s="398">
        <v>312500370.02500004</v>
      </c>
      <c r="H7" s="399">
        <v>360548228.27500004</v>
      </c>
    </row>
    <row r="8" spans="1:8" ht="16.5">
      <c r="A8" s="371">
        <v>3</v>
      </c>
      <c r="B8" s="397" t="s">
        <v>206</v>
      </c>
      <c r="C8" s="512">
        <v>437578494.4756</v>
      </c>
      <c r="D8" s="512">
        <v>953893383.96499801</v>
      </c>
      <c r="E8" s="513">
        <v>1391471878.440598</v>
      </c>
      <c r="F8" s="398">
        <v>196348871.91329998</v>
      </c>
      <c r="G8" s="398">
        <v>501652331.64464998</v>
      </c>
      <c r="H8" s="399">
        <v>698001203.55795002</v>
      </c>
    </row>
    <row r="9" spans="1:8" ht="16.5">
      <c r="A9" s="371">
        <v>3.1</v>
      </c>
      <c r="B9" s="400" t="s">
        <v>197</v>
      </c>
      <c r="C9" s="512">
        <v>391003207.03560001</v>
      </c>
      <c r="D9" s="512">
        <v>686321637.43470001</v>
      </c>
      <c r="E9" s="513">
        <v>1077324844.4703</v>
      </c>
      <c r="F9" s="398">
        <v>141055098.68329999</v>
      </c>
      <c r="G9" s="398">
        <v>315777948.18800002</v>
      </c>
      <c r="H9" s="399">
        <v>456833046.87129998</v>
      </c>
    </row>
    <row r="10" spans="1:8" ht="16.5">
      <c r="A10" s="371">
        <v>3.2</v>
      </c>
      <c r="B10" s="400" t="s">
        <v>193</v>
      </c>
      <c r="C10" s="512">
        <v>46575287.439999998</v>
      </c>
      <c r="D10" s="512">
        <v>267571746.53029794</v>
      </c>
      <c r="E10" s="513">
        <v>314147033.97029793</v>
      </c>
      <c r="F10" s="398">
        <v>55293773.230000004</v>
      </c>
      <c r="G10" s="398">
        <v>185874383.45664996</v>
      </c>
      <c r="H10" s="399">
        <v>241168156.68664998</v>
      </c>
    </row>
    <row r="11" spans="1:8" ht="16.5">
      <c r="A11" s="371">
        <v>4</v>
      </c>
      <c r="B11" s="401" t="s">
        <v>195</v>
      </c>
      <c r="C11" s="512">
        <v>4351000</v>
      </c>
      <c r="D11" s="512">
        <v>0</v>
      </c>
      <c r="E11" s="513">
        <v>4351000</v>
      </c>
      <c r="F11" s="398">
        <v>7655000</v>
      </c>
      <c r="G11" s="398">
        <v>0</v>
      </c>
      <c r="H11" s="399">
        <v>7655000</v>
      </c>
    </row>
    <row r="12" spans="1:8" ht="16.5">
      <c r="A12" s="371">
        <v>4.0999999999999996</v>
      </c>
      <c r="B12" s="400" t="s">
        <v>179</v>
      </c>
      <c r="C12" s="512">
        <v>4351000</v>
      </c>
      <c r="D12" s="512">
        <v>0</v>
      </c>
      <c r="E12" s="513">
        <v>4351000</v>
      </c>
      <c r="F12" s="398">
        <v>7655000</v>
      </c>
      <c r="G12" s="398">
        <v>0</v>
      </c>
      <c r="H12" s="399">
        <v>7655000</v>
      </c>
    </row>
    <row r="13" spans="1:8" ht="16.5">
      <c r="A13" s="371">
        <v>4.2</v>
      </c>
      <c r="B13" s="400" t="s">
        <v>180</v>
      </c>
      <c r="C13" s="512">
        <v>0</v>
      </c>
      <c r="D13" s="512">
        <v>0</v>
      </c>
      <c r="E13" s="513">
        <v>0</v>
      </c>
      <c r="F13" s="398">
        <v>0</v>
      </c>
      <c r="G13" s="398">
        <v>0</v>
      </c>
      <c r="H13" s="399">
        <v>0</v>
      </c>
    </row>
    <row r="14" spans="1:8" ht="16.5">
      <c r="A14" s="371">
        <v>5</v>
      </c>
      <c r="B14" s="401" t="s">
        <v>205</v>
      </c>
      <c r="C14" s="512">
        <v>453762939.03759992</v>
      </c>
      <c r="D14" s="512">
        <v>1096011977.0432999</v>
      </c>
      <c r="E14" s="513">
        <v>1549774916.0808997</v>
      </c>
      <c r="F14" s="398">
        <v>356665405.68309993</v>
      </c>
      <c r="G14" s="398">
        <v>1177456173.5379999</v>
      </c>
      <c r="H14" s="399">
        <v>1534121579.2210999</v>
      </c>
    </row>
    <row r="15" spans="1:8" ht="16.5">
      <c r="A15" s="371">
        <v>5.0999999999999996</v>
      </c>
      <c r="B15" s="402" t="s">
        <v>183</v>
      </c>
      <c r="C15" s="512">
        <v>25799384.1149</v>
      </c>
      <c r="D15" s="512">
        <v>1789190.2120000001</v>
      </c>
      <c r="E15" s="513">
        <v>27588574.326900002</v>
      </c>
      <c r="F15" s="398">
        <v>5858268.9706000015</v>
      </c>
      <c r="G15" s="398">
        <v>4903510.3880000003</v>
      </c>
      <c r="H15" s="399">
        <v>10761779.358600002</v>
      </c>
    </row>
    <row r="16" spans="1:8" ht="16.5">
      <c r="A16" s="371">
        <v>5.2</v>
      </c>
      <c r="B16" s="402" t="s">
        <v>182</v>
      </c>
      <c r="C16" s="512">
        <v>0</v>
      </c>
      <c r="D16" s="512">
        <v>0</v>
      </c>
      <c r="E16" s="513">
        <v>0</v>
      </c>
      <c r="F16" s="398">
        <v>0</v>
      </c>
      <c r="G16" s="398">
        <v>0</v>
      </c>
      <c r="H16" s="399">
        <v>0</v>
      </c>
    </row>
    <row r="17" spans="1:8" ht="16.5">
      <c r="A17" s="371">
        <v>5.3</v>
      </c>
      <c r="B17" s="402" t="s">
        <v>181</v>
      </c>
      <c r="C17" s="512">
        <v>382352887.37649995</v>
      </c>
      <c r="D17" s="512">
        <v>1038695789.0879999</v>
      </c>
      <c r="E17" s="513">
        <v>1421048676.4645</v>
      </c>
      <c r="F17" s="398">
        <v>306286718.05609995</v>
      </c>
      <c r="G17" s="398">
        <v>1088375358.108</v>
      </c>
      <c r="H17" s="399">
        <v>1394662076.1640999</v>
      </c>
    </row>
    <row r="18" spans="1:8" ht="16.5">
      <c r="A18" s="371" t="s">
        <v>15</v>
      </c>
      <c r="B18" s="403" t="s">
        <v>36</v>
      </c>
      <c r="C18" s="512">
        <v>78680803.427399993</v>
      </c>
      <c r="D18" s="512">
        <v>217246532.3987</v>
      </c>
      <c r="E18" s="513">
        <v>295927335.82609999</v>
      </c>
      <c r="F18" s="398">
        <v>91746011.848100007</v>
      </c>
      <c r="G18" s="398">
        <v>265292546.52649999</v>
      </c>
      <c r="H18" s="399">
        <v>357038558.37459999</v>
      </c>
    </row>
    <row r="19" spans="1:8" ht="16.5">
      <c r="A19" s="371" t="s">
        <v>16</v>
      </c>
      <c r="B19" s="403" t="s">
        <v>37</v>
      </c>
      <c r="C19" s="512">
        <v>91810910.473000005</v>
      </c>
      <c r="D19" s="512">
        <v>472805769.77420002</v>
      </c>
      <c r="E19" s="513">
        <v>564616680.24720001</v>
      </c>
      <c r="F19" s="398">
        <v>128576636.3497</v>
      </c>
      <c r="G19" s="398">
        <v>630836454.81599998</v>
      </c>
      <c r="H19" s="399">
        <v>759413091.16569996</v>
      </c>
    </row>
    <row r="20" spans="1:8" ht="16.5">
      <c r="A20" s="371" t="s">
        <v>17</v>
      </c>
      <c r="B20" s="403" t="s">
        <v>38</v>
      </c>
      <c r="C20" s="512">
        <v>0</v>
      </c>
      <c r="D20" s="512">
        <v>0</v>
      </c>
      <c r="E20" s="513">
        <v>0</v>
      </c>
      <c r="F20" s="398"/>
      <c r="G20" s="398"/>
      <c r="H20" s="399">
        <v>0</v>
      </c>
    </row>
    <row r="21" spans="1:8" ht="16.5">
      <c r="A21" s="371" t="s">
        <v>18</v>
      </c>
      <c r="B21" s="403" t="s">
        <v>39</v>
      </c>
      <c r="C21" s="512">
        <v>75281664.263899997</v>
      </c>
      <c r="D21" s="512">
        <v>141876454.08270001</v>
      </c>
      <c r="E21" s="513">
        <v>217158118.3466</v>
      </c>
      <c r="F21" s="398">
        <v>84984419.666999996</v>
      </c>
      <c r="G21" s="398">
        <v>186352548.22</v>
      </c>
      <c r="H21" s="399">
        <v>271336967.88699996</v>
      </c>
    </row>
    <row r="22" spans="1:8" ht="16.5">
      <c r="A22" s="371" t="s">
        <v>19</v>
      </c>
      <c r="B22" s="403" t="s">
        <v>40</v>
      </c>
      <c r="C22" s="512">
        <v>136579509.21219999</v>
      </c>
      <c r="D22" s="512">
        <v>206767032.83239999</v>
      </c>
      <c r="E22" s="513">
        <v>343346542.04460001</v>
      </c>
      <c r="F22" s="398">
        <v>93733681.839200005</v>
      </c>
      <c r="G22" s="398">
        <v>165322730.5749</v>
      </c>
      <c r="H22" s="399">
        <v>259056412.41409999</v>
      </c>
    </row>
    <row r="23" spans="1:8" ht="16.5">
      <c r="A23" s="371">
        <v>5.4</v>
      </c>
      <c r="B23" s="402" t="s">
        <v>184</v>
      </c>
      <c r="C23" s="512">
        <v>37536467.4309</v>
      </c>
      <c r="D23" s="512">
        <v>55082916.481899999</v>
      </c>
      <c r="E23" s="513">
        <v>92619383.912799999</v>
      </c>
      <c r="F23" s="398">
        <v>23290740.6195</v>
      </c>
      <c r="G23" s="398">
        <v>63347727.101599999</v>
      </c>
      <c r="H23" s="399">
        <v>86638467.721100003</v>
      </c>
    </row>
    <row r="24" spans="1:8" ht="16.5">
      <c r="A24" s="371">
        <v>5.5</v>
      </c>
      <c r="B24" s="402" t="s">
        <v>185</v>
      </c>
      <c r="C24" s="512">
        <v>8074200.0806999998</v>
      </c>
      <c r="D24" s="512">
        <v>444081.21529999998</v>
      </c>
      <c r="E24" s="513">
        <v>8518281.2960000001</v>
      </c>
      <c r="F24" s="398">
        <v>6272818.1244000001</v>
      </c>
      <c r="G24" s="398">
        <v>1822935.6569999999</v>
      </c>
      <c r="H24" s="399">
        <v>8095753.7813999997</v>
      </c>
    </row>
    <row r="25" spans="1:8" ht="16.5">
      <c r="A25" s="371">
        <v>5.6</v>
      </c>
      <c r="B25" s="402" t="s">
        <v>186</v>
      </c>
      <c r="C25" s="512">
        <v>0</v>
      </c>
      <c r="D25" s="512">
        <v>0</v>
      </c>
      <c r="E25" s="513">
        <v>0</v>
      </c>
      <c r="F25" s="398">
        <v>0</v>
      </c>
      <c r="G25" s="398">
        <v>856080.74399999995</v>
      </c>
      <c r="H25" s="399">
        <v>856080.74399999995</v>
      </c>
    </row>
    <row r="26" spans="1:8" ht="16.5">
      <c r="A26" s="371">
        <v>5.7</v>
      </c>
      <c r="B26" s="402" t="s">
        <v>40</v>
      </c>
      <c r="C26" s="512">
        <v>3.4599999999999999E-2</v>
      </c>
      <c r="D26" s="512">
        <v>4.6100000000000002E-2</v>
      </c>
      <c r="E26" s="513">
        <v>8.0699999999999994E-2</v>
      </c>
      <c r="F26" s="398">
        <v>3179702.5446000001</v>
      </c>
      <c r="G26" s="398">
        <v>1188272.2897000001</v>
      </c>
      <c r="H26" s="399">
        <v>4367974.8343000002</v>
      </c>
    </row>
    <row r="27" spans="1:8" ht="16.5">
      <c r="A27" s="371">
        <v>6</v>
      </c>
      <c r="B27" s="404" t="s">
        <v>658</v>
      </c>
      <c r="C27" s="512">
        <v>33220428.59</v>
      </c>
      <c r="D27" s="512">
        <v>51945867.726683989</v>
      </c>
      <c r="E27" s="513">
        <v>85166296.316683993</v>
      </c>
      <c r="F27" s="398">
        <v>33601630.670000002</v>
      </c>
      <c r="G27" s="398">
        <v>40593165.882204011</v>
      </c>
      <c r="H27" s="399">
        <v>74194796.552204013</v>
      </c>
    </row>
    <row r="28" spans="1:8" ht="16.5">
      <c r="A28" s="371">
        <v>7</v>
      </c>
      <c r="B28" s="404" t="s">
        <v>659</v>
      </c>
      <c r="C28" s="512">
        <v>64223847.780000001</v>
      </c>
      <c r="D28" s="512">
        <v>11927168.017771989</v>
      </c>
      <c r="E28" s="513">
        <v>76151015.79777199</v>
      </c>
      <c r="F28" s="398">
        <v>49255233.450000003</v>
      </c>
      <c r="G28" s="398">
        <v>12608311.467407003</v>
      </c>
      <c r="H28" s="399">
        <v>61863544.917407006</v>
      </c>
    </row>
    <row r="29" spans="1:8" ht="16.5">
      <c r="A29" s="371">
        <v>8</v>
      </c>
      <c r="B29" s="404" t="s">
        <v>194</v>
      </c>
      <c r="C29" s="512">
        <v>0</v>
      </c>
      <c r="D29" s="512">
        <v>859401.37540100003</v>
      </c>
      <c r="E29" s="513">
        <v>859401.37540100003</v>
      </c>
      <c r="F29" s="398">
        <v>0</v>
      </c>
      <c r="G29" s="398">
        <v>492807.08467999997</v>
      </c>
      <c r="H29" s="399">
        <v>492807.08467999997</v>
      </c>
    </row>
    <row r="30" spans="1:8" ht="16.5">
      <c r="A30" s="371">
        <v>9</v>
      </c>
      <c r="B30" s="405" t="s">
        <v>211</v>
      </c>
      <c r="C30" s="512">
        <v>3771200</v>
      </c>
      <c r="D30" s="512">
        <v>12543033.1534</v>
      </c>
      <c r="E30" s="513">
        <v>16314233.1534</v>
      </c>
      <c r="F30" s="398">
        <v>1022900</v>
      </c>
      <c r="G30" s="398">
        <v>3862828.3085179999</v>
      </c>
      <c r="H30" s="399">
        <v>4885728.3085179999</v>
      </c>
    </row>
    <row r="31" spans="1:8" ht="16.5">
      <c r="A31" s="371">
        <v>9.1</v>
      </c>
      <c r="B31" s="406" t="s">
        <v>201</v>
      </c>
      <c r="C31" s="512">
        <v>0</v>
      </c>
      <c r="D31" s="512">
        <v>8970235.6643000003</v>
      </c>
      <c r="E31" s="513">
        <v>8970235.6643000003</v>
      </c>
      <c r="F31" s="398">
        <v>0</v>
      </c>
      <c r="G31" s="398">
        <v>2443276.9297549999</v>
      </c>
      <c r="H31" s="399">
        <v>2443276.9297549999</v>
      </c>
    </row>
    <row r="32" spans="1:8" ht="16.5">
      <c r="A32" s="371">
        <v>9.1999999999999993</v>
      </c>
      <c r="B32" s="406" t="s">
        <v>202</v>
      </c>
      <c r="C32" s="512">
        <v>3771200</v>
      </c>
      <c r="D32" s="512">
        <v>3572797.4890999999</v>
      </c>
      <c r="E32" s="513">
        <v>7343997.4890999999</v>
      </c>
      <c r="F32" s="398">
        <v>1022900</v>
      </c>
      <c r="G32" s="398">
        <v>1419551.378763</v>
      </c>
      <c r="H32" s="399">
        <v>2442451.378763</v>
      </c>
    </row>
    <row r="33" spans="1:8" ht="16.5">
      <c r="A33" s="371">
        <v>9.3000000000000007</v>
      </c>
      <c r="B33" s="406" t="s">
        <v>198</v>
      </c>
      <c r="C33" s="512"/>
      <c r="D33" s="512"/>
      <c r="E33" s="513">
        <v>0</v>
      </c>
      <c r="F33" s="398"/>
      <c r="G33" s="398"/>
      <c r="H33" s="399">
        <v>0</v>
      </c>
    </row>
    <row r="34" spans="1:8" ht="16.5">
      <c r="A34" s="371">
        <v>9.4</v>
      </c>
      <c r="B34" s="406" t="s">
        <v>199</v>
      </c>
      <c r="C34" s="512"/>
      <c r="D34" s="512"/>
      <c r="E34" s="513">
        <v>0</v>
      </c>
      <c r="F34" s="398"/>
      <c r="G34" s="398"/>
      <c r="H34" s="399">
        <v>0</v>
      </c>
    </row>
    <row r="35" spans="1:8" ht="16.5">
      <c r="A35" s="371">
        <v>9.5</v>
      </c>
      <c r="B35" s="406" t="s">
        <v>200</v>
      </c>
      <c r="C35" s="512"/>
      <c r="D35" s="512"/>
      <c r="E35" s="513">
        <v>0</v>
      </c>
      <c r="F35" s="398"/>
      <c r="G35" s="398"/>
      <c r="H35" s="399">
        <v>0</v>
      </c>
    </row>
    <row r="36" spans="1:8" ht="16.5">
      <c r="A36" s="371">
        <v>9.6</v>
      </c>
      <c r="B36" s="406" t="s">
        <v>203</v>
      </c>
      <c r="C36" s="512"/>
      <c r="D36" s="512"/>
      <c r="E36" s="513">
        <v>0</v>
      </c>
      <c r="F36" s="398"/>
      <c r="G36" s="398"/>
      <c r="H36" s="399">
        <v>0</v>
      </c>
    </row>
    <row r="37" spans="1:8" ht="16.5">
      <c r="A37" s="371">
        <v>9.6999999999999993</v>
      </c>
      <c r="B37" s="406" t="s">
        <v>204</v>
      </c>
      <c r="C37" s="512"/>
      <c r="D37" s="512"/>
      <c r="E37" s="513">
        <v>0</v>
      </c>
      <c r="F37" s="398"/>
      <c r="G37" s="398"/>
      <c r="H37" s="399">
        <v>0</v>
      </c>
    </row>
    <row r="38" spans="1:8" ht="16.5">
      <c r="A38" s="371">
        <v>10</v>
      </c>
      <c r="B38" s="401" t="s">
        <v>207</v>
      </c>
      <c r="C38" s="512">
        <v>8502143.9199999999</v>
      </c>
      <c r="D38" s="512">
        <v>14865702.463003995</v>
      </c>
      <c r="E38" s="513">
        <v>23367846.383003995</v>
      </c>
      <c r="F38" s="398">
        <v>9310643.6099999994</v>
      </c>
      <c r="G38" s="398">
        <v>16901219.796599999</v>
      </c>
      <c r="H38" s="399">
        <v>26211863.406599998</v>
      </c>
    </row>
    <row r="39" spans="1:8" ht="16.5">
      <c r="A39" s="371">
        <v>10.1</v>
      </c>
      <c r="B39" s="407" t="s">
        <v>208</v>
      </c>
      <c r="C39" s="512">
        <v>308619.7</v>
      </c>
      <c r="D39" s="512">
        <v>176775.880932</v>
      </c>
      <c r="E39" s="513">
        <v>485395.58093200001</v>
      </c>
      <c r="F39" s="398">
        <v>1082398.99</v>
      </c>
      <c r="G39" s="398">
        <v>167568.39929999999</v>
      </c>
      <c r="H39" s="399">
        <v>1249967.3892999999</v>
      </c>
    </row>
    <row r="40" spans="1:8" ht="16.5">
      <c r="A40" s="371">
        <v>10.199999999999999</v>
      </c>
      <c r="B40" s="407" t="s">
        <v>209</v>
      </c>
      <c r="C40" s="512">
        <v>81875.199999999997</v>
      </c>
      <c r="D40" s="512">
        <v>21601.932072</v>
      </c>
      <c r="E40" s="513">
        <v>103477.13207199999</v>
      </c>
      <c r="F40" s="398">
        <v>260653.74</v>
      </c>
      <c r="G40" s="398">
        <v>81860.907299999992</v>
      </c>
      <c r="H40" s="399">
        <v>342514.64729999995</v>
      </c>
    </row>
    <row r="41" spans="1:8" ht="16.5">
      <c r="A41" s="371">
        <v>10.3</v>
      </c>
      <c r="B41" s="407" t="s">
        <v>212</v>
      </c>
      <c r="C41" s="512">
        <v>6362544.96</v>
      </c>
      <c r="D41" s="512">
        <v>12019060.489999995</v>
      </c>
      <c r="E41" s="513">
        <v>18381605.449999996</v>
      </c>
      <c r="F41" s="398">
        <v>6211943.2499999991</v>
      </c>
      <c r="G41" s="398">
        <v>13340087.699999999</v>
      </c>
      <c r="H41" s="399">
        <v>19552030.949999999</v>
      </c>
    </row>
    <row r="42" spans="1:8" ht="25.5">
      <c r="A42" s="371">
        <v>10.4</v>
      </c>
      <c r="B42" s="407" t="s">
        <v>213</v>
      </c>
      <c r="C42" s="512">
        <v>1749104.06</v>
      </c>
      <c r="D42" s="512">
        <v>2648264.1599999997</v>
      </c>
      <c r="E42" s="513">
        <v>4397368.22</v>
      </c>
      <c r="F42" s="398">
        <v>1755647.63</v>
      </c>
      <c r="G42" s="398">
        <v>3311702.79</v>
      </c>
      <c r="H42" s="399">
        <v>5067350.42</v>
      </c>
    </row>
    <row r="43" spans="1:8" ht="17.25" thickBot="1">
      <c r="A43" s="371">
        <v>11</v>
      </c>
      <c r="B43" s="127" t="s">
        <v>210</v>
      </c>
      <c r="C43" s="512"/>
      <c r="D43" s="512"/>
      <c r="E43" s="513">
        <v>0</v>
      </c>
      <c r="F43" s="398"/>
      <c r="G43" s="398"/>
      <c r="H43" s="399">
        <v>0</v>
      </c>
    </row>
    <row r="44" spans="1:8" ht="16.5">
      <c r="C44" s="408"/>
      <c r="D44" s="408"/>
      <c r="E44" s="408"/>
      <c r="F44" s="408"/>
      <c r="G44" s="408"/>
      <c r="H44" s="408"/>
    </row>
    <row r="45" spans="1:8" ht="16.5">
      <c r="C45" s="408"/>
      <c r="D45" s="408"/>
      <c r="E45" s="408"/>
      <c r="F45" s="408"/>
      <c r="G45" s="408"/>
      <c r="H45" s="408"/>
    </row>
    <row r="46" spans="1:8" ht="16.5">
      <c r="C46" s="408"/>
      <c r="D46" s="408"/>
      <c r="E46" s="408"/>
      <c r="F46" s="408"/>
      <c r="G46" s="408"/>
      <c r="H46" s="408"/>
    </row>
    <row r="47" spans="1:8" ht="16.5">
      <c r="C47" s="408"/>
      <c r="D47" s="408"/>
      <c r="E47" s="408"/>
      <c r="F47" s="408"/>
      <c r="G47" s="408"/>
      <c r="H47" s="408"/>
    </row>
  </sheetData>
  <mergeCells count="4">
    <mergeCell ref="A4:A5"/>
    <mergeCell ref="B4:B5"/>
    <mergeCell ref="C4:E4"/>
    <mergeCell ref="F4:H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9"/>
  <sheetViews>
    <sheetView zoomScaleNormal="100" workbookViewId="0">
      <pane xSplit="1" ySplit="4" topLeftCell="B5" activePane="bottomRight" state="frozen"/>
      <selection activeCell="U10" sqref="U10"/>
      <selection pane="topRight" activeCell="U10" sqref="U10"/>
      <selection pane="bottomLeft" activeCell="U10" sqref="U10"/>
      <selection pane="bottomRight" activeCell="B32" sqref="B32"/>
    </sheetView>
  </sheetViews>
  <sheetFormatPr defaultColWidth="9.140625" defaultRowHeight="12.75"/>
  <cols>
    <col min="1" max="1" width="9.5703125" style="4" bestFit="1" customWidth="1"/>
    <col min="2" max="2" width="93.5703125" style="4" customWidth="1"/>
    <col min="3" max="4" width="11.7109375" style="4" bestFit="1" customWidth="1"/>
    <col min="5" max="7" width="11.7109375" style="13" bestFit="1" customWidth="1"/>
    <col min="8" max="11" width="9.7109375" style="13" customWidth="1"/>
    <col min="12" max="16384" width="9.140625" style="13"/>
  </cols>
  <sheetData>
    <row r="1" spans="1:7">
      <c r="A1" s="2" t="s">
        <v>30</v>
      </c>
      <c r="B1" s="3" t="str">
        <f>'Info '!C2</f>
        <v>JSC ProCredit Bank</v>
      </c>
      <c r="C1" s="3"/>
    </row>
    <row r="2" spans="1:7">
      <c r="A2" s="2" t="s">
        <v>31</v>
      </c>
      <c r="B2" s="307">
        <f>'1. key ratios '!B2</f>
        <v>45382</v>
      </c>
      <c r="C2" s="3"/>
    </row>
    <row r="3" spans="1:7">
      <c r="A3" s="2"/>
      <c r="B3" s="3"/>
      <c r="C3" s="3"/>
    </row>
    <row r="4" spans="1:7" ht="15" customHeight="1" thickBot="1">
      <c r="A4" s="4" t="s">
        <v>96</v>
      </c>
      <c r="B4" s="86" t="s">
        <v>187</v>
      </c>
      <c r="C4" s="16" t="s">
        <v>35</v>
      </c>
    </row>
    <row r="5" spans="1:7" ht="15" customHeight="1">
      <c r="A5" s="149" t="s">
        <v>6</v>
      </c>
      <c r="B5" s="150"/>
      <c r="C5" s="305" t="s">
        <v>733</v>
      </c>
      <c r="D5" s="305" t="s">
        <v>734</v>
      </c>
      <c r="E5" s="305" t="s">
        <v>731</v>
      </c>
      <c r="F5" s="305" t="s">
        <v>729</v>
      </c>
      <c r="G5" s="306" t="s">
        <v>728</v>
      </c>
    </row>
    <row r="6" spans="1:7" ht="15" customHeight="1">
      <c r="A6" s="17">
        <v>1</v>
      </c>
      <c r="B6" s="232" t="s">
        <v>191</v>
      </c>
      <c r="C6" s="300">
        <v>1202420970.2015409</v>
      </c>
      <c r="D6" s="301">
        <v>1164412912.0393045</v>
      </c>
      <c r="E6" s="234">
        <v>1080430091.5186412</v>
      </c>
      <c r="F6" s="300">
        <v>1075767923.5856619</v>
      </c>
      <c r="G6" s="303">
        <v>1100963155.4354708</v>
      </c>
    </row>
    <row r="7" spans="1:7" ht="15" customHeight="1">
      <c r="A7" s="17">
        <v>1.1000000000000001</v>
      </c>
      <c r="B7" s="232" t="s">
        <v>357</v>
      </c>
      <c r="C7" s="514">
        <v>1118290373.5674169</v>
      </c>
      <c r="D7" s="515">
        <v>1076333140.6233594</v>
      </c>
      <c r="E7" s="514">
        <v>1011030950.1075808</v>
      </c>
      <c r="F7" s="514">
        <v>1004272784.9099618</v>
      </c>
      <c r="G7" s="516">
        <v>1031067324.5400409</v>
      </c>
    </row>
    <row r="8" spans="1:7">
      <c r="A8" s="17" t="s">
        <v>14</v>
      </c>
      <c r="B8" s="232" t="s">
        <v>95</v>
      </c>
      <c r="C8" s="514"/>
      <c r="D8" s="515"/>
      <c r="E8" s="514"/>
      <c r="F8" s="514"/>
      <c r="G8" s="516"/>
    </row>
    <row r="9" spans="1:7" ht="15" customHeight="1">
      <c r="A9" s="17">
        <v>1.2</v>
      </c>
      <c r="B9" s="233" t="s">
        <v>94</v>
      </c>
      <c r="C9" s="514">
        <v>84130596.634123996</v>
      </c>
      <c r="D9" s="515">
        <v>88079771.415945008</v>
      </c>
      <c r="E9" s="514">
        <v>69399141.411060497</v>
      </c>
      <c r="F9" s="514">
        <v>71370053.675700009</v>
      </c>
      <c r="G9" s="516">
        <v>69895830.895429999</v>
      </c>
    </row>
    <row r="10" spans="1:7" ht="15" customHeight="1">
      <c r="A10" s="17">
        <v>1.3</v>
      </c>
      <c r="B10" s="232" t="s">
        <v>28</v>
      </c>
      <c r="C10" s="514">
        <v>0</v>
      </c>
      <c r="D10" s="515">
        <v>0</v>
      </c>
      <c r="E10" s="514">
        <v>0</v>
      </c>
      <c r="F10" s="514">
        <v>125085</v>
      </c>
      <c r="G10" s="516">
        <v>0</v>
      </c>
    </row>
    <row r="11" spans="1:7" ht="15" customHeight="1">
      <c r="A11" s="17">
        <v>2</v>
      </c>
      <c r="B11" s="232" t="s">
        <v>188</v>
      </c>
      <c r="C11" s="514">
        <v>2909780.1571054664</v>
      </c>
      <c r="D11" s="515">
        <v>0</v>
      </c>
      <c r="E11" s="514">
        <v>872003.55367146665</v>
      </c>
      <c r="F11" s="514">
        <v>0</v>
      </c>
      <c r="G11" s="516">
        <v>0</v>
      </c>
    </row>
    <row r="12" spans="1:7" ht="15" customHeight="1">
      <c r="A12" s="17">
        <v>3</v>
      </c>
      <c r="B12" s="232" t="s">
        <v>189</v>
      </c>
      <c r="C12" s="514">
        <v>177593353.73124996</v>
      </c>
      <c r="D12" s="515">
        <v>177590182.32499996</v>
      </c>
      <c r="E12" s="514">
        <v>162094259.38124993</v>
      </c>
      <c r="F12" s="514">
        <v>162094259.38124993</v>
      </c>
      <c r="G12" s="516">
        <v>162094259.38124993</v>
      </c>
    </row>
    <row r="13" spans="1:7" ht="15" customHeight="1" thickBot="1">
      <c r="A13" s="19">
        <v>4</v>
      </c>
      <c r="B13" s="20" t="s">
        <v>190</v>
      </c>
      <c r="C13" s="235">
        <v>1382924104.0898964</v>
      </c>
      <c r="D13" s="302">
        <v>1342003094.3643045</v>
      </c>
      <c r="E13" s="236">
        <v>1243396354.4535625</v>
      </c>
      <c r="F13" s="235">
        <v>1237862182.9669118</v>
      </c>
      <c r="G13" s="304">
        <v>1263057414.8167207</v>
      </c>
    </row>
    <row r="14" spans="1:7">
      <c r="B14" s="23"/>
    </row>
    <row r="15" spans="1:7" ht="25.5">
      <c r="B15" s="23" t="s">
        <v>358</v>
      </c>
    </row>
    <row r="16" spans="1:7">
      <c r="B16" s="23"/>
    </row>
    <row r="17" s="13" customFormat="1" ht="11.25"/>
    <row r="18" s="13" customFormat="1" ht="11.25"/>
    <row r="19" s="13" customFormat="1" ht="11.25"/>
    <row r="20" s="13" customFormat="1" ht="11.25"/>
    <row r="21" s="13" customFormat="1" ht="11.25"/>
    <row r="22" s="13" customFormat="1" ht="11.25"/>
    <row r="23" s="13" customFormat="1" ht="11.25"/>
    <row r="24" s="13" customFormat="1" ht="11.25"/>
    <row r="25" s="13" customFormat="1" ht="11.25"/>
    <row r="26" s="13" customFormat="1" ht="11.25"/>
    <row r="27" s="13" customFormat="1" ht="11.25"/>
    <row r="28" s="13" customFormat="1" ht="11.25"/>
    <row r="29" s="13" customFormat="1" ht="11.25"/>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9"/>
  <sheetViews>
    <sheetView zoomScaleNormal="100" workbookViewId="0">
      <pane xSplit="1" ySplit="4" topLeftCell="B14" activePane="bottomRight" state="frozen"/>
      <selection activeCell="U10" sqref="U10"/>
      <selection pane="topRight" activeCell="U10" sqref="U10"/>
      <selection pane="bottomLeft" activeCell="U10" sqref="U10"/>
      <selection pane="bottomRight" activeCell="F29" sqref="F29"/>
    </sheetView>
  </sheetViews>
  <sheetFormatPr defaultColWidth="9.140625" defaultRowHeight="14.25"/>
  <cols>
    <col min="1" max="1" width="9.5703125" style="4" bestFit="1" customWidth="1"/>
    <col min="2" max="2" width="65.5703125" style="4" customWidth="1"/>
    <col min="3" max="3" width="72.7109375" style="4" bestFit="1" customWidth="1"/>
    <col min="4" max="16384" width="9.140625" style="5"/>
  </cols>
  <sheetData>
    <row r="1" spans="1:8">
      <c r="A1" s="2" t="s">
        <v>30</v>
      </c>
      <c r="B1" s="3" t="str">
        <f>'Info '!C2</f>
        <v>JSC ProCredit Bank</v>
      </c>
    </row>
    <row r="2" spans="1:8">
      <c r="A2" s="2" t="s">
        <v>31</v>
      </c>
      <c r="B2" s="307">
        <f>'1. key ratios '!B2</f>
        <v>45382</v>
      </c>
    </row>
    <row r="4" spans="1:8" ht="27.95" customHeight="1" thickBot="1">
      <c r="A4" s="24" t="s">
        <v>41</v>
      </c>
      <c r="B4" s="25" t="s">
        <v>163</v>
      </c>
      <c r="C4" s="26"/>
    </row>
    <row r="5" spans="1:8">
      <c r="A5" s="27"/>
      <c r="B5" s="295" t="s">
        <v>42</v>
      </c>
      <c r="C5" s="296" t="s">
        <v>371</v>
      </c>
    </row>
    <row r="6" spans="1:8">
      <c r="A6" s="28">
        <v>1</v>
      </c>
      <c r="B6" s="29" t="s">
        <v>711</v>
      </c>
      <c r="C6" s="30" t="s">
        <v>714</v>
      </c>
    </row>
    <row r="7" spans="1:8">
      <c r="A7" s="28">
        <v>2</v>
      </c>
      <c r="B7" s="29" t="s">
        <v>715</v>
      </c>
      <c r="C7" s="30" t="s">
        <v>716</v>
      </c>
    </row>
    <row r="8" spans="1:8">
      <c r="A8" s="28">
        <v>3</v>
      </c>
      <c r="B8" s="29" t="s">
        <v>717</v>
      </c>
      <c r="C8" s="30" t="s">
        <v>718</v>
      </c>
    </row>
    <row r="9" spans="1:8">
      <c r="A9" s="28">
        <v>4</v>
      </c>
      <c r="B9" s="29" t="s">
        <v>719</v>
      </c>
      <c r="C9" s="30" t="s">
        <v>716</v>
      </c>
    </row>
    <row r="10" spans="1:8">
      <c r="A10" s="28">
        <v>5</v>
      </c>
      <c r="B10" s="29" t="s">
        <v>720</v>
      </c>
      <c r="C10" s="30" t="s">
        <v>718</v>
      </c>
    </row>
    <row r="11" spans="1:8">
      <c r="A11" s="28">
        <v>6</v>
      </c>
      <c r="B11" s="29"/>
      <c r="C11" s="30"/>
    </row>
    <row r="12" spans="1:8">
      <c r="A12" s="28">
        <v>7</v>
      </c>
      <c r="B12" s="29"/>
      <c r="C12" s="30"/>
      <c r="H12" s="31"/>
    </row>
    <row r="13" spans="1:8">
      <c r="A13" s="28">
        <v>8</v>
      </c>
      <c r="B13" s="29"/>
      <c r="C13" s="30"/>
    </row>
    <row r="14" spans="1:8">
      <c r="A14" s="28">
        <v>9</v>
      </c>
      <c r="B14" s="29"/>
      <c r="C14" s="30"/>
    </row>
    <row r="15" spans="1:8">
      <c r="A15" s="28">
        <v>10</v>
      </c>
      <c r="B15" s="29"/>
      <c r="C15" s="30"/>
    </row>
    <row r="16" spans="1:8">
      <c r="A16" s="28"/>
      <c r="B16" s="297"/>
      <c r="C16" s="298"/>
    </row>
    <row r="17" spans="1:3">
      <c r="A17" s="28"/>
      <c r="B17" s="133" t="s">
        <v>43</v>
      </c>
      <c r="C17" s="299" t="s">
        <v>372</v>
      </c>
    </row>
    <row r="18" spans="1:3">
      <c r="A18" s="28">
        <v>1</v>
      </c>
      <c r="B18" s="29" t="s">
        <v>712</v>
      </c>
      <c r="C18" s="32" t="s">
        <v>721</v>
      </c>
    </row>
    <row r="19" spans="1:3">
      <c r="A19" s="28">
        <v>2</v>
      </c>
      <c r="B19" s="29" t="s">
        <v>722</v>
      </c>
      <c r="C19" s="32" t="s">
        <v>723</v>
      </c>
    </row>
    <row r="20" spans="1:3">
      <c r="A20" s="28">
        <v>3</v>
      </c>
      <c r="B20" s="29" t="s">
        <v>735</v>
      </c>
      <c r="C20" s="32" t="s">
        <v>736</v>
      </c>
    </row>
    <row r="21" spans="1:3">
      <c r="A21" s="28">
        <v>4</v>
      </c>
      <c r="B21" s="29" t="s">
        <v>739</v>
      </c>
      <c r="C21" s="32" t="s">
        <v>740</v>
      </c>
    </row>
    <row r="22" spans="1:3">
      <c r="A22" s="28">
        <v>5</v>
      </c>
      <c r="B22" s="29"/>
      <c r="C22" s="32"/>
    </row>
    <row r="23" spans="1:3">
      <c r="A23" s="28">
        <v>6</v>
      </c>
      <c r="B23" s="29"/>
      <c r="C23" s="32"/>
    </row>
    <row r="24" spans="1:3">
      <c r="A24" s="28">
        <v>7</v>
      </c>
      <c r="B24" s="29"/>
      <c r="C24" s="32"/>
    </row>
    <row r="25" spans="1:3">
      <c r="A25" s="28">
        <v>8</v>
      </c>
      <c r="B25" s="29"/>
      <c r="C25" s="32"/>
    </row>
    <row r="26" spans="1:3">
      <c r="A26" s="28">
        <v>9</v>
      </c>
      <c r="B26" s="29"/>
      <c r="C26" s="32"/>
    </row>
    <row r="27" spans="1:3" ht="15.75" customHeight="1">
      <c r="A27" s="28">
        <v>10</v>
      </c>
      <c r="B27" s="29"/>
      <c r="C27" s="33"/>
    </row>
    <row r="28" spans="1:3" ht="15.75" customHeight="1">
      <c r="A28" s="28"/>
      <c r="B28" s="29"/>
      <c r="C28" s="33"/>
    </row>
    <row r="29" spans="1:3" ht="30" customHeight="1">
      <c r="A29" s="28"/>
      <c r="B29" s="709" t="s">
        <v>44</v>
      </c>
      <c r="C29" s="710"/>
    </row>
    <row r="30" spans="1:3" ht="15">
      <c r="A30" s="28">
        <v>1</v>
      </c>
      <c r="B30" s="654" t="s">
        <v>732</v>
      </c>
      <c r="C30" s="504">
        <v>1</v>
      </c>
    </row>
    <row r="31" spans="1:3" ht="15.75" customHeight="1">
      <c r="A31" s="28"/>
      <c r="B31" s="29"/>
      <c r="C31" s="30"/>
    </row>
    <row r="32" spans="1:3" ht="29.25" customHeight="1">
      <c r="A32" s="28"/>
      <c r="B32" s="709" t="s">
        <v>45</v>
      </c>
      <c r="C32" s="710"/>
    </row>
    <row r="33" spans="1:3" ht="15">
      <c r="A33" s="28">
        <v>1</v>
      </c>
      <c r="B33" s="654" t="s">
        <v>724</v>
      </c>
      <c r="C33" s="655">
        <v>0.183</v>
      </c>
    </row>
    <row r="34" spans="1:3" ht="15">
      <c r="A34" s="505">
        <v>2</v>
      </c>
      <c r="B34" s="656" t="s">
        <v>725</v>
      </c>
      <c r="C34" s="657">
        <v>0.13200000000000001</v>
      </c>
    </row>
    <row r="35" spans="1:3" ht="15">
      <c r="A35" s="505">
        <v>3</v>
      </c>
      <c r="B35" s="656" t="s">
        <v>726</v>
      </c>
      <c r="C35" s="657">
        <v>0.125</v>
      </c>
    </row>
    <row r="36" spans="1:3" ht="15">
      <c r="A36" s="505">
        <v>4</v>
      </c>
      <c r="B36" s="656" t="s">
        <v>730</v>
      </c>
      <c r="C36" s="657">
        <v>8.6999999999999994E-2</v>
      </c>
    </row>
    <row r="37" spans="1:3" ht="15">
      <c r="A37" s="505">
        <v>5</v>
      </c>
      <c r="B37" s="656" t="s">
        <v>727</v>
      </c>
      <c r="C37" s="657">
        <v>8.5999999999999993E-2</v>
      </c>
    </row>
    <row r="38" spans="1:3" ht="15.75" thickBot="1">
      <c r="A38" s="505"/>
      <c r="B38" s="658"/>
      <c r="C38" s="659"/>
    </row>
    <row r="39" spans="1:3" ht="15" thickBot="1">
      <c r="A39" s="34"/>
      <c r="B39" s="35"/>
      <c r="C39" s="36"/>
    </row>
  </sheetData>
  <mergeCells count="2">
    <mergeCell ref="B32:C32"/>
    <mergeCell ref="B29:C29"/>
  </mergeCells>
  <dataValidations count="1">
    <dataValidation type="list" allowBlank="1" showInputMessage="1" showErrorMessage="1" sqref="C6:C15" xr:uid="{00000000-0002-0000-0600-000000000000}">
      <formula1>"Independent chair, Non-independent chair, Independent member, Non-independent member"</formula1>
    </dataValidation>
  </dataValidations>
  <pageMargins left="0.7" right="0.7" top="0.75" bottom="0.75" header="0.3" footer="0.3"/>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3"/>
  <sheetViews>
    <sheetView zoomScale="70" zoomScaleNormal="70" workbookViewId="0">
      <pane xSplit="1" ySplit="5" topLeftCell="B6" activePane="bottomRight" state="frozen"/>
      <selection activeCell="U10" sqref="U10"/>
      <selection pane="topRight" activeCell="U10" sqref="U10"/>
      <selection pane="bottomLeft" activeCell="U10" sqref="U10"/>
      <selection pane="bottomRight" activeCell="H38" sqref="H38"/>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5">
      <c r="A1" s="22" t="s">
        <v>30</v>
      </c>
      <c r="B1" s="3" t="str">
        <f>'Info '!C2</f>
        <v>JSC ProCredit Bank</v>
      </c>
    </row>
    <row r="2" spans="1:5" s="2" customFormat="1" ht="15.75" customHeight="1">
      <c r="A2" s="22" t="s">
        <v>31</v>
      </c>
      <c r="B2" s="307">
        <f>'1. key ratios '!B2</f>
        <v>45382</v>
      </c>
    </row>
    <row r="3" spans="1:5" s="2" customFormat="1" ht="15.75" customHeight="1">
      <c r="A3" s="22"/>
    </row>
    <row r="4" spans="1:5" s="2" customFormat="1" ht="15.75" customHeight="1" thickBot="1">
      <c r="A4" s="186" t="s">
        <v>99</v>
      </c>
      <c r="B4" s="715" t="s">
        <v>225</v>
      </c>
      <c r="C4" s="716"/>
      <c r="D4" s="716"/>
      <c r="E4" s="716"/>
    </row>
    <row r="5" spans="1:5" s="40" customFormat="1" ht="17.45" customHeight="1">
      <c r="A5" s="136"/>
      <c r="B5" s="137"/>
      <c r="C5" s="38" t="s">
        <v>0</v>
      </c>
      <c r="D5" s="38" t="s">
        <v>1</v>
      </c>
      <c r="E5" s="39" t="s">
        <v>2</v>
      </c>
    </row>
    <row r="6" spans="1:5" ht="14.45" customHeight="1">
      <c r="A6" s="103"/>
      <c r="B6" s="711" t="s">
        <v>232</v>
      </c>
      <c r="C6" s="711" t="s">
        <v>660</v>
      </c>
      <c r="D6" s="713" t="s">
        <v>98</v>
      </c>
      <c r="E6" s="714"/>
    </row>
    <row r="7" spans="1:5" ht="99.6" customHeight="1">
      <c r="A7" s="103"/>
      <c r="B7" s="712"/>
      <c r="C7" s="711"/>
      <c r="D7" s="218" t="s">
        <v>97</v>
      </c>
      <c r="E7" s="219" t="s">
        <v>233</v>
      </c>
    </row>
    <row r="8" spans="1:5" ht="21">
      <c r="A8" s="356">
        <v>1</v>
      </c>
      <c r="B8" s="357" t="s">
        <v>561</v>
      </c>
      <c r="C8" s="517">
        <v>418937663.71839994</v>
      </c>
      <c r="D8" s="517">
        <v>0</v>
      </c>
      <c r="E8" s="517">
        <v>418937663.71839994</v>
      </c>
    </row>
    <row r="9" spans="1:5" ht="15">
      <c r="A9" s="356">
        <v>1.1000000000000001</v>
      </c>
      <c r="B9" s="358" t="s">
        <v>562</v>
      </c>
      <c r="C9" s="517">
        <v>45549485.517900005</v>
      </c>
      <c r="D9" s="517"/>
      <c r="E9" s="517">
        <v>45549485.517900005</v>
      </c>
    </row>
    <row r="10" spans="1:5" ht="15">
      <c r="A10" s="356">
        <v>1.2</v>
      </c>
      <c r="B10" s="358" t="s">
        <v>563</v>
      </c>
      <c r="C10" s="517">
        <v>216898660.08959997</v>
      </c>
      <c r="D10" s="517"/>
      <c r="E10" s="517">
        <v>216898660.08959997</v>
      </c>
    </row>
    <row r="11" spans="1:5" ht="15">
      <c r="A11" s="356">
        <v>1.3</v>
      </c>
      <c r="B11" s="358" t="s">
        <v>564</v>
      </c>
      <c r="C11" s="517">
        <v>156489518.11089998</v>
      </c>
      <c r="D11" s="517"/>
      <c r="E11" s="517">
        <v>156489518.11089998</v>
      </c>
    </row>
    <row r="12" spans="1:5" ht="15">
      <c r="A12" s="356">
        <v>2</v>
      </c>
      <c r="B12" s="359" t="s">
        <v>565</v>
      </c>
      <c r="C12" s="517">
        <v>1855.29</v>
      </c>
      <c r="D12" s="517"/>
      <c r="E12" s="517">
        <v>1855.29</v>
      </c>
    </row>
    <row r="13" spans="1:5" ht="15">
      <c r="A13" s="356">
        <v>2.1</v>
      </c>
      <c r="B13" s="360" t="s">
        <v>566</v>
      </c>
      <c r="C13" s="518">
        <v>1855.29</v>
      </c>
      <c r="D13" s="518"/>
      <c r="E13" s="518">
        <v>1855.29</v>
      </c>
    </row>
    <row r="14" spans="1:5" ht="21">
      <c r="A14" s="356">
        <v>3</v>
      </c>
      <c r="B14" s="361" t="s">
        <v>567</v>
      </c>
      <c r="C14" s="518">
        <v>0</v>
      </c>
      <c r="D14" s="518"/>
      <c r="E14" s="518">
        <v>0</v>
      </c>
    </row>
    <row r="15" spans="1:5" ht="21">
      <c r="A15" s="356">
        <v>4</v>
      </c>
      <c r="B15" s="362" t="s">
        <v>568</v>
      </c>
      <c r="C15" s="518">
        <v>0</v>
      </c>
      <c r="D15" s="518"/>
      <c r="E15" s="518">
        <v>0</v>
      </c>
    </row>
    <row r="16" spans="1:5" ht="21">
      <c r="A16" s="356">
        <v>5</v>
      </c>
      <c r="B16" s="363" t="s">
        <v>569</v>
      </c>
      <c r="C16" s="518">
        <v>139527.79999999999</v>
      </c>
      <c r="D16" s="518">
        <v>0</v>
      </c>
      <c r="E16" s="518">
        <v>139527.79999999999</v>
      </c>
    </row>
    <row r="17" spans="1:5" ht="15">
      <c r="A17" s="356">
        <v>5.0999999999999996</v>
      </c>
      <c r="B17" s="364" t="s">
        <v>570</v>
      </c>
      <c r="C17" s="518">
        <v>139527.79999999999</v>
      </c>
      <c r="D17" s="518"/>
      <c r="E17" s="518">
        <v>139527.79999999999</v>
      </c>
    </row>
    <row r="18" spans="1:5" ht="15">
      <c r="A18" s="356">
        <v>5.2</v>
      </c>
      <c r="B18" s="364" t="s">
        <v>571</v>
      </c>
      <c r="C18" s="518">
        <v>0</v>
      </c>
      <c r="D18" s="518"/>
      <c r="E18" s="518">
        <v>0</v>
      </c>
    </row>
    <row r="19" spans="1:5" ht="15">
      <c r="A19" s="356">
        <v>5.3</v>
      </c>
      <c r="B19" s="365" t="s">
        <v>572</v>
      </c>
      <c r="C19" s="518">
        <v>0</v>
      </c>
      <c r="D19" s="518"/>
      <c r="E19" s="518">
        <v>0</v>
      </c>
    </row>
    <row r="20" spans="1:5" ht="15">
      <c r="A20" s="356">
        <v>6</v>
      </c>
      <c r="B20" s="361" t="s">
        <v>573</v>
      </c>
      <c r="C20" s="518">
        <v>1357006022.3578632</v>
      </c>
      <c r="D20" s="518">
        <v>0</v>
      </c>
      <c r="E20" s="518">
        <v>1357006022.3578632</v>
      </c>
    </row>
    <row r="21" spans="1:5" ht="15">
      <c r="A21" s="356">
        <v>6.1</v>
      </c>
      <c r="B21" s="364" t="s">
        <v>571</v>
      </c>
      <c r="C21" s="518">
        <v>147868501.19</v>
      </c>
      <c r="D21" s="518"/>
      <c r="E21" s="518">
        <v>147868501.19</v>
      </c>
    </row>
    <row r="22" spans="1:5" ht="15">
      <c r="A22" s="356">
        <v>6.2</v>
      </c>
      <c r="B22" s="365" t="s">
        <v>572</v>
      </c>
      <c r="C22" s="518">
        <v>1209137521.1678631</v>
      </c>
      <c r="D22" s="518"/>
      <c r="E22" s="518">
        <v>1209137521.1678631</v>
      </c>
    </row>
    <row r="23" spans="1:5" ht="21">
      <c r="A23" s="356">
        <v>7</v>
      </c>
      <c r="B23" s="359" t="s">
        <v>574</v>
      </c>
      <c r="C23" s="518">
        <v>8936412.0700000003</v>
      </c>
      <c r="D23" s="518">
        <v>8936412.0700000003</v>
      </c>
      <c r="E23" s="518">
        <v>0</v>
      </c>
    </row>
    <row r="24" spans="1:5" ht="21">
      <c r="A24" s="356">
        <v>8</v>
      </c>
      <c r="B24" s="366" t="s">
        <v>575</v>
      </c>
      <c r="C24" s="518">
        <v>0</v>
      </c>
      <c r="D24" s="518"/>
      <c r="E24" s="518">
        <v>0</v>
      </c>
    </row>
    <row r="25" spans="1:5" ht="15">
      <c r="A25" s="356">
        <v>9</v>
      </c>
      <c r="B25" s="362" t="s">
        <v>576</v>
      </c>
      <c r="C25" s="518">
        <v>44869880.32</v>
      </c>
      <c r="D25" s="518">
        <v>0</v>
      </c>
      <c r="E25" s="518">
        <v>44869880.32</v>
      </c>
    </row>
    <row r="26" spans="1:5" ht="15">
      <c r="A26" s="356">
        <v>9.1</v>
      </c>
      <c r="B26" s="364" t="s">
        <v>577</v>
      </c>
      <c r="C26" s="518">
        <v>40631809.810000002</v>
      </c>
      <c r="D26" s="518"/>
      <c r="E26" s="518">
        <v>40631809.810000002</v>
      </c>
    </row>
    <row r="27" spans="1:5" ht="15">
      <c r="A27" s="356">
        <v>9.1999999999999993</v>
      </c>
      <c r="B27" s="364" t="s">
        <v>578</v>
      </c>
      <c r="C27" s="518">
        <v>4238070.51</v>
      </c>
      <c r="D27" s="518"/>
      <c r="E27" s="518">
        <v>4238070.51</v>
      </c>
    </row>
    <row r="28" spans="1:5" ht="15">
      <c r="A28" s="356">
        <v>10</v>
      </c>
      <c r="B28" s="362" t="s">
        <v>579</v>
      </c>
      <c r="C28" s="518">
        <v>2003810.1899999997</v>
      </c>
      <c r="D28" s="518">
        <v>2003810.1899999997</v>
      </c>
      <c r="E28" s="518">
        <v>0</v>
      </c>
    </row>
    <row r="29" spans="1:5" ht="15">
      <c r="A29" s="356">
        <v>10.1</v>
      </c>
      <c r="B29" s="364" t="s">
        <v>580</v>
      </c>
      <c r="C29" s="518">
        <v>0</v>
      </c>
      <c r="D29" s="518"/>
      <c r="E29" s="518">
        <v>0</v>
      </c>
    </row>
    <row r="30" spans="1:5" ht="15">
      <c r="A30" s="356">
        <v>10.199999999999999</v>
      </c>
      <c r="B30" s="364" t="s">
        <v>581</v>
      </c>
      <c r="C30" s="518">
        <v>2003810.1899999997</v>
      </c>
      <c r="D30" s="518">
        <v>2003810.1899999997</v>
      </c>
      <c r="E30" s="518">
        <v>0</v>
      </c>
    </row>
    <row r="31" spans="1:5" ht="15">
      <c r="A31" s="356">
        <v>11</v>
      </c>
      <c r="B31" s="362" t="s">
        <v>582</v>
      </c>
      <c r="C31" s="518">
        <v>0</v>
      </c>
      <c r="D31" s="518">
        <v>0</v>
      </c>
      <c r="E31" s="518">
        <v>0</v>
      </c>
    </row>
    <row r="32" spans="1:5" ht="15">
      <c r="A32" s="356">
        <v>11.1</v>
      </c>
      <c r="B32" s="364" t="s">
        <v>583</v>
      </c>
      <c r="C32" s="518">
        <v>0</v>
      </c>
      <c r="D32" s="518"/>
      <c r="E32" s="518">
        <v>0</v>
      </c>
    </row>
    <row r="33" spans="1:7" ht="15">
      <c r="A33" s="356">
        <v>11.2</v>
      </c>
      <c r="B33" s="364" t="s">
        <v>584</v>
      </c>
      <c r="C33" s="518">
        <v>0</v>
      </c>
      <c r="D33" s="518"/>
      <c r="E33" s="518">
        <v>0</v>
      </c>
    </row>
    <row r="34" spans="1:7" ht="15">
      <c r="A34" s="356">
        <v>13</v>
      </c>
      <c r="B34" s="362" t="s">
        <v>585</v>
      </c>
      <c r="C34" s="518">
        <v>7836331.0730370004</v>
      </c>
      <c r="D34" s="518"/>
      <c r="E34" s="518">
        <v>7836331.0730370004</v>
      </c>
    </row>
    <row r="35" spans="1:7" ht="15">
      <c r="A35" s="356">
        <v>13.1</v>
      </c>
      <c r="B35" s="367" t="s">
        <v>586</v>
      </c>
      <c r="C35" s="518">
        <v>68700</v>
      </c>
      <c r="D35" s="518"/>
      <c r="E35" s="518">
        <v>68700</v>
      </c>
    </row>
    <row r="36" spans="1:7" ht="15">
      <c r="A36" s="356">
        <v>13.2</v>
      </c>
      <c r="B36" s="367" t="s">
        <v>587</v>
      </c>
      <c r="C36" s="518">
        <v>0</v>
      </c>
      <c r="D36" s="518"/>
      <c r="E36" s="518">
        <v>0</v>
      </c>
    </row>
    <row r="37" spans="1:7" ht="26.25" thickBot="1">
      <c r="A37" s="106"/>
      <c r="B37" s="187" t="s">
        <v>234</v>
      </c>
      <c r="C37" s="519">
        <v>1839731502.8192999</v>
      </c>
      <c r="D37" s="519">
        <v>10940222.26</v>
      </c>
      <c r="E37" s="519">
        <v>1828791280.5592999</v>
      </c>
    </row>
    <row r="38" spans="1:7">
      <c r="A38" s="5"/>
      <c r="B38" s="5"/>
      <c r="C38" s="5"/>
      <c r="D38" s="5"/>
      <c r="E38" s="5"/>
    </row>
    <row r="39" spans="1:7">
      <c r="A39" s="5"/>
      <c r="B39" s="5"/>
      <c r="C39" s="5"/>
      <c r="D39" s="5"/>
      <c r="E39" s="5"/>
    </row>
    <row r="41" spans="1:7" s="4" customFormat="1">
      <c r="B41" s="42"/>
      <c r="F41" s="5"/>
      <c r="G41" s="5"/>
    </row>
    <row r="42" spans="1:7" s="4" customFormat="1">
      <c r="B42" s="42"/>
      <c r="F42" s="5"/>
      <c r="G42" s="5"/>
    </row>
    <row r="43" spans="1:7" s="4" customFormat="1">
      <c r="B43" s="42"/>
      <c r="F43" s="5"/>
      <c r="G43" s="5"/>
    </row>
    <row r="44" spans="1:7" s="4" customFormat="1">
      <c r="B44" s="42"/>
      <c r="F44" s="5"/>
      <c r="G44" s="5"/>
    </row>
    <row r="45" spans="1:7" s="4" customFormat="1">
      <c r="B45" s="42"/>
      <c r="F45" s="5"/>
      <c r="G45" s="5"/>
    </row>
    <row r="46" spans="1:7" s="4" customFormat="1">
      <c r="B46" s="42"/>
      <c r="F46" s="5"/>
      <c r="G46" s="5"/>
    </row>
    <row r="47" spans="1:7" s="4" customFormat="1">
      <c r="B47" s="42"/>
      <c r="F47" s="5"/>
      <c r="G47" s="5"/>
    </row>
    <row r="48" spans="1:7" s="4" customFormat="1">
      <c r="B48" s="42"/>
      <c r="F48" s="5"/>
      <c r="G48" s="5"/>
    </row>
    <row r="49" spans="2:7" s="4" customFormat="1">
      <c r="B49" s="42"/>
      <c r="F49" s="5"/>
      <c r="G49" s="5"/>
    </row>
    <row r="50" spans="2:7" s="4" customFormat="1">
      <c r="B50" s="42"/>
      <c r="F50" s="5"/>
      <c r="G50" s="5"/>
    </row>
    <row r="51" spans="2:7" s="4" customFormat="1">
      <c r="B51" s="42"/>
      <c r="F51" s="5"/>
      <c r="G51" s="5"/>
    </row>
    <row r="52" spans="2:7" s="4" customFormat="1">
      <c r="B52" s="42"/>
      <c r="F52" s="5"/>
      <c r="G52" s="5"/>
    </row>
    <row r="53" spans="2:7" s="4" customFormat="1">
      <c r="B53" s="42"/>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zoomScaleNormal="100" workbookViewId="0">
      <pane xSplit="1" ySplit="4" topLeftCell="B5" activePane="bottomRight" state="frozen"/>
      <selection activeCell="U10" sqref="U10"/>
      <selection pane="topRight" activeCell="U10" sqref="U10"/>
      <selection pane="bottomLeft" activeCell="U10" sqref="U10"/>
      <selection pane="bottomRight" activeCell="C31" sqref="C31"/>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30</v>
      </c>
      <c r="B1" s="3" t="str">
        <f>'Info '!C2</f>
        <v>JSC ProCredit Bank</v>
      </c>
    </row>
    <row r="2" spans="1:6" s="2" customFormat="1" ht="15.75" customHeight="1">
      <c r="A2" s="2" t="s">
        <v>31</v>
      </c>
      <c r="B2" s="307">
        <f>'1. key ratios '!B2</f>
        <v>45382</v>
      </c>
      <c r="C2" s="4"/>
      <c r="D2" s="4"/>
      <c r="E2" s="4"/>
      <c r="F2" s="4"/>
    </row>
    <row r="3" spans="1:6" s="2" customFormat="1" ht="15.75" customHeight="1">
      <c r="C3" s="4"/>
      <c r="D3" s="4"/>
      <c r="E3" s="4"/>
      <c r="F3" s="4"/>
    </row>
    <row r="4" spans="1:6" s="2" customFormat="1" ht="13.5" thickBot="1">
      <c r="A4" s="2" t="s">
        <v>46</v>
      </c>
      <c r="B4" s="188" t="s">
        <v>554</v>
      </c>
      <c r="C4" s="37" t="s">
        <v>35</v>
      </c>
      <c r="D4" s="4"/>
      <c r="E4" s="4"/>
      <c r="F4" s="4"/>
    </row>
    <row r="5" spans="1:6">
      <c r="A5" s="141">
        <v>1</v>
      </c>
      <c r="B5" s="189" t="s">
        <v>556</v>
      </c>
      <c r="C5" s="142">
        <v>1828791280.5592999</v>
      </c>
    </row>
    <row r="6" spans="1:6" ht="15">
      <c r="A6" s="43">
        <v>2.1</v>
      </c>
      <c r="B6" s="104" t="s">
        <v>214</v>
      </c>
      <c r="C6" s="520">
        <v>160786316.66130799</v>
      </c>
    </row>
    <row r="7" spans="1:6" s="23" customFormat="1" ht="15" outlineLevel="1">
      <c r="A7" s="17">
        <v>2.2000000000000002</v>
      </c>
      <c r="B7" s="18" t="s">
        <v>215</v>
      </c>
      <c r="C7" s="521">
        <v>0</v>
      </c>
    </row>
    <row r="8" spans="1:6" s="23" customFormat="1">
      <c r="A8" s="17">
        <v>3</v>
      </c>
      <c r="B8" s="139" t="s">
        <v>555</v>
      </c>
      <c r="C8" s="143">
        <v>1989577597.220608</v>
      </c>
    </row>
    <row r="9" spans="1:6" ht="15">
      <c r="A9" s="43">
        <v>4</v>
      </c>
      <c r="B9" s="44" t="s">
        <v>48</v>
      </c>
      <c r="C9" s="520"/>
    </row>
    <row r="10" spans="1:6" s="23" customFormat="1" ht="15" outlineLevel="1">
      <c r="A10" s="17">
        <v>5.0999999999999996</v>
      </c>
      <c r="B10" s="18" t="s">
        <v>216</v>
      </c>
      <c r="C10" s="521">
        <v>-74415838.770984009</v>
      </c>
    </row>
    <row r="11" spans="1:6" s="23" customFormat="1" ht="15" outlineLevel="1">
      <c r="A11" s="17">
        <v>5.2</v>
      </c>
      <c r="B11" s="18" t="s">
        <v>217</v>
      </c>
      <c r="C11" s="521"/>
    </row>
    <row r="12" spans="1:6" s="23" customFormat="1" ht="15">
      <c r="A12" s="17">
        <v>6</v>
      </c>
      <c r="B12" s="138" t="s">
        <v>359</v>
      </c>
      <c r="C12" s="522"/>
    </row>
    <row r="13" spans="1:6" s="23" customFormat="1" ht="13.5" thickBot="1">
      <c r="A13" s="19">
        <v>7</v>
      </c>
      <c r="B13" s="140" t="s">
        <v>177</v>
      </c>
      <c r="C13" s="144">
        <v>1915161758.4496241</v>
      </c>
    </row>
    <row r="15" spans="1:6" ht="25.5">
      <c r="B15" s="23" t="s">
        <v>360</v>
      </c>
    </row>
    <row r="17" spans="1:2" ht="15.75">
      <c r="A17" s="151"/>
      <c r="B17" s="152"/>
    </row>
    <row r="18" spans="1:2" ht="15">
      <c r="A18" s="156"/>
      <c r="B18" s="157"/>
    </row>
    <row r="19" spans="1:2">
      <c r="A19" s="158"/>
      <c r="B19" s="153"/>
    </row>
    <row r="20" spans="1:2">
      <c r="A20" s="159"/>
      <c r="B20" s="154"/>
    </row>
    <row r="21" spans="1:2">
      <c r="A21" s="159"/>
      <c r="B21" s="157"/>
    </row>
    <row r="22" spans="1:2">
      <c r="A22" s="158"/>
      <c r="B22" s="155"/>
    </row>
    <row r="23" spans="1:2">
      <c r="A23" s="159"/>
      <c r="B23" s="154"/>
    </row>
    <row r="24" spans="1:2">
      <c r="A24" s="159"/>
      <c r="B24" s="154"/>
    </row>
    <row r="25" spans="1:2">
      <c r="A25" s="159"/>
      <c r="B25" s="160"/>
    </row>
    <row r="26" spans="1:2">
      <c r="A26" s="159"/>
      <c r="B26" s="157"/>
    </row>
    <row r="27" spans="1:2">
      <c r="B27" s="42"/>
    </row>
    <row r="28" spans="1:2">
      <c r="B28" s="42"/>
    </row>
    <row r="29" spans="1:2">
      <c r="B29" s="42"/>
    </row>
    <row r="30" spans="1:2">
      <c r="B30" s="42"/>
    </row>
    <row r="31" spans="1:2">
      <c r="B31" s="42"/>
    </row>
    <row r="32" spans="1:2">
      <c r="B32" s="42"/>
    </row>
    <row r="33" spans="2:2">
      <c r="B33" s="42"/>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2024-05-07T08:14:12Z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y fmtid="{D5CDD505-2E9C-101B-9397-08002B2CF9AE}" pid="7" name="MSIP_Label_78cbde42-0dd4-4942-9b1c-e23a1c4e5874_Enabled">
    <vt:lpwstr>true</vt:lpwstr>
  </property>
  <property fmtid="{D5CDD505-2E9C-101B-9397-08002B2CF9AE}" pid="8" name="MSIP_Label_78cbde42-0dd4-4942-9b1c-e23a1c4e5874_SetDate">
    <vt:lpwstr>2023-05-08T05:59:47Z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c96b4d9d-7efd-47ca-beb0-16a182509f90</vt:lpwstr>
  </property>
  <property fmtid="{D5CDD505-2E9C-101B-9397-08002B2CF9AE}" pid="13" name="MSIP_Label_78cbde42-0dd4-4942-9b1c-e23a1c4e5874_ContentBits">
    <vt:lpwstr>1</vt:lpwstr>
  </property>
</Properties>
</file>