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6FF65F68-F7F8-46B8-915F-55059C4E1CBF}" xr6:coauthVersionLast="47" xr6:coauthVersionMax="47" xr10:uidLastSave="{00000000-0000-0000-0000-000000000000}"/>
  <bookViews>
    <workbookView xWindow="2868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H8" i="112"/>
  <c r="H21" i="112" s="1"/>
  <c r="H9" i="112"/>
  <c r="H10" i="112"/>
  <c r="H11" i="112"/>
  <c r="H12" i="112"/>
  <c r="H13" i="112"/>
  <c r="H14" i="112"/>
  <c r="H15" i="112"/>
  <c r="H16" i="112"/>
  <c r="H17" i="112"/>
  <c r="H18" i="112"/>
  <c r="H19" i="112"/>
  <c r="H20" i="112"/>
  <c r="H22" i="112"/>
  <c r="H23" i="112"/>
  <c r="H34" i="113" l="1"/>
  <c r="B1" i="97" l="1"/>
  <c r="B1" i="95" l="1"/>
  <c r="B1" i="92"/>
  <c r="B1" i="93"/>
  <c r="B1" i="64"/>
  <c r="B1" i="90"/>
  <c r="B1" i="69"/>
  <c r="B1" i="94"/>
  <c r="B1" i="89"/>
  <c r="B1" i="73"/>
  <c r="B1" i="88"/>
  <c r="B1" i="52"/>
  <c r="B1" i="86"/>
  <c r="G5" i="86"/>
  <c r="F5" i="86"/>
  <c r="E5" i="86"/>
  <c r="D5" i="86"/>
  <c r="G5" i="84"/>
  <c r="F5" i="84"/>
  <c r="E5" i="84"/>
  <c r="D5" i="84"/>
  <c r="C5" i="84"/>
  <c r="B1" i="91" l="1"/>
  <c r="B1" i="84"/>
  <c r="N20" i="92" l="1"/>
  <c r="N19" i="92"/>
  <c r="E19" i="92"/>
  <c r="N18" i="92"/>
  <c r="E18" i="92"/>
  <c r="N17" i="92"/>
  <c r="E17" i="92"/>
  <c r="N16" i="92"/>
  <c r="E16" i="92"/>
  <c r="N15" i="92"/>
  <c r="N14" i="92" s="1"/>
  <c r="E15" i="92"/>
  <c r="M14" i="92"/>
  <c r="L14" i="92"/>
  <c r="K14" i="92"/>
  <c r="J14" i="92"/>
  <c r="I14" i="92"/>
  <c r="H14" i="92"/>
  <c r="G14" i="92"/>
  <c r="F14" i="92"/>
  <c r="E14" i="92"/>
  <c r="C14" i="92"/>
  <c r="N13" i="92"/>
  <c r="N12" i="92"/>
  <c r="E12" i="92"/>
  <c r="N11" i="92"/>
  <c r="E11" i="92"/>
  <c r="N10" i="92"/>
  <c r="E10" i="92"/>
  <c r="N9" i="92"/>
  <c r="E9" i="92"/>
  <c r="E7" i="92" s="1"/>
  <c r="N8" i="92"/>
  <c r="E8" i="92"/>
  <c r="M7" i="92"/>
  <c r="M21" i="92" s="1"/>
  <c r="L7" i="92"/>
  <c r="L21" i="92" s="1"/>
  <c r="K7" i="92"/>
  <c r="K21" i="92" s="1"/>
  <c r="J7" i="92"/>
  <c r="J21" i="92" s="1"/>
  <c r="I7" i="92"/>
  <c r="I21" i="92" s="1"/>
  <c r="H7" i="92"/>
  <c r="H21" i="92" s="1"/>
  <c r="G7" i="92"/>
  <c r="G21" i="92" s="1"/>
  <c r="F7" i="92"/>
  <c r="F21" i="92" s="1"/>
  <c r="C7" i="92"/>
  <c r="E21" i="92" l="1"/>
  <c r="N7" i="92"/>
  <c r="N21" i="92"/>
  <c r="C21" i="92"/>
</calcChain>
</file>

<file path=xl/sharedStrings.xml><?xml version="1.0" encoding="utf-8"?>
<sst xmlns="http://schemas.openxmlformats.org/spreadsheetml/2006/main" count="1198" uniqueCount="738">
  <si>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</si>
  <si>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</si>
  <si>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</si>
  <si>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</si>
  <si>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</si>
  <si>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</si>
  <si>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</si>
  <si>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</si>
  <si>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</si>
  <si>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</si>
  <si>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</si>
  <si>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</si>
  <si>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</si>
  <si>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</si>
  <si>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</si>
  <si>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</si>
  <si>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</si>
  <si>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</si>
  <si>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</si>
  <si>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</si>
  <si>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</si>
  <si>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</si>
  <si>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</si>
  <si>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</si>
  <si>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</si>
  <si>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</si>
  <si>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</si>
  <si>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</si>
  <si>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</si>
  <si>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</si>
  <si>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</si>
  <si>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</si>
  <si>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</si>
  <si>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</si>
  <si>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</si>
  <si>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</si>
  <si>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</si>
  <si>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</si>
  <si>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</si>
  <si>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</si>
  <si>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</si>
  <si>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</si>
  <si>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</si>
  <si>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</si>
  <si>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</si>
  <si>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</si>
  <si>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</si>
  <si>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</si>
  <si>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</si>
  <si>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</si>
  <si>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</si>
  <si>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</si>
  <si>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</si>
  <si>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</si>
  <si>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</si>
  <si>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</si>
  <si>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</si>
  <si>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</si>
  <si>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</si>
  <si>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</si>
  <si>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</si>
  <si>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</si>
  <si>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</si>
  <si>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</si>
  <si>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</si>
  <si>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</si>
  <si>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</si>
  <si>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</si>
  <si>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</si>
  <si>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</si>
  <si>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</si>
  <si>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</si>
  <si>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</si>
  <si>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</si>
  <si>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</si>
  <si>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</si>
  <si>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</si>
  <si>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</si>
  <si>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</si>
  <si>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</si>
  <si>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</si>
  <si>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</si>
  <si>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</si>
  <si>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</si>
  <si>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</si>
  <si>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</si>
  <si>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</si>
  <si>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</si>
  <si>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</si>
  <si>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</si>
  <si>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</si>
  <si>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</si>
  <si>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</si>
  <si>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</si>
  <si>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</si>
  <si>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</si>
  <si>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</si>
  <si>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</si>
  <si>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</si>
  <si>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</si>
  <si>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</si>
  <si>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</si>
  <si>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</si>
  <si>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</si>
  <si>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</si>
  <si>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</si>
  <si>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</si>
  <si>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</si>
  <si>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</si>
  <si>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</si>
  <si>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</si>
  <si>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</si>
  <si>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</si>
  <si>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</si>
  <si>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</si>
  <si>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</si>
  <si>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</si>
  <si>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</si>
  <si>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</si>
  <si>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</si>
  <si>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</si>
  <si>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</si>
  <si>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</si>
  <si>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</si>
  <si>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</si>
  <si>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</si>
  <si>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</si>
  <si>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</si>
  <si>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</si>
  <si>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</si>
  <si>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</si>
  <si>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</si>
  <si>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</si>
  <si>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</si>
  <si>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</si>
  <si>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</si>
  <si>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</si>
  <si>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</si>
  <si>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</si>
  <si>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</si>
  <si>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</si>
  <si>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</si>
  <si>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</si>
  <si>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</si>
  <si>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</si>
  <si>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</si>
  <si>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</si>
  <si>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</si>
  <si>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</si>
  <si>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</si>
  <si>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</si>
  <si>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</si>
  <si>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</si>
  <si>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</si>
  <si>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</si>
  <si>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</si>
  <si>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</si>
  <si>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</si>
  <si>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</si>
  <si>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</si>
  <si>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</si>
  <si>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</si>
  <si>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</si>
  <si>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</si>
  <si>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</si>
  <si>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</si>
  <si>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</si>
  <si>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</si>
  <si>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</si>
  <si>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</si>
  <si>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</si>
  <si>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</si>
  <si>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</si>
  <si>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</si>
  <si>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</si>
  <si>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</si>
  <si>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</si>
  <si>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</si>
  <si>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</si>
  <si>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</si>
  <si>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</si>
  <si>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</si>
  <si>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</si>
  <si>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</si>
  <si>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</si>
  <si>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</si>
  <si>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</si>
  <si>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</si>
  <si>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</si>
  <si>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</si>
  <si>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</si>
  <si>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</si>
  <si>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</si>
  <si>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</si>
  <si>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</si>
  <si>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</si>
  <si>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</si>
  <si>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</si>
  <si>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</si>
  <si>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</si>
  <si>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</si>
  <si>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</si>
  <si>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</si>
  <si>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</si>
  <si>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</si>
  <si>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</si>
  <si>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</si>
  <si>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</si>
  <si>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</si>
  <si>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</si>
  <si>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</si>
  <si>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</si>
  <si>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</si>
  <si>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</si>
  <si>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</si>
  <si>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</si>
  <si>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</si>
  <si>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</si>
  <si>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</si>
  <si>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</si>
  <si>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</si>
  <si>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</si>
  <si>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</si>
  <si>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</si>
  <si>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</si>
  <si>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</si>
  <si>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</si>
  <si>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</si>
  <si>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</si>
  <si>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</si>
  <si>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</si>
  <si>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</si>
  <si>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</si>
  <si>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</si>
  <si>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</si>
  <si>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</si>
  <si>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</si>
  <si>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</si>
  <si>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</si>
  <si>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</si>
  <si>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</si>
  <si>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</si>
  <si>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</si>
  <si>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</si>
  <si>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</si>
  <si>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</si>
  <si>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</si>
  <si>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</si>
  <si>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</si>
  <si>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</si>
  <si>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</si>
  <si>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</si>
  <si>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</si>
  <si>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</si>
  <si>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</si>
  <si>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</si>
  <si>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</si>
  <si>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</si>
  <si>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</si>
  <si>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</si>
  <si>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</si>
  <si>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</si>
  <si>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</si>
  <si>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</si>
  <si>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</si>
  <si>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</si>
  <si>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</si>
  <si>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</si>
  <si>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</si>
  <si>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</si>
  <si>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</si>
  <si>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</si>
  <si>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</si>
  <si>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</si>
  <si>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</si>
  <si>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</si>
  <si>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</si>
  <si>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</si>
  <si>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</si>
  <si>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</si>
  <si>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</si>
  <si>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</si>
  <si>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</si>
  <si>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</si>
  <si>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</si>
  <si>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</si>
  <si>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</si>
  <si>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</si>
  <si>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</si>
  <si>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</si>
  <si>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</si>
  <si>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</si>
  <si>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</si>
  <si>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</si>
  <si>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</si>
  <si>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</si>
  <si>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</si>
  <si>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</si>
  <si>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</si>
  <si>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</si>
  <si>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</si>
  <si>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</si>
  <si>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</si>
  <si>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</si>
  <si>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</si>
  <si>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</si>
  <si>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</si>
  <si>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</si>
  <si>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</si>
  <si>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</si>
  <si>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</si>
  <si>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</si>
  <si>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</si>
  <si>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</si>
  <si>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</si>
  <si>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</si>
  <si>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</si>
  <si>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</si>
  <si>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</si>
  <si>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</si>
  <si>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</si>
  <si>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</si>
  <si>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</si>
  <si>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</si>
  <si>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</si>
  <si>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</si>
  <si>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</si>
  <si>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</si>
  <si>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</si>
  <si>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</si>
  <si>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</si>
  <si>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</si>
  <si>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</si>
  <si>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</si>
  <si>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</si>
  <si>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</si>
  <si>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</si>
  <si>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</si>
  <si>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</si>
  <si>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</si>
  <si>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</si>
  <si>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</si>
  <si>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</si>
  <si>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</si>
  <si>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</si>
  <si>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</si>
  <si>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</si>
  <si>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</si>
  <si>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</si>
  <si>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</si>
  <si>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</si>
  <si>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</si>
  <si>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</si>
  <si>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</si>
  <si>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</si>
  <si>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</si>
  <si>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</si>
  <si>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</si>
  <si>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</si>
  <si>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</si>
  <si>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</si>
  <si>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</si>
  <si>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</si>
  <si>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</si>
  <si>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</si>
  <si>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</si>
  <si>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</si>
  <si>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</si>
  <si>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</si>
  <si>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</si>
  <si>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</si>
  <si>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</si>
  <si>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</si>
  <si>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</si>
  <si>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</si>
  <si>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</si>
  <si>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</si>
  <si>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</si>
  <si>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</si>
  <si>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</si>
  <si>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</si>
  <si>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</si>
  <si>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</si>
  <si>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</si>
  <si>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</si>
  <si>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</si>
  <si>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</si>
  <si>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</si>
  <si>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</si>
  <si>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</si>
  <si>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</si>
  <si>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</si>
  <si>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</si>
  <si>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</si>
  <si>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</si>
  <si>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</si>
  <si>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</si>
  <si>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</si>
  <si>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</si>
  <si>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</si>
  <si>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</si>
  <si>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</si>
  <si>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</si>
  <si>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</si>
  <si>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</si>
  <si>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</si>
  <si>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</si>
  <si>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</si>
  <si>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</si>
  <si>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</si>
  <si>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</si>
  <si>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</si>
  <si>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</si>
  <si>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</si>
  <si>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</si>
  <si>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</si>
  <si>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</si>
  <si>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</si>
  <si>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</si>
  <si>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</si>
  <si>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</si>
  <si>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</si>
  <si>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</si>
  <si>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</si>
  <si>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</si>
  <si>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</si>
  <si>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</si>
  <si>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</si>
  <si>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</si>
  <si>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</si>
  <si>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</si>
  <si>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</si>
  <si>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</si>
  <si>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</si>
  <si>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</si>
  <si>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</si>
  <si>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</si>
  <si>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</si>
  <si>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</si>
  <si>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</si>
  <si>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</si>
  <si>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</si>
  <si>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</si>
  <si>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</si>
  <si>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</si>
  <si>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</si>
  <si>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</si>
  <si>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</si>
  <si>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</si>
  <si>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</si>
  <si>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</si>
  <si>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</si>
  <si>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</si>
  <si>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</si>
  <si>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</si>
  <si>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</si>
  <si>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</si>
  <si>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</si>
  <si>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</si>
  <si>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</si>
  <si>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</si>
  <si>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</si>
  <si>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</si>
  <si>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</si>
  <si>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</si>
  <si>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</si>
  <si>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</si>
  <si>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</si>
  <si>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</si>
  <si>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</si>
  <si>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</si>
  <si>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</si>
  <si>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</si>
  <si>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</si>
  <si>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</si>
  <si>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</si>
  <si>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</si>
  <si>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</si>
  <si>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</si>
  <si>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</si>
  <si>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</si>
  <si>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</si>
  <si>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</si>
  <si>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</si>
  <si>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</si>
  <si>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</si>
  <si>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</si>
  <si>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</si>
  <si>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</si>
  <si>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</si>
  <si>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</si>
  <si>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</si>
  <si>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</si>
  <si>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</si>
  <si>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</si>
  <si>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</si>
  <si>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</si>
  <si>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</si>
  <si>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</si>
  <si>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</si>
  <si>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</si>
  <si>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</si>
  <si>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</si>
  <si>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</si>
  <si>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</si>
  <si>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</si>
  <si>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</si>
  <si>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</si>
  <si>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</si>
  <si>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</si>
  <si>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</si>
  <si>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</si>
  <si>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</si>
  <si>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</si>
  <si>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</si>
  <si>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</si>
  <si>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</si>
  <si>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</si>
  <si>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</si>
  <si>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</si>
  <si>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</si>
  <si>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</si>
  <si>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</si>
  <si>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</si>
  <si>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</si>
  <si>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</si>
  <si>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</si>
  <si>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</si>
  <si>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</si>
  <si>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</si>
  <si>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</si>
  <si>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</si>
  <si>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</si>
  <si>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</si>
  <si>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</si>
  <si>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</si>
  <si>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</si>
  <si>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</si>
  <si>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</si>
  <si>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</si>
  <si>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</si>
  <si>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</si>
  <si>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</si>
  <si>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</si>
  <si>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</si>
  <si>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</si>
  <si>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</si>
  <si>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</si>
  <si>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</si>
  <si>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</si>
  <si>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</si>
  <si>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</si>
  <si>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</si>
  <si>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</si>
  <si>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</si>
  <si>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</si>
  <si>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</si>
  <si>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</si>
  <si>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</si>
  <si>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</si>
  <si>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</si>
  <si>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</si>
  <si>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</si>
  <si>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</si>
  <si>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</si>
  <si>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</si>
  <si>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</si>
  <si>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</si>
  <si>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</si>
  <si>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</si>
  <si>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</si>
  <si>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</si>
  <si>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</si>
  <si>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</si>
  <si>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</si>
  <si>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</si>
  <si>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</si>
  <si>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</si>
  <si>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</si>
  <si>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</si>
  <si>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</si>
  <si>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</si>
  <si>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</si>
  <si>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</si>
  <si>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</si>
  <si>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</si>
  <si>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</si>
  <si>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</si>
  <si>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</si>
  <si>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</si>
  <si>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</si>
  <si>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</si>
  <si>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</si>
  <si>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</si>
  <si>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</si>
  <si>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</si>
  <si>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</si>
  <si>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</si>
  <si>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</si>
  <si>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</si>
  <si>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</si>
  <si>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</si>
  <si>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</si>
  <si>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</si>
  <si>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</si>
  <si>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</si>
  <si>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</si>
  <si>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</si>
  <si>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</si>
  <si>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</si>
  <si>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</si>
  <si>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</si>
  <si>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</si>
  <si>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</si>
  <si>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</si>
  <si>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</si>
  <si>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</si>
  <si>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</si>
  <si>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</si>
  <si>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</si>
  <si>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</si>
  <si>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</si>
  <si>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</si>
  <si>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</si>
  <si>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</si>
  <si>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</si>
  <si>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</si>
  <si>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</si>
  <si>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</si>
  <si>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</si>
  <si>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</si>
  <si>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</si>
  <si>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</si>
  <si>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</si>
  <si>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</si>
  <si>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</si>
  <si>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</si>
  <si>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</si>
  <si>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</si>
  <si>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</si>
  <si>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</si>
  <si>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</si>
  <si>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</si>
  <si>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</si>
  <si>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</si>
  <si>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</si>
  <si>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</si>
  <si>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</si>
  <si>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</si>
  <si>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</si>
  <si>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</si>
  <si>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</si>
  <si>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</si>
  <si>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</si>
  <si>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</si>
  <si>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</si>
  <si>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</si>
  <si>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</si>
  <si>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</si>
  <si>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</si>
  <si>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</si>
  <si>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</si>
  <si>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</si>
  <si>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</si>
  <si>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</si>
  <si>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</si>
  <si>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</si>
  <si>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</si>
  <si>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</si>
  <si>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</si>
  <si>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</si>
  <si>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</si>
  <si>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</si>
  <si>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</si>
  <si>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</si>
  <si>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</si>
  <si>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</si>
  <si>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</si>
  <si>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</si>
  <si>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</si>
  <si>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</si>
  <si>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</si>
  <si>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</si>
  <si>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</si>
  <si>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</si>
  <si>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</si>
  <si>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</si>
  <si>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</si>
  <si>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</si>
  <si>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</si>
  <si>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</si>
  <si>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</si>
  <si>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</si>
  <si>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</si>
  <si>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</si>
  <si>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</si>
  <si>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</si>
  <si>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</si>
  <si>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</si>
  <si>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</si>
  <si>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</si>
  <si>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</si>
  <si>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</si>
  <si>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</si>
  <si>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</si>
  <si>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</si>
  <si>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</si>
  <si>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</si>
  <si>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</si>
  <si>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</si>
  <si>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Marcel Sebastian Zeitinger</t>
  </si>
  <si>
    <t>Non-Independent Chairperson</t>
  </si>
  <si>
    <t>Gian Marco Felice</t>
  </si>
  <si>
    <t>Non-Independent member</t>
  </si>
  <si>
    <t>Rainer Peter Ottenstein</t>
  </si>
  <si>
    <t>Independent member</t>
  </si>
  <si>
    <t xml:space="preserve">Sandrine Massiani </t>
  </si>
  <si>
    <t>Nino Dadunashvili</t>
  </si>
  <si>
    <t>Alex Matua</t>
  </si>
  <si>
    <t xml:space="preserve">Zeinab Lomashvili </t>
  </si>
  <si>
    <t>Elene Tsintsadze</t>
  </si>
  <si>
    <t xml:space="preserve">Director/ Finance,Administration,Correspondent Bankig and Centralized Back Office </t>
  </si>
  <si>
    <t>Ketevan Burduli</t>
  </si>
  <si>
    <t>Director/ Retail Banking, Digital Channel Development, Marketing, IT</t>
  </si>
  <si>
    <t xml:space="preserve">ProCredit Holding AG </t>
  </si>
  <si>
    <t>Zeitinger Invest GmbH</t>
  </si>
  <si>
    <t>KfW - Kreditanstalt für Wiederaufbau</t>
  </si>
  <si>
    <t>DOEN Participaties BV</t>
  </si>
  <si>
    <t>EBRD - European Bank for Reconstruction and Development</t>
  </si>
  <si>
    <t>TIAA-Teachers Insurance and Annuity Association</t>
  </si>
  <si>
    <t>JSC ProCredit Bank</t>
  </si>
  <si>
    <t>www.procreditbank.ge</t>
  </si>
  <si>
    <t>table 9  (Capital), N17</t>
  </si>
  <si>
    <t>table 9 (Capital), N10</t>
  </si>
  <si>
    <t/>
  </si>
  <si>
    <t>General Director/ Business clients, Treasury and Cash Management, Sustainable Development Department</t>
  </si>
  <si>
    <t>Director/ Credit risk, General risk Department, Legal, HR, Compliance and AML</t>
  </si>
  <si>
    <t>Table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</si>
</sst>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s>
  <fonts count="136">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i/>
      <sz val="10"/>
      <name val="Sylfaen"/>
      <family val="1"/>
    </font>
    <font>
      <b/>
      <sz val="11"/>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2" fillId="0" borderId="0"/>
  </cellStyleXfs>
  <cellXfs count="788">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197" fontId="2" fillId="0" borderId="3" xfId="0" applyNumberFormat="1" applyFont="1" applyBorder="1" applyAlignment="1" applyProtection="1">
      <alignment vertical="center" wrapText="1"/>
      <protection locked="0"/>
    </xf>
    <xf numFmtId="197" fontId="84" fillId="0" borderId="3" xfId="0" applyNumberFormat="1" applyFont="1" applyBorder="1" applyAlignment="1" applyProtection="1">
      <alignment vertical="center" wrapText="1"/>
      <protection locked="0"/>
    </xf>
    <xf numFmtId="197" fontId="84" fillId="0" borderId="19" xfId="0" applyNumberFormat="1" applyFont="1" applyBorder="1" applyAlignment="1" applyProtection="1">
      <alignment vertical="center" wrapText="1"/>
      <protection locked="0"/>
    </xf>
    <xf numFmtId="197" fontId="2" fillId="2" borderId="3" xfId="0" applyNumberFormat="1" applyFont="1" applyFill="1" applyBorder="1" applyAlignment="1" applyProtection="1">
      <alignment vertical="center"/>
      <protection locked="0"/>
    </xf>
    <xf numFmtId="197" fontId="87" fillId="2" borderId="3" xfId="0" applyNumberFormat="1" applyFont="1" applyFill="1" applyBorder="1" applyAlignment="1" applyProtection="1">
      <alignment vertical="center"/>
      <protection locked="0"/>
    </xf>
    <xf numFmtId="197" fontId="87" fillId="2" borderId="19" xfId="0" applyNumberFormat="1" applyFont="1" applyFill="1" applyBorder="1" applyAlignment="1" applyProtection="1">
      <alignment vertical="center"/>
      <protection locked="0"/>
    </xf>
    <xf numFmtId="0" fontId="2" fillId="0" borderId="0" xfId="0" applyFont="1" applyAlignment="1">
      <alignment horizontal="right"/>
    </xf>
    <xf numFmtId="0" fontId="89"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84" fillId="0" borderId="59" xfId="0" applyNumberFormat="1" applyFont="1" applyBorder="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9" xfId="0" applyNumberFormat="1" applyFont="1" applyBorder="1"/>
    <xf numFmtId="0" fontId="45" fillId="3" borderId="23" xfId="16" applyFont="1" applyFill="1" applyBorder="1" applyProtection="1">
      <protection locked="0"/>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197" fontId="45" fillId="36" borderId="22"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1" fillId="3" borderId="3" xfId="11" applyFont="1" applyFill="1" applyBorder="1" applyAlignment="1">
      <alignment horizontal="left" vertical="center"/>
    </xf>
    <xf numFmtId="0" fontId="90" fillId="3" borderId="3" xfId="11" applyFont="1" applyFill="1" applyBorder="1" applyAlignment="1">
      <alignment wrapText="1"/>
    </xf>
    <xf numFmtId="197" fontId="2" fillId="36" borderId="3" xfId="5" applyNumberFormat="1" applyFill="1" applyBorder="1" applyProtection="1">
      <protection locked="0"/>
    </xf>
    <xf numFmtId="197" fontId="2" fillId="36" borderId="3" xfId="1" applyNumberFormat="1" applyFont="1" applyFill="1" applyBorder="1" applyProtection="1">
      <protection locked="0"/>
    </xf>
    <xf numFmtId="197" fontId="2" fillId="3" borderId="3" xfId="5" applyNumberFormat="1" applyFill="1" applyBorder="1" applyProtection="1">
      <protection locked="0"/>
    </xf>
    <xf numFmtId="3" fontId="2" fillId="36" borderId="19" xfId="5" applyNumberFormat="1" applyFill="1" applyBorder="1" applyProtection="1">
      <protection locked="0"/>
    </xf>
    <xf numFmtId="0" fontId="91" fillId="3" borderId="3" xfId="11" applyFont="1" applyFill="1" applyBorder="1" applyAlignment="1">
      <alignment horizontal="left" vertical="center" wrapText="1"/>
    </xf>
    <xf numFmtId="170" fontId="2" fillId="3" borderId="3" xfId="8" applyNumberFormat="1" applyFont="1" applyFill="1" applyBorder="1" applyAlignment="1" applyProtection="1">
      <alignment horizontal="right" wrapText="1"/>
      <protection locked="0"/>
    </xf>
    <xf numFmtId="0" fontId="91" fillId="0" borderId="3" xfId="11" applyFont="1" applyBorder="1" applyAlignment="1">
      <alignment horizontal="left" vertical="center" wrapText="1"/>
    </xf>
    <xf numFmtId="170" fontId="2" fillId="4" borderId="3" xfId="8" applyNumberFormat="1" applyFont="1" applyFill="1" applyBorder="1" applyAlignment="1" applyProtection="1">
      <alignment horizontal="right" wrapText="1"/>
      <protection locked="0"/>
    </xf>
    <xf numFmtId="0" fontId="90" fillId="0" borderId="3" xfId="11" applyFont="1" applyBorder="1" applyAlignment="1">
      <alignment wrapText="1"/>
    </xf>
    <xf numFmtId="197" fontId="2" fillId="0" borderId="3" xfId="1" applyNumberFormat="1" applyFont="1" applyFill="1" applyBorder="1" applyProtection="1">
      <protection locked="0"/>
    </xf>
    <xf numFmtId="0" fontId="91" fillId="3" borderId="3" xfId="9" applyFont="1" applyFill="1" applyBorder="1" applyAlignment="1" applyProtection="1">
      <alignment horizontal="left" vertical="center"/>
      <protection locked="0"/>
    </xf>
    <xf numFmtId="0" fontId="90" fillId="3" borderId="3" xfId="20961" applyFont="1" applyFill="1" applyBorder="1"/>
    <xf numFmtId="3" fontId="45" fillId="36" borderId="22" xfId="16" applyNumberFormat="1" applyFont="1" applyFill="1" applyBorder="1" applyProtection="1">
      <protection locked="0"/>
    </xf>
    <xf numFmtId="197" fontId="45" fillId="36" borderId="22" xfId="1" applyNumberFormat="1" applyFont="1" applyFill="1" applyBorder="1" applyAlignment="1" applyProtection="1">
      <protection locked="0"/>
    </xf>
    <xf numFmtId="197" fontId="2" fillId="3" borderId="22" xfId="5" applyNumberFormat="1" applyFill="1" applyBorder="1" applyProtection="1">
      <protection locked="0"/>
    </xf>
    <xf numFmtId="169" fontId="45" fillId="36" borderId="23" xfId="1" applyNumberFormat="1" applyFont="1" applyFill="1" applyBorder="1" applyAlignment="1" applyProtection="1">
      <protection locked="0"/>
    </xf>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197"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0" borderId="19" xfId="0" applyNumberFormat="1" applyFont="1" applyBorder="1" applyAlignment="1">
      <alignment wrapText="1"/>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6" fillId="0" borderId="0" xfId="0" applyFont="1"/>
    <xf numFmtId="0" fontId="3" fillId="0" borderId="61" xfId="0"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197" fontId="2" fillId="0" borderId="3" xfId="0" applyNumberFormat="1" applyFont="1" applyBorder="1" applyAlignment="1" applyProtection="1">
      <alignment horizontal="right" vertical="center" wrapText="1"/>
      <protection locked="0"/>
    </xf>
    <xf numFmtId="197" fontId="45" fillId="0" borderId="3" xfId="0" applyNumberFormat="1" applyFont="1" applyBorder="1" applyAlignment="1" applyProtection="1">
      <alignment horizontal="right" vertical="center" wrapText="1"/>
      <protection locked="0"/>
    </xf>
    <xf numFmtId="0" fontId="95" fillId="0" borderId="0" xfId="0" applyFont="1" applyAlignment="1">
      <alignment wrapText="1"/>
    </xf>
    <xf numFmtId="0" fontId="2" fillId="0" borderId="0" xfId="0" applyFont="1" applyAlignment="1">
      <alignment wrapText="1"/>
    </xf>
    <xf numFmtId="0" fontId="98" fillId="3" borderId="76" xfId="0" applyFont="1" applyFill="1" applyBorder="1" applyAlignment="1">
      <alignment horizontal="left"/>
    </xf>
    <xf numFmtId="0" fontId="98"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99"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1" xfId="5" applyNumberFormat="1" applyFont="1" applyBorder="1" applyAlignment="1" applyProtection="1">
      <alignment horizontal="left" vertical="center"/>
      <protection locked="0"/>
    </xf>
    <xf numFmtId="0" fontId="101"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2" fillId="36" borderId="79" xfId="0" applyNumberFormat="1" applyFont="1" applyFill="1" applyBorder="1" applyAlignment="1">
      <alignment vertical="center" wrapText="1"/>
    </xf>
    <xf numFmtId="3" fontId="102" fillId="36" borderId="22" xfId="0" applyNumberFormat="1" applyFont="1" applyFill="1" applyBorder="1" applyAlignment="1">
      <alignment vertical="center" wrapText="1"/>
    </xf>
    <xf numFmtId="3" fontId="102"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4" fillId="70" borderId="95" xfId="20964" applyFont="1" applyFill="1" applyBorder="1" applyAlignment="1">
      <alignment horizontal="center" vertical="center"/>
    </xf>
    <xf numFmtId="0" fontId="104" fillId="70" borderId="96" xfId="20964" applyFont="1" applyFill="1" applyBorder="1" applyAlignment="1">
      <alignment horizontal="left" vertical="center" wrapText="1"/>
    </xf>
    <xf numFmtId="169" fontId="104" fillId="0" borderId="97" xfId="7" applyNumberFormat="1" applyFont="1" applyFill="1" applyBorder="1" applyAlignment="1" applyProtection="1">
      <alignment horizontal="right" vertical="center"/>
      <protection locked="0"/>
    </xf>
    <xf numFmtId="0" fontId="103" fillId="77" borderId="97" xfId="20964" applyFont="1" applyFill="1" applyBorder="1" applyAlignment="1">
      <alignment horizontal="center" vertical="center"/>
    </xf>
    <xf numFmtId="0" fontId="103"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5" fillId="70" borderId="95" xfId="20964" applyFont="1" applyFill="1" applyBorder="1" applyAlignment="1">
      <alignment horizontal="center" vertical="center"/>
    </xf>
    <xf numFmtId="0" fontId="104" fillId="70" borderId="99" xfId="20964" applyFont="1" applyFill="1" applyBorder="1" applyAlignment="1">
      <alignment vertical="center" wrapText="1"/>
    </xf>
    <xf numFmtId="0" fontId="104" fillId="70" borderId="96" xfId="20964" applyFont="1" applyFill="1" applyBorder="1" applyAlignment="1">
      <alignment horizontal="left" vertical="center"/>
    </xf>
    <xf numFmtId="0" fontId="105" fillId="3" borderId="95" xfId="20964" applyFont="1" applyFill="1" applyBorder="1" applyAlignment="1">
      <alignment horizontal="center" vertical="center"/>
    </xf>
    <xf numFmtId="0" fontId="104" fillId="3" borderId="96" xfId="20964" applyFont="1" applyFill="1" applyBorder="1" applyAlignment="1">
      <alignment horizontal="left" vertical="center"/>
    </xf>
    <xf numFmtId="0" fontId="105" fillId="0" borderId="95" xfId="20964" applyFont="1" applyBorder="1" applyAlignment="1">
      <alignment horizontal="center" vertical="center"/>
    </xf>
    <xf numFmtId="0" fontId="104" fillId="0" borderId="96" xfId="20964" applyFont="1" applyBorder="1" applyAlignment="1">
      <alignment horizontal="left" vertical="center"/>
    </xf>
    <xf numFmtId="0" fontId="106" fillId="77" borderId="97" xfId="20964" applyFont="1" applyFill="1" applyBorder="1" applyAlignment="1">
      <alignment horizontal="center" vertical="center"/>
    </xf>
    <xf numFmtId="0" fontId="103" fillId="77" borderId="99" xfId="20964" applyFont="1" applyFill="1" applyBorder="1">
      <alignment vertical="center"/>
    </xf>
    <xf numFmtId="169" fontId="104" fillId="77" borderId="97" xfId="7" applyNumberFormat="1" applyFont="1" applyFill="1" applyBorder="1" applyAlignment="1" applyProtection="1">
      <alignment horizontal="right" vertical="center"/>
      <protection locked="0"/>
    </xf>
    <xf numFmtId="0" fontId="103" fillId="76" borderId="98" xfId="20964" applyFont="1" applyFill="1" applyBorder="1">
      <alignment vertical="center"/>
    </xf>
    <xf numFmtId="0" fontId="103" fillId="76" borderId="99" xfId="20964" applyFont="1" applyFill="1" applyBorder="1">
      <alignment vertical="center"/>
    </xf>
    <xf numFmtId="169" fontId="103" fillId="76" borderId="96" xfId="7" applyNumberFormat="1" applyFont="1" applyFill="1" applyBorder="1" applyAlignment="1">
      <alignment horizontal="right" vertical="center"/>
    </xf>
    <xf numFmtId="0" fontId="108" fillId="3" borderId="95" xfId="20964" applyFont="1" applyFill="1" applyBorder="1" applyAlignment="1">
      <alignment horizontal="center" vertical="center"/>
    </xf>
    <xf numFmtId="0" fontId="109" fillId="77" borderId="97" xfId="20964" applyFont="1" applyFill="1" applyBorder="1" applyAlignment="1">
      <alignment horizontal="center" vertical="center"/>
    </xf>
    <xf numFmtId="0" fontId="45" fillId="77" borderId="99" xfId="20964" applyFont="1" applyFill="1" applyBorder="1">
      <alignment vertical="center"/>
    </xf>
    <xf numFmtId="0" fontId="108" fillId="70" borderId="95" xfId="20964" applyFont="1" applyFill="1" applyBorder="1" applyAlignment="1">
      <alignment horizontal="center" vertical="center"/>
    </xf>
    <xf numFmtId="169" fontId="104" fillId="3" borderId="97" xfId="7" applyNumberFormat="1" applyFont="1" applyFill="1" applyBorder="1" applyAlignment="1" applyProtection="1">
      <alignment horizontal="right" vertical="center"/>
      <protection locked="0"/>
    </xf>
    <xf numFmtId="0" fontId="109" fillId="3" borderId="97" xfId="20964" applyFont="1" applyFill="1" applyBorder="1" applyAlignment="1">
      <alignment horizontal="center" vertical="center"/>
    </xf>
    <xf numFmtId="0" fontId="45" fillId="3" borderId="99" xfId="20964" applyFont="1" applyFill="1" applyBorder="1">
      <alignment vertical="center"/>
    </xf>
    <xf numFmtId="0" fontId="105"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99" fillId="0" borderId="97" xfId="0" applyFont="1" applyBorder="1" applyAlignment="1">
      <alignment horizontal="left" vertical="center" wrapText="1"/>
    </xf>
    <xf numFmtId="10" fontId="95"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99"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1"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2" fillId="36" borderId="97" xfId="0" applyNumberFormat="1" applyFont="1" applyFill="1" applyBorder="1" applyAlignment="1">
      <alignment vertical="center" wrapText="1"/>
    </xf>
    <xf numFmtId="3" fontId="102" fillId="0" borderId="97" xfId="0" applyNumberFormat="1" applyFont="1" applyBorder="1" applyAlignment="1">
      <alignment vertical="center" wrapText="1"/>
    </xf>
    <xf numFmtId="3" fontId="102" fillId="36" borderId="98" xfId="0" applyNumberFormat="1" applyFont="1" applyFill="1" applyBorder="1" applyAlignment="1">
      <alignment vertical="center" wrapText="1"/>
    </xf>
    <xf numFmtId="3" fontId="102" fillId="0" borderId="98" xfId="0" applyNumberFormat="1" applyFont="1" applyBorder="1" applyAlignment="1">
      <alignment vertical="center" wrapText="1"/>
    </xf>
    <xf numFmtId="3" fontId="102" fillId="36" borderId="24" xfId="0" applyNumberFormat="1" applyFont="1" applyFill="1" applyBorder="1" applyAlignment="1">
      <alignment vertical="center" wrapText="1"/>
    </xf>
    <xf numFmtId="3" fontId="102" fillId="36" borderId="82" xfId="0" applyNumberFormat="1" applyFont="1" applyFill="1" applyBorder="1" applyAlignment="1">
      <alignment vertical="center" wrapText="1"/>
    </xf>
    <xf numFmtId="3" fontId="102" fillId="0" borderId="82" xfId="0" applyNumberFormat="1" applyFont="1" applyBorder="1" applyAlignment="1">
      <alignment vertical="center" wrapText="1"/>
    </xf>
    <xf numFmtId="3" fontId="102"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173" fontId="2" fillId="37" borderId="0" xfId="20" applyFont="1"/>
    <xf numFmtId="173" fontId="2" fillId="37" borderId="94" xfId="20" applyFont="1" applyBorder="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8"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0" fillId="3" borderId="61" xfId="0" applyFont="1" applyFill="1" applyBorder="1" applyAlignment="1">
      <alignment horizontal="left"/>
    </xf>
    <xf numFmtId="0" fontId="110"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8"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197" fontId="2" fillId="2" borderId="95" xfId="0" applyNumberFormat="1" applyFont="1" applyFill="1" applyBorder="1" applyAlignment="1" applyProtection="1">
      <alignment vertical="center"/>
      <protection locked="0"/>
    </xf>
    <xf numFmtId="197" fontId="87" fillId="2" borderId="95" xfId="0" applyNumberFormat="1" applyFont="1" applyFill="1" applyBorder="1" applyAlignment="1" applyProtection="1">
      <alignment vertical="center"/>
      <protection locked="0"/>
    </xf>
    <xf numFmtId="197" fontId="87" fillId="2" borderId="89" xfId="0" applyNumberFormat="1" applyFont="1" applyFill="1" applyBorder="1" applyAlignment="1" applyProtection="1">
      <alignment vertical="center"/>
      <protection locked="0"/>
    </xf>
    <xf numFmtId="0" fontId="111" fillId="0" borderId="0" xfId="11" applyFont="1"/>
    <xf numFmtId="0" fontId="113" fillId="0" borderId="0" xfId="11" applyFont="1"/>
    <xf numFmtId="0" fontId="112" fillId="0" borderId="0" xfId="0" applyFont="1"/>
    <xf numFmtId="0" fontId="114" fillId="0" borderId="66" xfId="0" applyFont="1" applyBorder="1" applyAlignment="1">
      <alignment horizontal="left" vertical="center" wrapText="1"/>
    </xf>
    <xf numFmtId="0" fontId="6" fillId="0" borderId="112" xfId="17" applyBorder="1" applyAlignment="1" applyProtection="1"/>
    <xf numFmtId="0" fontId="112"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0" fillId="0" borderId="112" xfId="0" applyFont="1" applyBorder="1" applyAlignment="1">
      <alignment horizontal="center" vertical="center"/>
    </xf>
    <xf numFmtId="0" fontId="0" fillId="0" borderId="112" xfId="0" applyBorder="1" applyAlignment="1">
      <alignment horizontal="center"/>
    </xf>
    <xf numFmtId="0" fontId="123" fillId="3" borderId="112" xfId="20966" applyFont="1" applyFill="1" applyBorder="1" applyAlignment="1">
      <alignment horizontal="left" vertical="center" wrapText="1"/>
    </xf>
    <xf numFmtId="0" fontId="124" fillId="0" borderId="112" xfId="20966" applyFont="1" applyBorder="1" applyAlignment="1">
      <alignment horizontal="left" vertical="center" wrapText="1" indent="1"/>
    </xf>
    <xf numFmtId="0" fontId="125" fillId="3" borderId="122" xfId="0" applyFont="1" applyFill="1" applyBorder="1" applyAlignment="1">
      <alignment horizontal="left" vertical="center" wrapText="1"/>
    </xf>
    <xf numFmtId="0" fontId="124" fillId="3" borderId="112" xfId="20966" applyFont="1" applyFill="1" applyBorder="1" applyAlignment="1">
      <alignment horizontal="left" vertical="center" wrapText="1" indent="1"/>
    </xf>
    <xf numFmtId="0" fontId="123" fillId="0" borderId="122" xfId="0" applyFont="1" applyBorder="1" applyAlignment="1">
      <alignment horizontal="left" vertical="center" wrapText="1"/>
    </xf>
    <xf numFmtId="0" fontId="125" fillId="0" borderId="122" xfId="0" applyFont="1" applyBorder="1" applyAlignment="1">
      <alignment horizontal="left" vertical="center" wrapText="1"/>
    </xf>
    <xf numFmtId="0" fontId="125" fillId="0" borderId="122" xfId="0" applyFont="1" applyBorder="1" applyAlignment="1">
      <alignment vertical="center" wrapText="1"/>
    </xf>
    <xf numFmtId="0" fontId="126" fillId="0" borderId="122" xfId="0" applyFont="1" applyBorder="1" applyAlignment="1">
      <alignment horizontal="left" vertical="center" wrapText="1" indent="1"/>
    </xf>
    <xf numFmtId="0" fontId="126" fillId="3" borderId="122" xfId="0" applyFont="1" applyFill="1" applyBorder="1" applyAlignment="1">
      <alignment horizontal="left" vertical="center" wrapText="1" indent="1"/>
    </xf>
    <xf numFmtId="0" fontId="125" fillId="3" borderId="123" xfId="0" applyFont="1" applyFill="1" applyBorder="1" applyAlignment="1">
      <alignment horizontal="left" vertical="center" wrapText="1"/>
    </xf>
    <xf numFmtId="0" fontId="126" fillId="0" borderId="112" xfId="20966" applyFont="1" applyBorder="1" applyAlignment="1">
      <alignment horizontal="left" vertical="center" wrapText="1" indent="1"/>
    </xf>
    <xf numFmtId="0" fontId="125" fillId="0" borderId="112" xfId="0" applyFont="1" applyBorder="1" applyAlignment="1">
      <alignment horizontal="left" vertical="center" wrapText="1"/>
    </xf>
    <xf numFmtId="0" fontId="127" fillId="0" borderId="112" xfId="20966" applyFont="1" applyBorder="1" applyAlignment="1">
      <alignment horizontal="center" vertical="center" wrapText="1"/>
    </xf>
    <xf numFmtId="0" fontId="125" fillId="3" borderId="124" xfId="0" applyFont="1" applyFill="1" applyBorder="1" applyAlignment="1">
      <alignment horizontal="left" vertical="center" wrapText="1"/>
    </xf>
    <xf numFmtId="0" fontId="0" fillId="0" borderId="125" xfId="0" applyBorder="1" applyAlignment="1">
      <alignment horizontal="center"/>
    </xf>
    <xf numFmtId="0" fontId="124" fillId="3" borderId="125" xfId="20966" applyFont="1" applyFill="1" applyBorder="1" applyAlignment="1">
      <alignment horizontal="left" vertical="center" wrapText="1" indent="1"/>
    </xf>
    <xf numFmtId="0" fontId="124" fillId="3" borderId="122" xfId="0" applyFont="1" applyFill="1" applyBorder="1" applyAlignment="1">
      <alignment horizontal="left" vertical="center" wrapText="1" indent="1"/>
    </xf>
    <xf numFmtId="0" fontId="124" fillId="0" borderId="125" xfId="20966" applyFont="1" applyBorder="1" applyAlignment="1">
      <alignment horizontal="left" vertical="center" wrapText="1" indent="1"/>
    </xf>
    <xf numFmtId="0" fontId="124" fillId="0" borderId="122" xfId="0" applyFont="1" applyBorder="1" applyAlignment="1">
      <alignment horizontal="left" vertical="center" wrapText="1" indent="1"/>
    </xf>
    <xf numFmtId="0" fontId="124" fillId="0" borderId="123" xfId="0" applyFont="1" applyBorder="1" applyAlignment="1">
      <alignment horizontal="left" vertical="center" wrapText="1" indent="1"/>
    </xf>
    <xf numFmtId="0" fontId="125" fillId="0" borderId="125" xfId="20966" applyFont="1" applyBorder="1" applyAlignment="1">
      <alignment horizontal="left" vertical="center" wrapText="1"/>
    </xf>
    <xf numFmtId="0" fontId="125" fillId="0" borderId="125" xfId="0" applyFont="1" applyBorder="1" applyAlignment="1">
      <alignment vertical="center" wrapText="1"/>
    </xf>
    <xf numFmtId="0" fontId="127" fillId="0" borderId="125" xfId="20966" applyFont="1" applyBorder="1" applyAlignment="1">
      <alignment horizontal="center" vertical="center" wrapText="1"/>
    </xf>
    <xf numFmtId="0" fontId="125" fillId="3" borderId="125" xfId="20966" applyFont="1" applyFill="1" applyBorder="1" applyAlignment="1">
      <alignment horizontal="left" vertical="center" wrapText="1"/>
    </xf>
    <xf numFmtId="0" fontId="128" fillId="0" borderId="0" xfId="0" applyFont="1" applyAlignment="1">
      <alignment horizontal="justify"/>
    </xf>
    <xf numFmtId="0" fontId="125"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5" fillId="0" borderId="130" xfId="0" applyFont="1" applyBorder="1" applyAlignment="1">
      <alignment horizontal="justify" vertical="center" wrapText="1"/>
    </xf>
    <xf numFmtId="0" fontId="125" fillId="0" borderId="122" xfId="0" applyFont="1" applyBorder="1" applyAlignment="1">
      <alignment horizontal="justify" vertical="center" wrapText="1"/>
    </xf>
    <xf numFmtId="0" fontId="123" fillId="0" borderId="122" xfId="0" applyFont="1" applyBorder="1" applyAlignment="1">
      <alignment horizontal="justify" vertical="center" wrapText="1"/>
    </xf>
    <xf numFmtId="0" fontId="125" fillId="3" borderId="122" xfId="0" applyFont="1" applyFill="1" applyBorder="1" applyAlignment="1">
      <alignment horizontal="justify" vertical="center" wrapText="1"/>
    </xf>
    <xf numFmtId="0" fontId="125" fillId="0" borderId="123" xfId="0" applyFont="1" applyBorder="1" applyAlignment="1">
      <alignment horizontal="justify" vertical="center" wrapText="1"/>
    </xf>
    <xf numFmtId="0" fontId="125" fillId="0" borderId="124" xfId="0" applyFont="1" applyBorder="1" applyAlignment="1">
      <alignment horizontal="justify" vertical="center" wrapText="1"/>
    </xf>
    <xf numFmtId="0" fontId="123" fillId="0" borderId="122" xfId="0" applyFont="1" applyBorder="1" applyAlignment="1">
      <alignment vertical="center" wrapText="1"/>
    </xf>
    <xf numFmtId="0" fontId="124" fillId="0" borderId="122" xfId="0" applyFont="1" applyBorder="1" applyAlignment="1">
      <alignment horizontal="left" vertical="center" wrapText="1"/>
    </xf>
    <xf numFmtId="0" fontId="125" fillId="0" borderId="131" xfId="0" applyFont="1" applyBorder="1" applyAlignment="1">
      <alignment vertical="center" wrapText="1"/>
    </xf>
    <xf numFmtId="0" fontId="125" fillId="3" borderId="122" xfId="0" applyFont="1" applyFill="1" applyBorder="1" applyAlignment="1">
      <alignment vertical="center" wrapText="1"/>
    </xf>
    <xf numFmtId="0" fontId="103" fillId="0" borderId="128" xfId="0" applyFont="1" applyBorder="1" applyAlignment="1">
      <alignment vertical="center" wrapText="1"/>
    </xf>
    <xf numFmtId="197" fontId="93" fillId="0" borderId="125" xfId="0" applyNumberFormat="1" applyFont="1" applyBorder="1" applyAlignment="1">
      <alignment horizontal="right"/>
    </xf>
    <xf numFmtId="197" fontId="93" fillId="36" borderId="125" xfId="0" applyNumberFormat="1" applyFont="1" applyFill="1" applyBorder="1" applyAlignment="1">
      <alignment horizontal="right"/>
    </xf>
    <xf numFmtId="197" fontId="93"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0" fillId="0" borderId="125" xfId="0" applyFont="1" applyBorder="1" applyAlignment="1">
      <alignment vertical="center"/>
    </xf>
    <xf numFmtId="0" fontId="94" fillId="0" borderId="125" xfId="0" applyFont="1" applyBorder="1" applyAlignment="1">
      <alignment vertical="center" wrapText="1"/>
    </xf>
    <xf numFmtId="0" fontId="95"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3" fillId="0" borderId="0" xfId="0" applyNumberFormat="1" applyFont="1" applyAlignment="1">
      <alignment horizontal="right"/>
    </xf>
    <xf numFmtId="168" fontId="84" fillId="0" borderId="78" xfId="7" applyFont="1" applyFill="1" applyBorder="1" applyAlignment="1">
      <alignment horizontal="center" vertical="center"/>
    </xf>
    <xf numFmtId="168" fontId="84" fillId="0" borderId="125" xfId="7" applyFont="1" applyFill="1" applyBorder="1" applyAlignment="1">
      <alignment horizontal="center" vertical="center"/>
    </xf>
    <xf numFmtId="0" fontId="124" fillId="3" borderId="123" xfId="0" applyFont="1" applyFill="1" applyBorder="1" applyAlignment="1">
      <alignment horizontal="left" vertical="center" wrapText="1" indent="1"/>
    </xf>
    <xf numFmtId="0" fontId="124" fillId="3" borderId="125" xfId="0" applyFont="1" applyFill="1" applyBorder="1" applyAlignment="1">
      <alignment horizontal="left" vertical="center" wrapText="1" indent="1"/>
    </xf>
    <xf numFmtId="0" fontId="124" fillId="0" borderId="125" xfId="0" applyFont="1" applyBorder="1" applyAlignment="1">
      <alignment horizontal="left" vertical="center" wrapText="1" indent="1"/>
    </xf>
    <xf numFmtId="0" fontId="125" fillId="3" borderId="125" xfId="0" applyFont="1" applyFill="1" applyBorder="1" applyAlignment="1">
      <alignment horizontal="left" vertical="center" wrapText="1"/>
    </xf>
    <xf numFmtId="0" fontId="126" fillId="3" borderId="125" xfId="0" applyFont="1" applyFill="1" applyBorder="1" applyAlignment="1">
      <alignment horizontal="left" vertical="center" wrapText="1" indent="1"/>
    </xf>
    <xf numFmtId="0" fontId="128" fillId="0" borderId="125" xfId="0" applyFont="1" applyBorder="1" applyAlignment="1">
      <alignment horizontal="justify"/>
    </xf>
    <xf numFmtId="171" fontId="86" fillId="0" borderId="55" xfId="0" applyNumberFormat="1" applyFont="1" applyBorder="1" applyAlignment="1">
      <alignment horizontal="center"/>
    </xf>
    <xf numFmtId="171" fontId="88" fillId="0" borderId="57" xfId="0" applyNumberFormat="1" applyFont="1" applyBorder="1" applyAlignment="1">
      <alignment horizontal="center"/>
    </xf>
    <xf numFmtId="171" fontId="46" fillId="0" borderId="57" xfId="0" applyNumberFormat="1" applyFont="1" applyBorder="1" applyAlignment="1">
      <alignment horizontal="center"/>
    </xf>
    <xf numFmtId="0" fontId="115" fillId="0" borderId="125" xfId="0" applyFont="1" applyBorder="1"/>
    <xf numFmtId="49" fontId="117" fillId="0" borderId="125" xfId="5" applyNumberFormat="1" applyFont="1" applyBorder="1" applyAlignment="1" applyProtection="1">
      <alignment horizontal="right" vertical="center"/>
      <protection locked="0"/>
    </xf>
    <xf numFmtId="0" fontId="116" fillId="3" borderId="125" xfId="13" applyFont="1" applyFill="1" applyBorder="1" applyAlignment="1" applyProtection="1">
      <alignment horizontal="left" vertical="center" wrapText="1"/>
      <protection locked="0"/>
    </xf>
    <xf numFmtId="49" fontId="116" fillId="3" borderId="125" xfId="5" applyNumberFormat="1" applyFont="1" applyFill="1" applyBorder="1" applyAlignment="1" applyProtection="1">
      <alignment horizontal="right" vertical="center"/>
      <protection locked="0"/>
    </xf>
    <xf numFmtId="0" fontId="116" fillId="0" borderId="125" xfId="13" applyFont="1" applyBorder="1" applyAlignment="1" applyProtection="1">
      <alignment horizontal="left" vertical="center" wrapText="1"/>
      <protection locked="0"/>
    </xf>
    <xf numFmtId="49" fontId="116" fillId="0" borderId="125" xfId="5" applyNumberFormat="1" applyFont="1" applyBorder="1" applyAlignment="1" applyProtection="1">
      <alignment horizontal="right" vertical="center"/>
      <protection locked="0"/>
    </xf>
    <xf numFmtId="0" fontId="118" fillId="0" borderId="125" xfId="13" applyFont="1" applyBorder="1" applyAlignment="1" applyProtection="1">
      <alignment horizontal="left" vertical="center" wrapText="1"/>
      <protection locked="0"/>
    </xf>
    <xf numFmtId="0" fontId="115" fillId="0" borderId="125" xfId="0" applyFont="1" applyBorder="1" applyAlignment="1">
      <alignment horizontal="center" vertical="center" wrapText="1"/>
    </xf>
    <xf numFmtId="14" fontId="112" fillId="0" borderId="0" xfId="0" applyNumberFormat="1" applyFont="1"/>
    <xf numFmtId="168" fontId="95" fillId="0" borderId="0" xfId="7" applyFont="1"/>
    <xf numFmtId="0" fontId="112" fillId="0" borderId="0" xfId="0" applyFont="1" applyAlignment="1">
      <alignment wrapText="1"/>
    </xf>
    <xf numFmtId="0" fontId="111" fillId="0" borderId="125" xfId="0" applyFont="1" applyBorder="1"/>
    <xf numFmtId="0" fontId="111" fillId="0" borderId="125" xfId="0" applyFont="1" applyBorder="1" applyAlignment="1">
      <alignment horizontal="left" indent="8"/>
    </xf>
    <xf numFmtId="0" fontId="111" fillId="0" borderId="125" xfId="0" applyFont="1" applyBorder="1" applyAlignment="1">
      <alignment wrapText="1"/>
    </xf>
    <xf numFmtId="0" fontId="115" fillId="0" borderId="0" xfId="0" applyFont="1"/>
    <xf numFmtId="0" fontId="114" fillId="0" borderId="125" xfId="0" applyFont="1" applyBorder="1"/>
    <xf numFmtId="49" fontId="117" fillId="0" borderId="125" xfId="5" applyNumberFormat="1" applyFont="1" applyBorder="1" applyAlignment="1" applyProtection="1">
      <alignment horizontal="right" vertical="center" wrapText="1"/>
      <protection locked="0"/>
    </xf>
    <xf numFmtId="49" fontId="116" fillId="3" borderId="125" xfId="5" applyNumberFormat="1" applyFont="1" applyFill="1" applyBorder="1" applyAlignment="1" applyProtection="1">
      <alignment horizontal="right" vertical="center" wrapText="1"/>
      <protection locked="0"/>
    </xf>
    <xf numFmtId="49" fontId="116" fillId="0" borderId="125" xfId="5" applyNumberFormat="1" applyFont="1" applyBorder="1" applyAlignment="1" applyProtection="1">
      <alignment horizontal="right" vertical="center" wrapText="1"/>
      <protection locked="0"/>
    </xf>
    <xf numFmtId="0" fontId="111" fillId="0" borderId="125" xfId="0" applyFont="1" applyBorder="1" applyAlignment="1">
      <alignment horizontal="center" vertical="center" wrapText="1"/>
    </xf>
    <xf numFmtId="0" fontId="111" fillId="0" borderId="129" xfId="0" applyFont="1" applyBorder="1" applyAlignment="1">
      <alignment horizontal="center" vertical="center" wrapText="1"/>
    </xf>
    <xf numFmtId="0" fontId="111" fillId="0" borderId="125" xfId="0" applyFont="1" applyBorder="1" applyAlignment="1">
      <alignment horizontal="center" vertical="center"/>
    </xf>
    <xf numFmtId="0" fontId="111" fillId="0" borderId="0" xfId="0" applyFont="1"/>
    <xf numFmtId="0" fontId="111" fillId="0" borderId="0" xfId="0" applyFont="1" applyAlignment="1">
      <alignment wrapText="1"/>
    </xf>
    <xf numFmtId="14" fontId="111" fillId="0" borderId="0" xfId="0" applyNumberFormat="1" applyFont="1"/>
    <xf numFmtId="0" fontId="112" fillId="0" borderId="0" xfId="0" applyFont="1" applyAlignment="1">
      <alignment horizontal="left"/>
    </xf>
    <xf numFmtId="0" fontId="111" fillId="0" borderId="125" xfId="0" applyFont="1" applyBorder="1" applyAlignment="1">
      <alignment horizontal="left" vertical="center" wrapText="1"/>
    </xf>
    <xf numFmtId="0" fontId="114" fillId="0" borderId="125" xfId="0" applyFont="1" applyBorder="1" applyAlignment="1">
      <alignment horizontal="left" wrapText="1" indent="1"/>
    </xf>
    <xf numFmtId="0" fontId="114" fillId="0" borderId="125" xfId="0" applyFont="1" applyBorder="1" applyAlignment="1">
      <alignment horizontal="left" vertical="center" indent="1"/>
    </xf>
    <xf numFmtId="0" fontId="112" fillId="0" borderId="125" xfId="0" applyFont="1" applyBorder="1"/>
    <xf numFmtId="0" fontId="111" fillId="0" borderId="125" xfId="0" applyFont="1" applyBorder="1" applyAlignment="1">
      <alignment horizontal="left" wrapText="1" indent="1"/>
    </xf>
    <xf numFmtId="0" fontId="111" fillId="0" borderId="125" xfId="0" applyFont="1" applyBorder="1" applyAlignment="1">
      <alignment horizontal="left" indent="1"/>
    </xf>
    <xf numFmtId="0" fontId="111" fillId="0" borderId="125" xfId="0" applyFont="1" applyBorder="1" applyAlignment="1">
      <alignment horizontal="left" wrapText="1" indent="4"/>
    </xf>
    <xf numFmtId="0" fontId="111" fillId="0" borderId="125" xfId="0" applyFont="1" applyBorder="1" applyAlignment="1">
      <alignment horizontal="left" indent="3"/>
    </xf>
    <xf numFmtId="0" fontId="114" fillId="0" borderId="125" xfId="0" applyFont="1" applyBorder="1" applyAlignment="1">
      <alignment horizontal="left" indent="1"/>
    </xf>
    <xf numFmtId="0" fontId="112" fillId="78" borderId="125" xfId="0" applyFont="1" applyFill="1" applyBorder="1"/>
    <xf numFmtId="0" fontId="115" fillId="0" borderId="7" xfId="0" applyFont="1" applyBorder="1"/>
    <xf numFmtId="0" fontId="112" fillId="0" borderId="125" xfId="0" applyFont="1" applyBorder="1" applyAlignment="1">
      <alignment horizontal="left" wrapText="1" indent="2"/>
    </xf>
    <xf numFmtId="0" fontId="112" fillId="0" borderId="125" xfId="0" applyFont="1" applyBorder="1" applyAlignment="1">
      <alignment horizontal="left" wrapText="1"/>
    </xf>
    <xf numFmtId="0" fontId="111" fillId="0" borderId="0" xfId="0" applyFont="1" applyAlignment="1">
      <alignment horizontal="center" vertical="center"/>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Alignment="1">
      <alignment horizontal="center" vertical="center" wrapText="1"/>
    </xf>
    <xf numFmtId="0" fontId="111" fillId="0" borderId="104" xfId="0" applyFont="1" applyBorder="1" applyAlignment="1">
      <alignment horizontal="center" vertical="center" wrapText="1"/>
    </xf>
    <xf numFmtId="0" fontId="111" fillId="0" borderId="128" xfId="0" applyFont="1" applyBorder="1" applyAlignment="1">
      <alignment horizontal="center" vertical="center" wrapText="1"/>
    </xf>
    <xf numFmtId="0" fontId="111" fillId="0" borderId="105" xfId="0" applyFont="1" applyBorder="1" applyAlignment="1">
      <alignment horizontal="center" vertical="center" wrapText="1"/>
    </xf>
    <xf numFmtId="49" fontId="111" fillId="0" borderId="23" xfId="0" applyNumberFormat="1" applyFont="1" applyBorder="1" applyAlignment="1">
      <alignment horizontal="left" wrapText="1" indent="1"/>
    </xf>
    <xf numFmtId="0" fontId="111" fillId="0" borderId="21" xfId="0" applyFont="1" applyBorder="1" applyAlignment="1">
      <alignment horizontal="left" wrapText="1" indent="1"/>
    </xf>
    <xf numFmtId="49" fontId="111" fillId="0" borderId="79" xfId="0" applyNumberFormat="1" applyFont="1" applyBorder="1" applyAlignment="1">
      <alignment horizontal="left" wrapText="1" indent="1"/>
    </xf>
    <xf numFmtId="0" fontId="111" fillId="0" borderId="18" xfId="0" applyFont="1" applyBorder="1" applyAlignment="1">
      <alignment horizontal="left" wrapText="1" indent="1"/>
    </xf>
    <xf numFmtId="49" fontId="111" fillId="0" borderId="18" xfId="0" applyNumberFormat="1" applyFont="1" applyBorder="1" applyAlignment="1">
      <alignment horizontal="left" wrapText="1" indent="3"/>
    </xf>
    <xf numFmtId="49" fontId="111" fillId="0" borderId="79" xfId="0" applyNumberFormat="1" applyFont="1" applyBorder="1" applyAlignment="1">
      <alignment horizontal="left" wrapText="1" indent="3"/>
    </xf>
    <xf numFmtId="49" fontId="111" fillId="0" borderId="18" xfId="0" applyNumberFormat="1" applyFont="1" applyBorder="1" applyAlignment="1">
      <alignment horizontal="left" wrapText="1" indent="2"/>
    </xf>
    <xf numFmtId="49" fontId="111" fillId="0" borderId="79" xfId="0" applyNumberFormat="1" applyFont="1" applyBorder="1" applyAlignment="1">
      <alignment horizontal="left" wrapText="1" indent="2"/>
    </xf>
    <xf numFmtId="49" fontId="111" fillId="0" borderId="79" xfId="0" applyNumberFormat="1" applyFont="1" applyBorder="1" applyAlignment="1">
      <alignment horizontal="left" vertical="top" wrapText="1" indent="2"/>
    </xf>
    <xf numFmtId="49" fontId="111" fillId="0" borderId="79" xfId="0" applyNumberFormat="1" applyFont="1" applyBorder="1" applyAlignment="1">
      <alignment horizontal="left" indent="1"/>
    </xf>
    <xf numFmtId="0" fontId="111" fillId="0" borderId="18" xfId="0" applyFont="1" applyBorder="1" applyAlignment="1">
      <alignment horizontal="left" indent="1"/>
    </xf>
    <xf numFmtId="49" fontId="111" fillId="0" borderId="18" xfId="0" applyNumberFormat="1" applyFont="1" applyBorder="1" applyAlignment="1">
      <alignment horizontal="left" indent="1"/>
    </xf>
    <xf numFmtId="49" fontId="111" fillId="0" borderId="18" xfId="0" applyNumberFormat="1" applyFont="1" applyBorder="1" applyAlignment="1">
      <alignment horizontal="left" indent="3"/>
    </xf>
    <xf numFmtId="49" fontId="111" fillId="0" borderId="79" xfId="0" applyNumberFormat="1" applyFont="1" applyBorder="1" applyAlignment="1">
      <alignment horizontal="left" indent="3"/>
    </xf>
    <xf numFmtId="0" fontId="111" fillId="0" borderId="18" xfId="0" applyFont="1" applyBorder="1" applyAlignment="1">
      <alignment horizontal="left" indent="2"/>
    </xf>
    <xf numFmtId="0" fontId="111" fillId="0" borderId="79" xfId="0" applyFont="1" applyBorder="1" applyAlignment="1">
      <alignment horizontal="left" indent="2"/>
    </xf>
    <xf numFmtId="0" fontId="111" fillId="0" borderId="79" xfId="0" applyFont="1" applyBorder="1" applyAlignment="1">
      <alignment horizontal="left" indent="1"/>
    </xf>
    <xf numFmtId="0" fontId="114" fillId="0" borderId="62" xfId="0" applyFont="1" applyBorder="1"/>
    <xf numFmtId="0" fontId="111" fillId="0" borderId="73" xfId="0" applyFont="1" applyBorder="1" applyAlignment="1">
      <alignment horizontal="center" vertical="center" wrapText="1"/>
    </xf>
    <xf numFmtId="0" fontId="111" fillId="0" borderId="79" xfId="0" applyFont="1" applyBorder="1" applyAlignment="1">
      <alignment horizontal="center" vertical="center" wrapText="1"/>
    </xf>
    <xf numFmtId="0" fontId="111" fillId="0" borderId="0" xfId="0" applyFont="1" applyAlignment="1">
      <alignment horizontal="left"/>
    </xf>
    <xf numFmtId="0" fontId="114" fillId="0" borderId="125" xfId="0" applyFont="1" applyBorder="1" applyAlignment="1">
      <alignment horizontal="left" vertical="center" wrapText="1"/>
    </xf>
    <xf numFmtId="0" fontId="116" fillId="0" borderId="0" xfId="0" applyFont="1"/>
    <xf numFmtId="0" fontId="93" fillId="0" borderId="0" xfId="0" applyFont="1" applyAlignment="1">
      <alignment wrapText="1"/>
    </xf>
    <xf numFmtId="0" fontId="114" fillId="0" borderId="125" xfId="0" applyFont="1" applyBorder="1" applyAlignment="1">
      <alignment horizontal="center" vertical="center" wrapText="1"/>
    </xf>
    <xf numFmtId="0" fontId="116" fillId="0" borderId="0" xfId="0" applyFont="1" applyAlignment="1">
      <alignment horizontal="center" vertical="center"/>
    </xf>
    <xf numFmtId="0" fontId="132" fillId="0" borderId="0" xfId="0" applyFont="1"/>
    <xf numFmtId="0" fontId="111" fillId="0" borderId="120" xfId="0" applyFont="1" applyBorder="1" applyAlignment="1">
      <alignment horizontal="left" vertical="center" wrapText="1" indent="1" readingOrder="1"/>
    </xf>
    <xf numFmtId="0" fontId="132" fillId="0" borderId="125" xfId="0" applyFont="1" applyBorder="1" applyAlignment="1">
      <alignment horizontal="left" indent="3"/>
    </xf>
    <xf numFmtId="0" fontId="114" fillId="0" borderId="125" xfId="0" applyFont="1" applyBorder="1" applyAlignment="1">
      <alignment vertical="center" wrapText="1" readingOrder="1"/>
    </xf>
    <xf numFmtId="0" fontId="132" fillId="0" borderId="125" xfId="0" applyFont="1" applyBorder="1" applyAlignment="1">
      <alignment horizontal="left" indent="2"/>
    </xf>
    <xf numFmtId="0" fontId="111" fillId="0" borderId="121" xfId="0" applyFont="1" applyBorder="1" applyAlignment="1">
      <alignment vertical="center" wrapText="1" readingOrder="1"/>
    </xf>
    <xf numFmtId="0" fontId="132" fillId="0" borderId="129" xfId="0" applyFont="1" applyBorder="1" applyAlignment="1">
      <alignment horizontal="left" indent="2"/>
    </xf>
    <xf numFmtId="0" fontId="111" fillId="0" borderId="120" xfId="0" applyFont="1" applyBorder="1" applyAlignment="1">
      <alignment vertical="center" wrapText="1" readingOrder="1"/>
    </xf>
    <xf numFmtId="0" fontId="111" fillId="0" borderId="119" xfId="0" applyFont="1" applyBorder="1" applyAlignment="1">
      <alignment vertical="center" wrapText="1" readingOrder="1"/>
    </xf>
    <xf numFmtId="0" fontId="132" fillId="0" borderId="7" xfId="0" applyFont="1" applyBorder="1"/>
    <xf numFmtId="171" fontId="133" fillId="80" borderId="56" xfId="0" applyNumberFormat="1" applyFont="1" applyFill="1" applyBorder="1" applyAlignment="1">
      <alignment horizontal="center"/>
    </xf>
    <xf numFmtId="0" fontId="2" fillId="0" borderId="126" xfId="0" applyFont="1" applyBorder="1" applyAlignment="1">
      <alignment wrapText="1"/>
    </xf>
    <xf numFmtId="0" fontId="84" fillId="0" borderId="82" xfId="0" applyFont="1" applyBorder="1"/>
    <xf numFmtId="0" fontId="2" fillId="0" borderId="82" xfId="0" applyFont="1" applyBorder="1"/>
    <xf numFmtId="9" fontId="84" fillId="0" borderId="20" xfId="20962" applyFont="1" applyBorder="1"/>
    <xf numFmtId="0" fontId="2" fillId="0" borderId="85" xfId="0" applyFont="1" applyBorder="1" applyAlignment="1">
      <alignment vertical="center"/>
    </xf>
    <xf numFmtId="0" fontId="2" fillId="0" borderId="104" xfId="0" applyFont="1" applyBorder="1" applyAlignment="1">
      <alignment wrapText="1"/>
    </xf>
    <xf numFmtId="10" fontId="84" fillId="0" borderId="20" xfId="20962" applyNumberFormat="1" applyFont="1" applyBorder="1"/>
    <xf numFmtId="10" fontId="84" fillId="0" borderId="135" xfId="20962" applyNumberFormat="1" applyFont="1" applyBorder="1"/>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19" xfId="20962" applyNumberFormat="1" applyFont="1" applyBorder="1" applyAlignment="1" applyProtection="1">
      <alignment vertical="center" wrapText="1"/>
      <protection locked="0"/>
    </xf>
    <xf numFmtId="10" fontId="2" fillId="37" borderId="0" xfId="20962" applyNumberFormat="1" applyFont="1" applyFill="1"/>
    <xf numFmtId="10" fontId="2" fillId="37" borderId="94" xfId="20962" applyNumberFormat="1" applyFont="1" applyFill="1" applyBorder="1"/>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19" xfId="20962" applyNumberFormat="1" applyFont="1" applyFill="1" applyBorder="1" applyAlignment="1" applyProtection="1">
      <alignment vertical="center"/>
      <protection locked="0"/>
    </xf>
    <xf numFmtId="10" fontId="84" fillId="0" borderId="3" xfId="20962" applyNumberFormat="1" applyFont="1" applyBorder="1" applyAlignment="1" applyProtection="1">
      <alignment horizontal="right" vertical="center" wrapText="1"/>
      <protection locked="0"/>
    </xf>
    <xf numFmtId="10" fontId="84" fillId="0" borderId="19" xfId="20962" applyNumberFormat="1" applyFont="1" applyBorder="1" applyAlignment="1" applyProtection="1">
      <alignment horizontal="right" vertical="center" wrapText="1"/>
      <protection locked="0"/>
    </xf>
    <xf numFmtId="9" fontId="2" fillId="2" borderId="95" xfId="20962" applyFont="1" applyFill="1" applyBorder="1" applyAlignment="1" applyProtection="1">
      <alignment vertical="center"/>
      <protection locked="0"/>
    </xf>
    <xf numFmtId="9" fontId="87" fillId="2" borderId="95" xfId="20962" applyFont="1" applyFill="1" applyBorder="1" applyAlignment="1" applyProtection="1">
      <alignment vertical="center"/>
      <protection locked="0"/>
    </xf>
    <xf numFmtId="9" fontId="87" fillId="2" borderId="89" xfId="20962" applyFont="1" applyFill="1" applyBorder="1" applyAlignment="1" applyProtection="1">
      <alignment vertical="center"/>
      <protection locked="0"/>
    </xf>
    <xf numFmtId="9" fontId="2" fillId="2" borderId="22" xfId="20962" applyFont="1" applyFill="1" applyBorder="1" applyAlignment="1" applyProtection="1">
      <alignment vertical="center"/>
      <protection locked="0"/>
    </xf>
    <xf numFmtId="9" fontId="87" fillId="2" borderId="22" xfId="20962" applyFont="1" applyFill="1" applyBorder="1" applyAlignment="1" applyProtection="1">
      <alignment vertical="center"/>
      <protection locked="0"/>
    </xf>
    <xf numFmtId="9" fontId="87" fillId="2" borderId="23" xfId="20962" applyFont="1" applyFill="1" applyBorder="1" applyAlignment="1" applyProtection="1">
      <alignment vertical="center"/>
      <protection locked="0"/>
    </xf>
    <xf numFmtId="169" fontId="0" fillId="0" borderId="112" xfId="7" applyNumberFormat="1" applyFont="1" applyBorder="1"/>
    <xf numFmtId="169" fontId="0" fillId="36" borderId="112" xfId="7" applyNumberFormat="1" applyFont="1" applyFill="1" applyBorder="1"/>
    <xf numFmtId="169" fontId="0" fillId="0" borderId="112" xfId="7" applyNumberFormat="1" applyFont="1" applyBorder="1" applyAlignment="1">
      <alignment vertical="center"/>
    </xf>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110" fillId="0" borderId="125" xfId="7" applyNumberFormat="1" applyFont="1" applyBorder="1"/>
    <xf numFmtId="169" fontId="110" fillId="36" borderId="125" xfId="7" applyNumberFormat="1" applyFont="1" applyFill="1" applyBorder="1"/>
    <xf numFmtId="169" fontId="110" fillId="0" borderId="112" xfId="7" applyNumberFormat="1" applyFont="1" applyBorder="1"/>
    <xf numFmtId="169" fontId="110" fillId="36" borderId="112" xfId="7" applyNumberFormat="1" applyFont="1" applyFill="1" applyBorder="1"/>
    <xf numFmtId="168" fontId="3" fillId="0" borderId="0" xfId="7" applyFont="1" applyAlignment="1">
      <alignment horizontal="left" vertical="center"/>
    </xf>
    <xf numFmtId="169" fontId="3" fillId="0" borderId="79" xfId="7" applyNumberFormat="1" applyFont="1" applyBorder="1" applyAlignment="1">
      <alignment horizontal="right" vertical="center" wrapText="1"/>
    </xf>
    <xf numFmtId="169" fontId="4" fillId="36" borderId="79" xfId="7" applyNumberFormat="1" applyFont="1" applyFill="1" applyBorder="1" applyAlignment="1">
      <alignment horizontal="left" vertical="center" wrapText="1"/>
    </xf>
    <xf numFmtId="169" fontId="3" fillId="0" borderId="23" xfId="7" applyNumberFormat="1" applyFont="1" applyBorder="1" applyAlignment="1">
      <alignment horizontal="right" vertical="center" wrapText="1"/>
    </xf>
    <xf numFmtId="0" fontId="126" fillId="0" borderId="125" xfId="20966" applyFont="1" applyBorder="1" applyAlignment="1">
      <alignment horizontal="left" vertical="center" wrapText="1" indent="1"/>
    </xf>
    <xf numFmtId="0" fontId="0" fillId="0" borderId="15" xfId="0" applyBorder="1" applyAlignment="1">
      <alignment horizontal="center"/>
    </xf>
    <xf numFmtId="0" fontId="123" fillId="3" borderId="16" xfId="20966" applyFont="1" applyFill="1" applyBorder="1" applyAlignment="1">
      <alignment horizontal="left" vertical="center" wrapText="1"/>
    </xf>
    <xf numFmtId="169" fontId="86" fillId="0" borderId="136" xfId="7" applyNumberFormat="1" applyFont="1" applyBorder="1" applyAlignment="1">
      <alignment horizontal="center" vertical="center"/>
    </xf>
    <xf numFmtId="171" fontId="84" fillId="0" borderId="137" xfId="0" applyNumberFormat="1" applyFont="1" applyBorder="1" applyAlignment="1">
      <alignment horizontal="center"/>
    </xf>
    <xf numFmtId="0" fontId="0" fillId="0" borderId="18" xfId="0" applyBorder="1" applyAlignment="1">
      <alignment horizontal="center"/>
    </xf>
    <xf numFmtId="169" fontId="84" fillId="0" borderId="11" xfId="7" applyNumberFormat="1" applyFont="1" applyBorder="1" applyAlignment="1">
      <alignment horizontal="center" vertical="center"/>
    </xf>
    <xf numFmtId="169" fontId="88" fillId="0" borderId="11" xfId="7" applyNumberFormat="1" applyFont="1" applyBorder="1" applyAlignment="1">
      <alignment horizontal="center" vertical="center"/>
    </xf>
    <xf numFmtId="171" fontId="134" fillId="80" borderId="57" xfId="0" applyNumberFormat="1" applyFont="1" applyFill="1" applyBorder="1" applyAlignment="1">
      <alignment horizont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8" fillId="0" borderId="12" xfId="7" applyNumberFormat="1" applyFont="1" applyBorder="1" applyAlignment="1">
      <alignment vertical="center"/>
    </xf>
    <xf numFmtId="169" fontId="84" fillId="0" borderId="125" xfId="7" applyNumberFormat="1" applyFont="1" applyBorder="1" applyAlignment="1">
      <alignment horizontal="center" vertical="center"/>
    </xf>
    <xf numFmtId="171" fontId="84" fillId="0" borderId="79" xfId="0" applyNumberFormat="1" applyFont="1" applyBorder="1" applyAlignment="1">
      <alignment horizontal="center"/>
    </xf>
    <xf numFmtId="169" fontId="86" fillId="0" borderId="125" xfId="7" applyNumberFormat="1" applyFont="1" applyBorder="1" applyAlignment="1">
      <alignment horizontal="center" vertical="center"/>
    </xf>
    <xf numFmtId="171" fontId="86" fillId="0" borderId="79" xfId="0" applyNumberFormat="1" applyFont="1" applyBorder="1" applyAlignment="1">
      <alignment horizontal="center"/>
    </xf>
    <xf numFmtId="169" fontId="84" fillId="0" borderId="125" xfId="7" applyNumberFormat="1" applyFont="1" applyBorder="1" applyAlignment="1">
      <alignment horizontal="center"/>
    </xf>
    <xf numFmtId="0" fontId="84" fillId="0" borderId="79" xfId="0" applyFont="1" applyBorder="1"/>
    <xf numFmtId="169" fontId="84" fillId="0" borderId="125" xfId="7" applyNumberFormat="1" applyFont="1" applyBorder="1"/>
    <xf numFmtId="169" fontId="86" fillId="0" borderId="125" xfId="7" applyNumberFormat="1" applyFont="1" applyBorder="1" applyAlignment="1">
      <alignment horizontal="center"/>
    </xf>
    <xf numFmtId="0" fontId="0" fillId="0" borderId="21" xfId="0" applyBorder="1" applyAlignment="1">
      <alignment horizontal="center"/>
    </xf>
    <xf numFmtId="0" fontId="125" fillId="0" borderId="22" xfId="0" applyFont="1" applyBorder="1" applyAlignment="1">
      <alignment horizontal="left" vertical="center" wrapText="1"/>
    </xf>
    <xf numFmtId="169" fontId="86" fillId="0" borderId="22" xfId="7" applyNumberFormat="1" applyFont="1" applyBorder="1" applyAlignment="1">
      <alignment horizontal="center"/>
    </xf>
    <xf numFmtId="0" fontId="84" fillId="0" borderId="23" xfId="0" applyFont="1" applyBorder="1"/>
    <xf numFmtId="169" fontId="84" fillId="0" borderId="3" xfId="7" applyNumberFormat="1" applyFont="1" applyBorder="1"/>
    <xf numFmtId="169" fontId="84" fillId="36" borderId="22" xfId="7" applyNumberFormat="1" applyFont="1" applyFill="1" applyBorder="1"/>
    <xf numFmtId="169" fontId="84" fillId="0" borderId="18" xfId="7" applyNumberFormat="1" applyFont="1" applyBorder="1"/>
    <xf numFmtId="169" fontId="84" fillId="0" borderId="19" xfId="7" applyNumberFormat="1" applyFont="1" applyBorder="1"/>
    <xf numFmtId="169" fontId="84" fillId="0" borderId="20" xfId="7" applyNumberFormat="1" applyFont="1" applyBorder="1"/>
    <xf numFmtId="169" fontId="84" fillId="36" borderId="51" xfId="7" applyNumberFormat="1" applyFont="1" applyFill="1" applyBorder="1"/>
    <xf numFmtId="169" fontId="84" fillId="36" borderId="21" xfId="7" applyNumberFormat="1" applyFont="1" applyFill="1" applyBorder="1"/>
    <xf numFmtId="169" fontId="84" fillId="36" borderId="23" xfId="7" applyNumberFormat="1" applyFont="1" applyFill="1" applyBorder="1"/>
    <xf numFmtId="169" fontId="84" fillId="36" borderId="52" xfId="7" applyNumberFormat="1" applyFont="1" applyFill="1" applyBorder="1"/>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0" fontId="3" fillId="0" borderId="92" xfId="20962" applyNumberFormat="1" applyFont="1" applyBorder="1" applyAlignment="1">
      <alignment vertical="center"/>
    </xf>
    <xf numFmtId="10" fontId="3" fillId="0" borderId="93" xfId="20962" applyNumberFormat="1" applyFont="1" applyBorder="1" applyAlignment="1">
      <alignment vertical="center"/>
    </xf>
    <xf numFmtId="10" fontId="104" fillId="0" borderId="97" xfId="20962" applyNumberFormat="1" applyFont="1" applyFill="1" applyBorder="1" applyAlignment="1" applyProtection="1">
      <alignment horizontal="right" vertical="center"/>
      <protection locked="0"/>
    </xf>
    <xf numFmtId="169" fontId="115" fillId="0" borderId="125" xfId="7" applyNumberFormat="1" applyFont="1" applyBorder="1"/>
    <xf numFmtId="169" fontId="111" fillId="0" borderId="125" xfId="7" applyNumberFormat="1" applyFont="1" applyBorder="1"/>
    <xf numFmtId="169" fontId="111" fillId="36" borderId="125" xfId="7" applyNumberFormat="1" applyFont="1" applyFill="1" applyBorder="1"/>
    <xf numFmtId="169" fontId="114" fillId="0" borderId="125" xfId="7" applyNumberFormat="1" applyFont="1" applyBorder="1"/>
    <xf numFmtId="169" fontId="112" fillId="0" borderId="125" xfId="7" applyNumberFormat="1" applyFont="1" applyBorder="1"/>
    <xf numFmtId="169" fontId="111" fillId="0" borderId="125" xfId="7" applyNumberFormat="1" applyFont="1" applyBorder="1" applyAlignment="1">
      <alignment horizontal="left" indent="1"/>
    </xf>
    <xf numFmtId="169" fontId="111" fillId="76" borderId="125" xfId="7" applyNumberFormat="1" applyFont="1" applyFill="1" applyBorder="1"/>
    <xf numFmtId="0" fontId="114" fillId="0" borderId="125" xfId="0" applyFont="1" applyBorder="1" applyAlignment="1">
      <alignment horizontal="center"/>
    </xf>
    <xf numFmtId="0" fontId="114" fillId="0" borderId="0" xfId="0" applyFont="1"/>
    <xf numFmtId="169" fontId="114" fillId="76" borderId="125" xfId="7" applyNumberFormat="1" applyFont="1" applyFill="1" applyBorder="1"/>
    <xf numFmtId="169" fontId="114" fillId="0" borderId="18" xfId="7" applyNumberFormat="1" applyFont="1" applyBorder="1"/>
    <xf numFmtId="169" fontId="111" fillId="0" borderId="79" xfId="7" applyNumberFormat="1" applyFont="1" applyBorder="1"/>
    <xf numFmtId="169" fontId="111" fillId="0" borderId="128" xfId="7" applyNumberFormat="1" applyFont="1" applyBorder="1"/>
    <xf numFmtId="169" fontId="111" fillId="0" borderId="18" xfId="7" applyNumberFormat="1" applyFont="1" applyBorder="1" applyAlignment="1">
      <alignment horizontal="left" indent="1"/>
    </xf>
    <xf numFmtId="169" fontId="111" fillId="0" borderId="18" xfId="7" applyNumberFormat="1" applyFont="1" applyBorder="1" applyAlignment="1">
      <alignment horizontal="left" indent="2"/>
    </xf>
    <xf numFmtId="169" fontId="111" fillId="0" borderId="18" xfId="7" applyNumberFormat="1" applyFont="1" applyBorder="1" applyAlignment="1">
      <alignment horizontal="left" indent="3"/>
    </xf>
    <xf numFmtId="169" fontId="111" fillId="79" borderId="18" xfId="7" applyNumberFormat="1" applyFont="1" applyFill="1" applyBorder="1"/>
    <xf numFmtId="169" fontId="111" fillId="79" borderId="125" xfId="7" applyNumberFormat="1" applyFont="1" applyFill="1" applyBorder="1"/>
    <xf numFmtId="169" fontId="111" fillId="79" borderId="79" xfId="7" applyNumberFormat="1" applyFont="1" applyFill="1" applyBorder="1"/>
    <xf numFmtId="169" fontId="111" fillId="79" borderId="128" xfId="7" applyNumberFormat="1" applyFont="1" applyFill="1" applyBorder="1"/>
    <xf numFmtId="169" fontId="111" fillId="0" borderId="18" xfId="7" applyNumberFormat="1" applyFont="1" applyBorder="1" applyAlignment="1">
      <alignment horizontal="left" vertical="top" wrapText="1" indent="2"/>
    </xf>
    <xf numFmtId="169" fontId="111" fillId="0" borderId="18" xfId="7" applyNumberFormat="1" applyFont="1" applyBorder="1" applyAlignment="1">
      <alignment horizontal="left" wrapText="1" indent="3"/>
    </xf>
    <xf numFmtId="169" fontId="111" fillId="0" borderId="18" xfId="7" applyNumberFormat="1" applyFont="1" applyBorder="1" applyAlignment="1">
      <alignment horizontal="left" wrapText="1" indent="2"/>
    </xf>
    <xf numFmtId="169" fontId="111" fillId="0" borderId="18" xfId="7" applyNumberFormat="1" applyFont="1" applyBorder="1" applyAlignment="1">
      <alignment horizontal="left" wrapText="1" indent="1"/>
    </xf>
    <xf numFmtId="169" fontId="111" fillId="0" borderId="21" xfId="7" applyNumberFormat="1" applyFont="1" applyBorder="1" applyAlignment="1">
      <alignment horizontal="left" wrapText="1" indent="1"/>
    </xf>
    <xf numFmtId="169" fontId="111" fillId="0" borderId="22" xfId="7" applyNumberFormat="1" applyFont="1" applyBorder="1"/>
    <xf numFmtId="169" fontId="111" fillId="0" borderId="23" xfId="7" applyNumberFormat="1" applyFont="1" applyBorder="1"/>
    <xf numFmtId="169" fontId="111" fillId="0" borderId="25" xfId="7" applyNumberFormat="1" applyFont="1" applyBorder="1"/>
    <xf numFmtId="169" fontId="111" fillId="0" borderId="125" xfId="7" applyNumberFormat="1" applyFont="1" applyBorder="1" applyAlignment="1">
      <alignment horizontal="left" vertical="center" wrapText="1"/>
    </xf>
    <xf numFmtId="169" fontId="111" fillId="0" borderId="125" xfId="7" applyNumberFormat="1" applyFont="1" applyBorder="1" applyAlignment="1">
      <alignment horizontal="center" vertical="center" wrapText="1"/>
    </xf>
    <xf numFmtId="169" fontId="111" fillId="0" borderId="125" xfId="7" applyNumberFormat="1" applyFont="1" applyBorder="1" applyAlignment="1">
      <alignment horizontal="center" vertical="center"/>
    </xf>
    <xf numFmtId="169" fontId="114" fillId="0" borderId="125" xfId="7" applyNumberFormat="1" applyFont="1" applyBorder="1" applyAlignment="1">
      <alignment horizontal="left" vertical="center" wrapText="1"/>
    </xf>
    <xf numFmtId="169" fontId="114" fillId="0" borderId="125" xfId="7" applyNumberFormat="1" applyFont="1" applyBorder="1" applyAlignment="1">
      <alignment horizontal="center" vertical="center"/>
    </xf>
    <xf numFmtId="169" fontId="116" fillId="0" borderId="125" xfId="7" applyNumberFormat="1" applyFont="1" applyBorder="1"/>
    <xf numFmtId="169" fontId="116" fillId="0" borderId="129" xfId="7" applyNumberFormat="1" applyFont="1" applyBorder="1"/>
    <xf numFmtId="0" fontId="135" fillId="0" borderId="125" xfId="0" applyFont="1" applyBorder="1" applyAlignment="1">
      <alignment horizontal="left" indent="2"/>
    </xf>
    <xf numFmtId="169" fontId="117" fillId="0" borderId="125" xfId="7" applyNumberFormat="1" applyFont="1" applyBorder="1"/>
    <xf numFmtId="0" fontId="135" fillId="0" borderId="0" xfId="0" applyFont="1"/>
    <xf numFmtId="10" fontId="116" fillId="0" borderId="125" xfId="20962" applyNumberFormat="1" applyFont="1" applyBorder="1"/>
    <xf numFmtId="10" fontId="116" fillId="0" borderId="129" xfId="20962" applyNumberFormat="1" applyFont="1" applyBorder="1"/>
    <xf numFmtId="10" fontId="117" fillId="0" borderId="125" xfId="20962" applyNumberFormat="1" applyFont="1" applyBorder="1"/>
    <xf numFmtId="168" fontId="85" fillId="0" borderId="0" xfId="7" applyFont="1"/>
    <xf numFmtId="169" fontId="0" fillId="0" borderId="0" xfId="0" applyNumberFormat="1"/>
    <xf numFmtId="197" fontId="0" fillId="0" borderId="0" xfId="0" applyNumberFormat="1"/>
    <xf numFmtId="3" fontId="89" fillId="0" borderId="0" xfId="0" applyNumberFormat="1" applyFont="1"/>
    <xf numFmtId="43" fontId="85" fillId="0" borderId="0" xfId="0" applyNumberFormat="1" applyFont="1"/>
    <xf numFmtId="169" fontId="84" fillId="0" borderId="0" xfId="0" applyNumberFormat="1" applyFont="1"/>
    <xf numFmtId="197" fontId="3" fillId="0" borderId="0" xfId="0" applyNumberFormat="1" applyFont="1"/>
    <xf numFmtId="169" fontId="3" fillId="0" borderId="0" xfId="0" applyNumberFormat="1" applyFont="1"/>
    <xf numFmtId="169" fontId="112" fillId="0" borderId="0" xfId="0" applyNumberFormat="1" applyFont="1"/>
    <xf numFmtId="169" fontId="111" fillId="0" borderId="0" xfId="0" applyNumberFormat="1" applyFont="1"/>
    <xf numFmtId="0" fontId="114" fillId="0" borderId="65" xfId="0" applyFont="1" applyBorder="1"/>
    <xf numFmtId="169" fontId="114" fillId="0" borderId="79" xfId="7" applyNumberFormat="1" applyFont="1" applyBorder="1"/>
    <xf numFmtId="169" fontId="114" fillId="0" borderId="128" xfId="7" applyNumberFormat="1" applyFont="1" applyBorder="1"/>
    <xf numFmtId="169" fontId="116" fillId="0" borderId="0" xfId="0" applyNumberFormat="1" applyFont="1"/>
    <xf numFmtId="169" fontId="132" fillId="0" borderId="0" xfId="0" applyNumberFormat="1" applyFont="1"/>
    <xf numFmtId="0" fontId="2" fillId="0" borderId="82" xfId="0" applyFont="1" applyBorder="1" applyAlignment="1">
      <alignment wrapText="1"/>
    </xf>
    <xf numFmtId="0" fontId="0" fillId="0" borderId="126" xfId="0" applyBorder="1"/>
    <xf numFmtId="0" fontId="0" fillId="0" borderId="127" xfId="0" applyBorder="1"/>
    <xf numFmtId="0" fontId="0" fillId="0" borderId="128" xfId="0" applyBorder="1"/>
    <xf numFmtId="197" fontId="89" fillId="0" borderId="0" xfId="0" applyNumberFormat="1" applyFont="1"/>
    <xf numFmtId="168" fontId="3" fillId="0" borderId="26" xfId="7" applyFont="1" applyBorder="1" applyAlignment="1">
      <alignment vertical="center"/>
    </xf>
    <xf numFmtId="168" fontId="3" fillId="0" borderId="17" xfId="7" applyFont="1" applyBorder="1" applyAlignment="1">
      <alignment vertical="center"/>
    </xf>
    <xf numFmtId="168" fontId="3" fillId="0" borderId="88" xfId="7" applyFont="1" applyBorder="1" applyAlignment="1">
      <alignment vertical="center"/>
    </xf>
    <xf numFmtId="168" fontId="3" fillId="0" borderId="89" xfId="7" applyFont="1" applyBorder="1" applyAlignment="1">
      <alignment vertical="center"/>
    </xf>
    <xf numFmtId="0" fontId="92" fillId="0" borderId="64" xfId="0" applyFont="1" applyBorder="1" applyAlignment="1">
      <alignment horizontal="left" wrapText="1"/>
    </xf>
    <xf numFmtId="0" fontId="92" fillId="0" borderId="63" xfId="0" applyFont="1" applyBorder="1" applyAlignment="1">
      <alignment horizontal="left" wrapText="1"/>
    </xf>
    <xf numFmtId="0" fontId="92" fillId="0" borderId="133" xfId="0" applyFont="1" applyBorder="1" applyAlignment="1">
      <alignment horizontal="center" vertical="center"/>
    </xf>
    <xf numFmtId="0" fontId="92" fillId="0" borderId="30" xfId="0" applyFont="1" applyBorder="1" applyAlignment="1">
      <alignment horizontal="center" vertical="center"/>
    </xf>
    <xf numFmtId="0" fontId="92" fillId="0" borderId="134" xfId="0" applyFont="1" applyBorder="1" applyAlignment="1">
      <alignment horizontal="center" vertical="center"/>
    </xf>
    <xf numFmtId="0" fontId="0" fillId="0" borderId="112" xfId="0" applyBorder="1" applyAlignment="1">
      <alignment horizontal="center" vertical="center"/>
    </xf>
    <xf numFmtId="0" fontId="120" fillId="0" borderId="113" xfId="0" applyFont="1" applyBorder="1" applyAlignment="1">
      <alignment horizontal="center" vertical="center"/>
    </xf>
    <xf numFmtId="0" fontId="120" fillId="0" borderId="7" xfId="0" applyFont="1" applyBorder="1" applyAlignment="1">
      <alignment horizontal="center" vertical="center"/>
    </xf>
    <xf numFmtId="0" fontId="121" fillId="0" borderId="16" xfId="0" applyFont="1" applyBorder="1" applyAlignment="1">
      <alignment horizontal="center" vertical="center"/>
    </xf>
    <xf numFmtId="0" fontId="121"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0" fillId="0" borderId="129" xfId="0" applyFont="1" applyBorder="1" applyAlignment="1">
      <alignment horizontal="center" vertical="center" wrapText="1"/>
    </xf>
    <xf numFmtId="0" fontId="120"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69" xfId="13" applyFont="1" applyFill="1" applyBorder="1" applyAlignment="1" applyProtection="1">
      <alignment horizontal="center" vertical="center" wrapText="1"/>
      <protection locked="0"/>
    </xf>
    <xf numFmtId="0" fontId="97"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4" fillId="0" borderId="102" xfId="0" applyFont="1" applyBorder="1" applyAlignment="1">
      <alignment horizontal="left" vertical="center" wrapText="1"/>
    </xf>
    <xf numFmtId="0" fontId="114" fillId="0" borderId="103" xfId="0" applyFont="1" applyBorder="1" applyAlignment="1">
      <alignment horizontal="left" vertical="center" wrapText="1"/>
    </xf>
    <xf numFmtId="0" fontId="114" fillId="0" borderId="107" xfId="0" applyFont="1" applyBorder="1" applyAlignment="1">
      <alignment horizontal="left" vertical="center" wrapText="1"/>
    </xf>
    <xf numFmtId="0" fontId="114" fillId="0" borderId="108" xfId="0" applyFont="1" applyBorder="1" applyAlignment="1">
      <alignment horizontal="left" vertical="center" wrapText="1"/>
    </xf>
    <xf numFmtId="0" fontId="114" fillId="0" borderId="110" xfId="0" applyFont="1" applyBorder="1" applyAlignment="1">
      <alignment horizontal="left" vertical="center" wrapText="1"/>
    </xf>
    <xf numFmtId="0" fontId="114" fillId="0" borderId="111" xfId="0" applyFont="1" applyBorder="1" applyAlignment="1">
      <alignment horizontal="left" vertical="center" wrapText="1"/>
    </xf>
    <xf numFmtId="0" fontId="115" fillId="0" borderId="104"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109" xfId="0" applyFont="1" applyBorder="1" applyAlignment="1">
      <alignment horizontal="center" vertical="center" wrapText="1"/>
    </xf>
    <xf numFmtId="0" fontId="115" fillId="0" borderId="73" xfId="0" applyFont="1" applyBorder="1" applyAlignment="1">
      <alignment horizontal="center" vertical="center" wrapText="1"/>
    </xf>
    <xf numFmtId="0" fontId="111" fillId="0" borderId="129"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25" xfId="0" applyFont="1" applyBorder="1" applyAlignment="1">
      <alignment horizontal="center" vertical="center" wrapText="1"/>
    </xf>
    <xf numFmtId="0" fontId="119" fillId="0" borderId="125" xfId="0" applyFont="1" applyBorder="1" applyAlignment="1">
      <alignment horizontal="center" vertical="center"/>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3" xfId="0" applyFont="1" applyBorder="1" applyAlignment="1">
      <alignment horizontal="center" vertical="center"/>
    </xf>
    <xf numFmtId="0" fontId="119" fillId="0" borderId="73" xfId="0" applyFont="1" applyBorder="1" applyAlignment="1">
      <alignment horizontal="center" vertical="center"/>
    </xf>
    <xf numFmtId="0" fontId="115" fillId="0" borderId="125" xfId="0" applyFont="1" applyBorder="1" applyAlignment="1">
      <alignment horizontal="center" vertical="center" wrapText="1"/>
    </xf>
    <xf numFmtId="0" fontId="111" fillId="0" borderId="128" xfId="0" applyFont="1" applyBorder="1" applyAlignment="1">
      <alignment horizontal="center" vertical="center" wrapText="1"/>
    </xf>
    <xf numFmtId="0" fontId="114" fillId="0" borderId="104" xfId="0" applyFont="1" applyBorder="1" applyAlignment="1">
      <alignment horizontal="center" vertical="center" wrapText="1"/>
    </xf>
    <xf numFmtId="0" fontId="114" fillId="0" borderId="106" xfId="0" applyFont="1" applyBorder="1" applyAlignment="1">
      <alignment horizontal="center" vertical="center" wrapText="1"/>
    </xf>
    <xf numFmtId="0" fontId="114" fillId="0" borderId="68" xfId="0" applyFont="1" applyBorder="1" applyAlignment="1">
      <alignment horizontal="center" vertical="center" wrapText="1"/>
    </xf>
    <xf numFmtId="0" fontId="114" fillId="0" borderId="66" xfId="0" applyFont="1" applyBorder="1" applyAlignment="1">
      <alignment horizontal="center" vertical="center" wrapText="1"/>
    </xf>
    <xf numFmtId="0" fontId="114" fillId="0" borderId="83" xfId="0" applyFont="1" applyBorder="1" applyAlignment="1">
      <alignment horizontal="center" vertical="center" wrapText="1"/>
    </xf>
    <xf numFmtId="0" fontId="114" fillId="0" borderId="73" xfId="0" applyFont="1" applyBorder="1" applyAlignment="1">
      <alignment horizontal="center" vertical="center" wrapText="1"/>
    </xf>
    <xf numFmtId="0" fontId="111" fillId="0" borderId="126" xfId="0" applyFont="1" applyBorder="1" applyAlignment="1">
      <alignment horizontal="center" vertical="center" wrapText="1"/>
    </xf>
    <xf numFmtId="0" fontId="111" fillId="0" borderId="127" xfId="0" applyFont="1" applyBorder="1" applyAlignment="1">
      <alignment horizontal="center" vertical="center" wrapText="1"/>
    </xf>
    <xf numFmtId="0" fontId="114" fillId="0" borderId="74" xfId="0" applyFont="1" applyBorder="1" applyAlignment="1">
      <alignment horizontal="center" vertical="center" wrapText="1"/>
    </xf>
    <xf numFmtId="0" fontId="114" fillId="0" borderId="7" xfId="0" applyFont="1" applyBorder="1" applyAlignment="1">
      <alignment horizontal="center" vertical="center" wrapText="1"/>
    </xf>
    <xf numFmtId="0" fontId="111" fillId="0" borderId="74" xfId="0" applyFont="1" applyBorder="1" applyAlignment="1">
      <alignment horizontal="center" vertical="center" wrapText="1"/>
    </xf>
    <xf numFmtId="0" fontId="111" fillId="0" borderId="73" xfId="0" applyFont="1" applyBorder="1" applyAlignment="1">
      <alignment horizontal="center" vertical="center" wrapText="1"/>
    </xf>
    <xf numFmtId="0" fontId="114" fillId="0" borderId="53" xfId="0" applyFont="1" applyBorder="1" applyAlignment="1">
      <alignment horizontal="left" vertical="top" wrapText="1"/>
    </xf>
    <xf numFmtId="0" fontId="114" fillId="0" borderId="75" xfId="0" applyFont="1" applyBorder="1" applyAlignment="1">
      <alignment horizontal="left" vertical="top" wrapText="1"/>
    </xf>
    <xf numFmtId="0" fontId="114" fillId="0" borderId="61" xfId="0" applyFont="1" applyBorder="1" applyAlignment="1">
      <alignment horizontal="left" vertical="top" wrapText="1"/>
    </xf>
    <xf numFmtId="0" fontId="114" fillId="0" borderId="94" xfId="0" applyFont="1" applyBorder="1" applyAlignment="1">
      <alignment horizontal="left" vertical="top" wrapText="1"/>
    </xf>
    <xf numFmtId="0" fontId="114" fillId="0" borderId="101" xfId="0" applyFont="1" applyBorder="1" applyAlignment="1">
      <alignment horizontal="left" vertical="top" wrapText="1"/>
    </xf>
    <xf numFmtId="0" fontId="114" fillId="0" borderId="132" xfId="0" applyFont="1" applyBorder="1" applyAlignment="1">
      <alignment horizontal="left" vertical="top" wrapText="1"/>
    </xf>
    <xf numFmtId="0" fontId="114" fillId="0" borderId="85" xfId="0" applyFont="1" applyBorder="1" applyAlignment="1">
      <alignment horizontal="center" vertical="center" wrapText="1"/>
    </xf>
    <xf numFmtId="0" fontId="114" fillId="0" borderId="65" xfId="0" applyFont="1" applyBorder="1" applyAlignment="1">
      <alignment horizontal="center" vertical="center" wrapText="1"/>
    </xf>
    <xf numFmtId="0" fontId="111" fillId="0" borderId="62" xfId="0" applyFont="1" applyBorder="1" applyAlignment="1">
      <alignment horizontal="center" vertical="center" wrapText="1"/>
    </xf>
    <xf numFmtId="0" fontId="111" fillId="0" borderId="67" xfId="0" applyFont="1" applyBorder="1" applyAlignment="1">
      <alignment horizontal="center" vertical="center" wrapText="1"/>
    </xf>
    <xf numFmtId="0" fontId="111" fillId="0" borderId="27" xfId="0" applyFont="1" applyBorder="1" applyAlignment="1">
      <alignment horizontal="center" vertical="center" wrapText="1"/>
    </xf>
    <xf numFmtId="0" fontId="111" fillId="0" borderId="28" xfId="0" applyFont="1" applyBorder="1" applyAlignment="1">
      <alignment horizontal="center" vertical="center" wrapText="1"/>
    </xf>
    <xf numFmtId="0" fontId="111" fillId="0" borderId="104" xfId="0" applyFont="1" applyBorder="1" applyAlignment="1">
      <alignment horizontal="center" vertical="top" wrapText="1"/>
    </xf>
    <xf numFmtId="0" fontId="111" fillId="0" borderId="105" xfId="0" applyFont="1" applyBorder="1" applyAlignment="1">
      <alignment horizontal="center" vertical="top" wrapText="1"/>
    </xf>
    <xf numFmtId="0" fontId="111" fillId="0" borderId="127" xfId="0" applyFont="1" applyBorder="1" applyAlignment="1">
      <alignment horizontal="center" vertical="top" wrapText="1"/>
    </xf>
    <xf numFmtId="0" fontId="111" fillId="0" borderId="128" xfId="0" applyFont="1" applyBorder="1" applyAlignment="1">
      <alignment horizontal="center" vertical="top" wrapText="1"/>
    </xf>
    <xf numFmtId="0" fontId="131" fillId="0" borderId="117" xfId="0" applyFont="1" applyBorder="1" applyAlignment="1">
      <alignment horizontal="left" vertical="top" wrapText="1"/>
    </xf>
    <xf numFmtId="0" fontId="131" fillId="0" borderId="118" xfId="0" applyFont="1" applyBorder="1" applyAlignment="1">
      <alignment horizontal="left" vertical="top" wrapText="1"/>
    </xf>
    <xf numFmtId="0" fontId="117" fillId="0" borderId="104" xfId="0" applyFont="1" applyBorder="1" applyAlignment="1">
      <alignment horizontal="center" vertical="center"/>
    </xf>
    <xf numFmtId="0" fontId="117" fillId="0" borderId="106" xfId="0" applyFont="1" applyBorder="1" applyAlignment="1">
      <alignment horizontal="center" vertical="center"/>
    </xf>
    <xf numFmtId="0" fontId="117" fillId="0" borderId="83" xfId="0" applyFont="1" applyBorder="1" applyAlignment="1">
      <alignment horizontal="center" vertical="center"/>
    </xf>
    <xf numFmtId="0" fontId="117" fillId="0" borderId="73" xfId="0" applyFont="1" applyBorder="1" applyAlignment="1">
      <alignment horizontal="center" vertical="center"/>
    </xf>
    <xf numFmtId="0" fontId="116" fillId="0" borderId="125" xfId="0" applyFont="1" applyBorder="1" applyAlignment="1">
      <alignment horizontal="center" vertical="center" wrapText="1"/>
    </xf>
    <xf numFmtId="0" fontId="116"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topLeftCell="A19" zoomScaleNormal="100" workbookViewId="0">
      <selection activeCell="C23" sqref="C23"/>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0"/>
      <c r="B1" s="136" t="s">
        <v>222</v>
      </c>
      <c r="C1" s="100"/>
    </row>
    <row r="2" spans="1:3">
      <c r="A2" s="137">
        <v>1</v>
      </c>
      <c r="B2" s="249" t="s">
        <v>223</v>
      </c>
      <c r="C2" s="46" t="s">
        <v>730</v>
      </c>
    </row>
    <row r="3" spans="1:3">
      <c r="A3" s="137">
        <v>2</v>
      </c>
      <c r="B3" s="250" t="s">
        <v>219</v>
      </c>
      <c r="C3" s="46" t="s">
        <v>710</v>
      </c>
    </row>
    <row r="4" spans="1:3">
      <c r="A4" s="137">
        <v>3</v>
      </c>
      <c r="B4" s="251" t="s">
        <v>224</v>
      </c>
      <c r="C4" s="46" t="s">
        <v>718</v>
      </c>
    </row>
    <row r="5" spans="1:3">
      <c r="A5" s="138">
        <v>4</v>
      </c>
      <c r="B5" s="252" t="s">
        <v>220</v>
      </c>
      <c r="C5" s="46" t="s">
        <v>731</v>
      </c>
    </row>
    <row r="6" spans="1:3" s="139" customFormat="1" ht="45.75" customHeight="1">
      <c r="A6" s="673" t="s">
        <v>296</v>
      </c>
      <c r="B6" s="674"/>
      <c r="C6" s="674"/>
    </row>
    <row r="7" spans="1:3" ht="15">
      <c r="A7" s="140" t="s">
        <v>29</v>
      </c>
      <c r="B7" s="136" t="s">
        <v>221</v>
      </c>
    </row>
    <row r="8" spans="1:3">
      <c r="A8" s="100">
        <v>1</v>
      </c>
      <c r="B8" s="171" t="s">
        <v>20</v>
      </c>
    </row>
    <row r="9" spans="1:3">
      <c r="A9" s="100">
        <v>2</v>
      </c>
      <c r="B9" s="172" t="s">
        <v>21</v>
      </c>
    </row>
    <row r="10" spans="1:3">
      <c r="A10" s="100">
        <v>3</v>
      </c>
      <c r="B10" s="172" t="s">
        <v>22</v>
      </c>
    </row>
    <row r="11" spans="1:3">
      <c r="A11" s="100">
        <v>4</v>
      </c>
      <c r="B11" s="172" t="s">
        <v>23</v>
      </c>
    </row>
    <row r="12" spans="1:3">
      <c r="A12" s="100">
        <v>5</v>
      </c>
      <c r="B12" s="172" t="s">
        <v>24</v>
      </c>
    </row>
    <row r="13" spans="1:3">
      <c r="A13" s="100">
        <v>6</v>
      </c>
      <c r="B13" s="173" t="s">
        <v>231</v>
      </c>
    </row>
    <row r="14" spans="1:3">
      <c r="A14" s="100">
        <v>7</v>
      </c>
      <c r="B14" s="172" t="s">
        <v>225</v>
      </c>
    </row>
    <row r="15" spans="1:3">
      <c r="A15" s="100">
        <v>8</v>
      </c>
      <c r="B15" s="172" t="s">
        <v>226</v>
      </c>
    </row>
    <row r="16" spans="1:3">
      <c r="A16" s="100">
        <v>9</v>
      </c>
      <c r="B16" s="172" t="s">
        <v>25</v>
      </c>
    </row>
    <row r="17" spans="1:2">
      <c r="A17" s="248" t="s">
        <v>295</v>
      </c>
      <c r="B17" s="247" t="s">
        <v>282</v>
      </c>
    </row>
    <row r="18" spans="1:2">
      <c r="A18" s="100">
        <v>10</v>
      </c>
      <c r="B18" s="172" t="s">
        <v>26</v>
      </c>
    </row>
    <row r="19" spans="1:2">
      <c r="A19" s="100">
        <v>11</v>
      </c>
      <c r="B19" s="173" t="s">
        <v>227</v>
      </c>
    </row>
    <row r="20" spans="1:2">
      <c r="A20" s="100">
        <v>12</v>
      </c>
      <c r="B20" s="173" t="s">
        <v>27</v>
      </c>
    </row>
    <row r="21" spans="1:2">
      <c r="A21" s="300">
        <v>13</v>
      </c>
      <c r="B21" s="301" t="s">
        <v>228</v>
      </c>
    </row>
    <row r="22" spans="1:2">
      <c r="A22" s="300">
        <v>14</v>
      </c>
      <c r="B22" s="302" t="s">
        <v>253</v>
      </c>
    </row>
    <row r="23" spans="1:2">
      <c r="A23" s="300">
        <v>15</v>
      </c>
      <c r="B23" s="303" t="s">
        <v>28</v>
      </c>
    </row>
    <row r="24" spans="1:2">
      <c r="A24" s="300">
        <v>15.1</v>
      </c>
      <c r="B24" s="304" t="s">
        <v>309</v>
      </c>
    </row>
    <row r="25" spans="1:2">
      <c r="A25" s="300">
        <v>16</v>
      </c>
      <c r="B25" s="304" t="s">
        <v>372</v>
      </c>
    </row>
    <row r="26" spans="1:2">
      <c r="A26" s="300">
        <v>17</v>
      </c>
      <c r="B26" s="304" t="s">
        <v>413</v>
      </c>
    </row>
    <row r="27" spans="1:2">
      <c r="A27" s="300">
        <v>18</v>
      </c>
      <c r="B27" s="304" t="s">
        <v>700</v>
      </c>
    </row>
    <row r="28" spans="1:2">
      <c r="A28" s="300">
        <v>19</v>
      </c>
      <c r="B28" s="304" t="s">
        <v>701</v>
      </c>
    </row>
    <row r="29" spans="1:2">
      <c r="A29" s="300">
        <v>20</v>
      </c>
      <c r="B29" s="369" t="s">
        <v>702</v>
      </c>
    </row>
    <row r="30" spans="1:2">
      <c r="A30" s="300">
        <v>21</v>
      </c>
      <c r="B30" s="304" t="s">
        <v>529</v>
      </c>
    </row>
    <row r="31" spans="1:2">
      <c r="A31" s="300">
        <v>22</v>
      </c>
      <c r="B31" s="304" t="s">
        <v>703</v>
      </c>
    </row>
    <row r="32" spans="1:2">
      <c r="A32" s="300">
        <v>23</v>
      </c>
      <c r="B32" s="304" t="s">
        <v>704</v>
      </c>
    </row>
    <row r="33" spans="1:2">
      <c r="A33" s="300">
        <v>24</v>
      </c>
      <c r="B33" s="304" t="s">
        <v>705</v>
      </c>
    </row>
    <row r="34" spans="1:2">
      <c r="A34" s="300">
        <v>25</v>
      </c>
      <c r="B34" s="304" t="s">
        <v>414</v>
      </c>
    </row>
    <row r="35" spans="1:2">
      <c r="A35" s="300">
        <v>26</v>
      </c>
      <c r="B35" s="304" t="s">
        <v>551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D56"/>
  <sheetViews>
    <sheetView zoomScale="90" zoomScaleNormal="90" workbookViewId="0">
      <pane xSplit="1" ySplit="5" topLeftCell="B6" activePane="bottomRight" state="frozen"/>
      <selection activeCell="C45" sqref="C45"/>
      <selection pane="topRight" activeCell="C45" sqref="C45"/>
      <selection pane="bottomLeft" activeCell="C45" sqref="C45"/>
      <selection pane="bottomRight" activeCell="H22" sqref="H22"/>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4">
      <c r="A1" s="2" t="s">
        <v>30</v>
      </c>
      <c r="B1" s="3" t="str">
        <f>'Info '!C2</f>
        <v>JSC ProCredit Bank</v>
      </c>
    </row>
    <row r="2" spans="1:4" s="2" customFormat="1" ht="15.75" customHeight="1">
      <c r="A2" s="2" t="s">
        <v>31</v>
      </c>
      <c r="B2" s="320">
        <f>'1. key ratios '!B2</f>
        <v>45565</v>
      </c>
    </row>
    <row r="3" spans="1:4" s="2" customFormat="1" ht="15.75" customHeight="1"/>
    <row r="4" spans="1:4" ht="13.5" thickBot="1">
      <c r="A4" s="4" t="s">
        <v>143</v>
      </c>
      <c r="B4" s="87" t="s">
        <v>142</v>
      </c>
    </row>
    <row r="5" spans="1:4">
      <c r="A5" s="51" t="s">
        <v>6</v>
      </c>
      <c r="B5" s="52"/>
      <c r="C5" s="53" t="s">
        <v>35</v>
      </c>
    </row>
    <row r="6" spans="1:4">
      <c r="A6" s="54">
        <v>1</v>
      </c>
      <c r="B6" s="55" t="s">
        <v>141</v>
      </c>
      <c r="C6" s="56">
        <v>323211250.12</v>
      </c>
      <c r="D6" s="134"/>
    </row>
    <row r="7" spans="1:4">
      <c r="A7" s="54">
        <v>2</v>
      </c>
      <c r="B7" s="57" t="s">
        <v>140</v>
      </c>
      <c r="C7" s="58">
        <v>112482805</v>
      </c>
      <c r="D7" s="134"/>
    </row>
    <row r="8" spans="1:4">
      <c r="A8" s="54">
        <v>3</v>
      </c>
      <c r="B8" s="59" t="s">
        <v>139</v>
      </c>
      <c r="C8" s="58">
        <v>72117569.829999998</v>
      </c>
      <c r="D8" s="134"/>
    </row>
    <row r="9" spans="1:4">
      <c r="A9" s="54">
        <v>4</v>
      </c>
      <c r="B9" s="59" t="s">
        <v>138</v>
      </c>
      <c r="C9" s="58">
        <v>0</v>
      </c>
      <c r="D9" s="134"/>
    </row>
    <row r="10" spans="1:4">
      <c r="A10" s="54">
        <v>5</v>
      </c>
      <c r="B10" s="59" t="s">
        <v>137</v>
      </c>
      <c r="C10" s="58">
        <v>0</v>
      </c>
      <c r="D10" s="134"/>
    </row>
    <row r="11" spans="1:4">
      <c r="A11" s="54">
        <v>6</v>
      </c>
      <c r="B11" s="60" t="s">
        <v>136</v>
      </c>
      <c r="C11" s="58">
        <v>138610875.28999999</v>
      </c>
      <c r="D11" s="134"/>
    </row>
    <row r="12" spans="1:4" s="28" customFormat="1">
      <c r="A12" s="54">
        <v>7</v>
      </c>
      <c r="B12" s="55" t="s">
        <v>135</v>
      </c>
      <c r="C12" s="61">
        <v>10956335.386194099</v>
      </c>
      <c r="D12" s="134"/>
    </row>
    <row r="13" spans="1:4" s="28" customFormat="1">
      <c r="A13" s="54">
        <v>8</v>
      </c>
      <c r="B13" s="62" t="s">
        <v>134</v>
      </c>
      <c r="C13" s="63">
        <v>0</v>
      </c>
      <c r="D13" s="134"/>
    </row>
    <row r="14" spans="1:4" s="28" customFormat="1" ht="25.5">
      <c r="A14" s="54">
        <v>9</v>
      </c>
      <c r="B14" s="64" t="s">
        <v>133</v>
      </c>
      <c r="C14" s="63">
        <v>0</v>
      </c>
      <c r="D14" s="134"/>
    </row>
    <row r="15" spans="1:4" s="28" customFormat="1">
      <c r="A15" s="54">
        <v>10</v>
      </c>
      <c r="B15" s="65" t="s">
        <v>132</v>
      </c>
      <c r="C15" s="63">
        <v>2084486.9</v>
      </c>
      <c r="D15" s="134"/>
    </row>
    <row r="16" spans="1:4" s="28" customFormat="1">
      <c r="A16" s="54">
        <v>11</v>
      </c>
      <c r="B16" s="66" t="s">
        <v>131</v>
      </c>
      <c r="C16" s="63">
        <v>0</v>
      </c>
      <c r="D16" s="134"/>
    </row>
    <row r="17" spans="1:4" s="28" customFormat="1">
      <c r="A17" s="54">
        <v>12</v>
      </c>
      <c r="B17" s="65" t="s">
        <v>130</v>
      </c>
      <c r="C17" s="63">
        <v>0</v>
      </c>
      <c r="D17" s="134"/>
    </row>
    <row r="18" spans="1:4" s="28" customFormat="1">
      <c r="A18" s="54">
        <v>13</v>
      </c>
      <c r="B18" s="65" t="s">
        <v>129</v>
      </c>
      <c r="C18" s="63">
        <v>0</v>
      </c>
      <c r="D18" s="134"/>
    </row>
    <row r="19" spans="1:4" s="28" customFormat="1">
      <c r="A19" s="54">
        <v>14</v>
      </c>
      <c r="B19" s="65" t="s">
        <v>128</v>
      </c>
      <c r="C19" s="63">
        <v>0</v>
      </c>
      <c r="D19" s="134"/>
    </row>
    <row r="20" spans="1:4" s="28" customFormat="1">
      <c r="A20" s="54">
        <v>15</v>
      </c>
      <c r="B20" s="65" t="s">
        <v>127</v>
      </c>
      <c r="C20" s="63">
        <v>0</v>
      </c>
      <c r="D20" s="134"/>
    </row>
    <row r="21" spans="1:4" s="28" customFormat="1" ht="25.5">
      <c r="A21" s="54">
        <v>16</v>
      </c>
      <c r="B21" s="64" t="s">
        <v>126</v>
      </c>
      <c r="C21" s="63">
        <v>0</v>
      </c>
      <c r="D21" s="134"/>
    </row>
    <row r="22" spans="1:4" s="28" customFormat="1">
      <c r="A22" s="54">
        <v>17</v>
      </c>
      <c r="B22" s="67" t="s">
        <v>125</v>
      </c>
      <c r="C22" s="63">
        <v>8871848.4861940984</v>
      </c>
      <c r="D22" s="134"/>
    </row>
    <row r="23" spans="1:4" s="28" customFormat="1">
      <c r="A23" s="54">
        <v>18</v>
      </c>
      <c r="B23" s="67" t="s">
        <v>552</v>
      </c>
      <c r="C23" s="371">
        <v>0</v>
      </c>
      <c r="D23" s="134"/>
    </row>
    <row r="24" spans="1:4" s="28" customFormat="1">
      <c r="A24" s="54">
        <v>19</v>
      </c>
      <c r="B24" s="64" t="s">
        <v>124</v>
      </c>
      <c r="C24" s="63">
        <v>0</v>
      </c>
      <c r="D24" s="134"/>
    </row>
    <row r="25" spans="1:4" s="28" customFormat="1" ht="25.5">
      <c r="A25" s="54">
        <v>20</v>
      </c>
      <c r="B25" s="64" t="s">
        <v>101</v>
      </c>
      <c r="C25" s="63">
        <v>0</v>
      </c>
      <c r="D25" s="134"/>
    </row>
    <row r="26" spans="1:4" s="28" customFormat="1">
      <c r="A26" s="54">
        <v>21</v>
      </c>
      <c r="B26" s="66" t="s">
        <v>123</v>
      </c>
      <c r="C26" s="63">
        <v>0</v>
      </c>
      <c r="D26" s="134"/>
    </row>
    <row r="27" spans="1:4" s="28" customFormat="1">
      <c r="A27" s="54">
        <v>22</v>
      </c>
      <c r="B27" s="66" t="s">
        <v>122</v>
      </c>
      <c r="C27" s="63">
        <v>0</v>
      </c>
      <c r="D27" s="134"/>
    </row>
    <row r="28" spans="1:4" s="28" customFormat="1">
      <c r="A28" s="54">
        <v>23</v>
      </c>
      <c r="B28" s="66" t="s">
        <v>121</v>
      </c>
      <c r="C28" s="63">
        <v>0</v>
      </c>
      <c r="D28" s="134"/>
    </row>
    <row r="29" spans="1:4" s="28" customFormat="1">
      <c r="A29" s="54">
        <v>24</v>
      </c>
      <c r="B29" s="68" t="s">
        <v>120</v>
      </c>
      <c r="C29" s="61">
        <v>312254914.73380589</v>
      </c>
      <c r="D29" s="134"/>
    </row>
    <row r="30" spans="1:4" s="28" customFormat="1">
      <c r="A30" s="69"/>
      <c r="B30" s="70"/>
      <c r="C30" s="63"/>
      <c r="D30" s="134"/>
    </row>
    <row r="31" spans="1:4" s="28" customFormat="1">
      <c r="A31" s="69">
        <v>25</v>
      </c>
      <c r="B31" s="68" t="s">
        <v>119</v>
      </c>
      <c r="C31" s="61">
        <v>0</v>
      </c>
      <c r="D31" s="134"/>
    </row>
    <row r="32" spans="1:4" s="28" customFormat="1">
      <c r="A32" s="69">
        <v>26</v>
      </c>
      <c r="B32" s="59" t="s">
        <v>118</v>
      </c>
      <c r="C32" s="71">
        <v>0</v>
      </c>
      <c r="D32" s="134"/>
    </row>
    <row r="33" spans="1:4" s="28" customFormat="1">
      <c r="A33" s="69">
        <v>27</v>
      </c>
      <c r="B33" s="72" t="s">
        <v>192</v>
      </c>
      <c r="C33" s="63">
        <v>0</v>
      </c>
      <c r="D33" s="134"/>
    </row>
    <row r="34" spans="1:4" s="28" customFormat="1">
      <c r="A34" s="69">
        <v>28</v>
      </c>
      <c r="B34" s="72" t="s">
        <v>117</v>
      </c>
      <c r="C34" s="63">
        <v>0</v>
      </c>
      <c r="D34" s="134"/>
    </row>
    <row r="35" spans="1:4" s="28" customFormat="1">
      <c r="A35" s="69">
        <v>29</v>
      </c>
      <c r="B35" s="59" t="s">
        <v>116</v>
      </c>
      <c r="C35" s="63">
        <v>0</v>
      </c>
      <c r="D35" s="134"/>
    </row>
    <row r="36" spans="1:4" s="28" customFormat="1">
      <c r="A36" s="69">
        <v>30</v>
      </c>
      <c r="B36" s="68" t="s">
        <v>115</v>
      </c>
      <c r="C36" s="61">
        <v>0</v>
      </c>
      <c r="D36" s="134"/>
    </row>
    <row r="37" spans="1:4" s="28" customFormat="1">
      <c r="A37" s="69">
        <v>31</v>
      </c>
      <c r="B37" s="64" t="s">
        <v>114</v>
      </c>
      <c r="C37" s="63">
        <v>0</v>
      </c>
      <c r="D37" s="134"/>
    </row>
    <row r="38" spans="1:4" s="28" customFormat="1">
      <c r="A38" s="69">
        <v>32</v>
      </c>
      <c r="B38" s="65" t="s">
        <v>113</v>
      </c>
      <c r="C38" s="63">
        <v>0</v>
      </c>
      <c r="D38" s="134"/>
    </row>
    <row r="39" spans="1:4" s="28" customFormat="1" ht="25.5">
      <c r="A39" s="69">
        <v>33</v>
      </c>
      <c r="B39" s="64" t="s">
        <v>112</v>
      </c>
      <c r="C39" s="63">
        <v>0</v>
      </c>
      <c r="D39" s="134"/>
    </row>
    <row r="40" spans="1:4" s="28" customFormat="1" ht="25.5">
      <c r="A40" s="69">
        <v>34</v>
      </c>
      <c r="B40" s="64" t="s">
        <v>101</v>
      </c>
      <c r="C40" s="63">
        <v>0</v>
      </c>
      <c r="D40" s="134"/>
    </row>
    <row r="41" spans="1:4" s="28" customFormat="1">
      <c r="A41" s="69">
        <v>35</v>
      </c>
      <c r="B41" s="66" t="s">
        <v>111</v>
      </c>
      <c r="C41" s="63">
        <v>0</v>
      </c>
      <c r="D41" s="134"/>
    </row>
    <row r="42" spans="1:4" s="28" customFormat="1">
      <c r="A42" s="69">
        <v>36</v>
      </c>
      <c r="B42" s="68" t="s">
        <v>110</v>
      </c>
      <c r="C42" s="61">
        <v>0</v>
      </c>
      <c r="D42" s="134"/>
    </row>
    <row r="43" spans="1:4" s="28" customFormat="1">
      <c r="A43" s="69"/>
      <c r="B43" s="70"/>
      <c r="C43" s="63"/>
      <c r="D43" s="134"/>
    </row>
    <row r="44" spans="1:4" s="28" customFormat="1">
      <c r="A44" s="69">
        <v>37</v>
      </c>
      <c r="B44" s="73" t="s">
        <v>109</v>
      </c>
      <c r="C44" s="61">
        <v>9137400</v>
      </c>
      <c r="D44" s="134"/>
    </row>
    <row r="45" spans="1:4" s="28" customFormat="1">
      <c r="A45" s="69">
        <v>38</v>
      </c>
      <c r="B45" s="59" t="s">
        <v>108</v>
      </c>
      <c r="C45" s="63">
        <v>9137400</v>
      </c>
      <c r="D45" s="134"/>
    </row>
    <row r="46" spans="1:4" s="28" customFormat="1">
      <c r="A46" s="69">
        <v>39</v>
      </c>
      <c r="B46" s="59" t="s">
        <v>107</v>
      </c>
      <c r="C46" s="63">
        <v>0</v>
      </c>
      <c r="D46" s="134"/>
    </row>
    <row r="47" spans="1:4" s="28" customFormat="1">
      <c r="A47" s="69">
        <v>40</v>
      </c>
      <c r="B47" s="59" t="s">
        <v>106</v>
      </c>
      <c r="C47" s="63">
        <v>0</v>
      </c>
      <c r="D47" s="134"/>
    </row>
    <row r="48" spans="1:4" s="28" customFormat="1">
      <c r="A48" s="69">
        <v>41</v>
      </c>
      <c r="B48" s="73" t="s">
        <v>105</v>
      </c>
      <c r="C48" s="61">
        <v>0</v>
      </c>
      <c r="D48" s="134"/>
    </row>
    <row r="49" spans="1:4" s="28" customFormat="1">
      <c r="A49" s="69">
        <v>42</v>
      </c>
      <c r="B49" s="64" t="s">
        <v>104</v>
      </c>
      <c r="C49" s="63">
        <v>0</v>
      </c>
      <c r="D49" s="134"/>
    </row>
    <row r="50" spans="1:4" s="28" customFormat="1">
      <c r="A50" s="69">
        <v>43</v>
      </c>
      <c r="B50" s="65" t="s">
        <v>103</v>
      </c>
      <c r="C50" s="63">
        <v>0</v>
      </c>
      <c r="D50" s="134"/>
    </row>
    <row r="51" spans="1:4" s="28" customFormat="1">
      <c r="A51" s="69">
        <v>44</v>
      </c>
      <c r="B51" s="64" t="s">
        <v>102</v>
      </c>
      <c r="C51" s="63">
        <v>0</v>
      </c>
      <c r="D51" s="134"/>
    </row>
    <row r="52" spans="1:4" s="28" customFormat="1" ht="25.5">
      <c r="A52" s="69">
        <v>45</v>
      </c>
      <c r="B52" s="64" t="s">
        <v>101</v>
      </c>
      <c r="C52" s="63">
        <v>0</v>
      </c>
      <c r="D52" s="134"/>
    </row>
    <row r="53" spans="1:4" s="28" customFormat="1" ht="13.5" thickBot="1">
      <c r="A53" s="69">
        <v>46</v>
      </c>
      <c r="B53" s="74" t="s">
        <v>100</v>
      </c>
      <c r="C53" s="75">
        <v>9137400</v>
      </c>
      <c r="D53" s="134"/>
    </row>
    <row r="54" spans="1:4">
      <c r="D54" s="134"/>
    </row>
    <row r="55" spans="1:4">
      <c r="D55" s="134"/>
    </row>
    <row r="56" spans="1:4">
      <c r="B56" s="4" t="s">
        <v>7</v>
      </c>
      <c r="D56" s="134"/>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workbookViewId="0">
      <selection activeCell="E1" sqref="E1:F1048576"/>
    </sheetView>
  </sheetViews>
  <sheetFormatPr defaultColWidth="9.140625" defaultRowHeight="12.75"/>
  <cols>
    <col min="1" max="1" width="9.42578125" style="163" bestFit="1" customWidth="1"/>
    <col min="2" max="2" width="59" style="163" customWidth="1"/>
    <col min="3" max="3" width="16.7109375" style="163" bestFit="1" customWidth="1"/>
    <col min="4" max="4" width="14.28515625" style="163" bestFit="1" customWidth="1"/>
    <col min="5" max="16384" width="9.140625" style="163"/>
  </cols>
  <sheetData>
    <row r="1" spans="1:6" ht="15.75">
      <c r="A1" s="161" t="s">
        <v>30</v>
      </c>
      <c r="B1" s="3" t="str">
        <f>'Info '!C2</f>
        <v>JSC ProCredit Bank</v>
      </c>
    </row>
    <row r="2" spans="1:6" s="161" customFormat="1" ht="15.75" customHeight="1">
      <c r="A2" s="161" t="s">
        <v>31</v>
      </c>
      <c r="B2" s="320">
        <f>'1. key ratios '!B2</f>
        <v>45565</v>
      </c>
    </row>
    <row r="3" spans="1:6" s="161" customFormat="1" ht="15.75" customHeight="1"/>
    <row r="4" spans="1:6" ht="13.5" thickBot="1">
      <c r="A4" s="163" t="s">
        <v>281</v>
      </c>
      <c r="B4" s="237" t="s">
        <v>282</v>
      </c>
    </row>
    <row r="5" spans="1:6" s="168" customFormat="1" ht="12.75" customHeight="1">
      <c r="A5" s="298"/>
      <c r="B5" s="299" t="s">
        <v>285</v>
      </c>
      <c r="C5" s="230" t="s">
        <v>283</v>
      </c>
      <c r="D5" s="231" t="s">
        <v>284</v>
      </c>
    </row>
    <row r="6" spans="1:6" s="238" customFormat="1">
      <c r="A6" s="232">
        <v>1</v>
      </c>
      <c r="B6" s="293" t="s">
        <v>286</v>
      </c>
      <c r="C6" s="293"/>
      <c r="D6" s="233"/>
    </row>
    <row r="7" spans="1:6" s="238" customFormat="1">
      <c r="A7" s="234" t="s">
        <v>272</v>
      </c>
      <c r="B7" s="294" t="s">
        <v>287</v>
      </c>
      <c r="C7" s="286">
        <v>4.4999999999999998E-2</v>
      </c>
      <c r="D7" s="557">
        <v>68675459.265626535</v>
      </c>
      <c r="E7" s="556"/>
      <c r="F7" s="556"/>
    </row>
    <row r="8" spans="1:6" s="238" customFormat="1">
      <c r="A8" s="234" t="s">
        <v>273</v>
      </c>
      <c r="B8" s="294" t="s">
        <v>288</v>
      </c>
      <c r="C8" s="287">
        <v>0.06</v>
      </c>
      <c r="D8" s="557">
        <v>91567279.02083537</v>
      </c>
      <c r="E8" s="556"/>
      <c r="F8" s="556"/>
    </row>
    <row r="9" spans="1:6" s="238" customFormat="1">
      <c r="A9" s="234" t="s">
        <v>274</v>
      </c>
      <c r="B9" s="294" t="s">
        <v>289</v>
      </c>
      <c r="C9" s="287">
        <v>0.08</v>
      </c>
      <c r="D9" s="557">
        <v>122089705.36111383</v>
      </c>
      <c r="E9" s="556"/>
      <c r="F9" s="556"/>
    </row>
    <row r="10" spans="1:6" s="238" customFormat="1">
      <c r="A10" s="232" t="s">
        <v>275</v>
      </c>
      <c r="B10" s="293" t="s">
        <v>290</v>
      </c>
      <c r="C10" s="288"/>
      <c r="D10" s="558"/>
      <c r="E10" s="556"/>
      <c r="F10" s="556"/>
    </row>
    <row r="11" spans="1:6" s="239" customFormat="1">
      <c r="A11" s="235" t="s">
        <v>276</v>
      </c>
      <c r="B11" s="285" t="s">
        <v>356</v>
      </c>
      <c r="C11" s="289">
        <v>2.5000000000000001E-2</v>
      </c>
      <c r="D11" s="557">
        <v>38153032.925348073</v>
      </c>
      <c r="E11" s="556"/>
      <c r="F11" s="556"/>
    </row>
    <row r="12" spans="1:6" s="239" customFormat="1">
      <c r="A12" s="235" t="s">
        <v>277</v>
      </c>
      <c r="B12" s="285" t="s">
        <v>291</v>
      </c>
      <c r="C12" s="289">
        <v>2.5000000000000001E-3</v>
      </c>
      <c r="D12" s="557">
        <v>3815303.2925348072</v>
      </c>
      <c r="E12" s="556"/>
      <c r="F12" s="556"/>
    </row>
    <row r="13" spans="1:6" s="239" customFormat="1">
      <c r="A13" s="235" t="s">
        <v>278</v>
      </c>
      <c r="B13" s="285" t="s">
        <v>292</v>
      </c>
      <c r="C13" s="289">
        <v>0</v>
      </c>
      <c r="D13" s="557">
        <v>0</v>
      </c>
      <c r="E13" s="556"/>
      <c r="F13" s="556"/>
    </row>
    <row r="14" spans="1:6" s="239" customFormat="1">
      <c r="A14" s="232" t="s">
        <v>279</v>
      </c>
      <c r="B14" s="293" t="s">
        <v>353</v>
      </c>
      <c r="C14" s="290"/>
      <c r="D14" s="558"/>
      <c r="E14" s="556"/>
      <c r="F14" s="556"/>
    </row>
    <row r="15" spans="1:6" s="239" customFormat="1">
      <c r="A15" s="235">
        <v>3.1</v>
      </c>
      <c r="B15" s="285" t="s">
        <v>297</v>
      </c>
      <c r="C15" s="289">
        <v>4.7459035854057238E-2</v>
      </c>
      <c r="D15" s="557">
        <v>72428246.301804826</v>
      </c>
      <c r="E15" s="556"/>
      <c r="F15" s="556"/>
    </row>
    <row r="16" spans="1:6" s="239" customFormat="1">
      <c r="A16" s="235">
        <v>3.2</v>
      </c>
      <c r="B16" s="285" t="s">
        <v>298</v>
      </c>
      <c r="C16" s="289">
        <v>5.8769406086341347E-2</v>
      </c>
      <c r="D16" s="557">
        <v>89689243.416613311</v>
      </c>
      <c r="E16" s="556"/>
      <c r="F16" s="556"/>
    </row>
    <row r="17" spans="1:6" s="238" customFormat="1">
      <c r="A17" s="235">
        <v>3.3</v>
      </c>
      <c r="B17" s="285" t="s">
        <v>299</v>
      </c>
      <c r="C17" s="289">
        <v>7.365147218145203E-2</v>
      </c>
      <c r="D17" s="557">
        <v>112401081.72557189</v>
      </c>
      <c r="E17" s="556"/>
      <c r="F17" s="556"/>
    </row>
    <row r="18" spans="1:6" s="168" customFormat="1" ht="12.75" customHeight="1">
      <c r="A18" s="296"/>
      <c r="B18" s="297" t="s">
        <v>352</v>
      </c>
      <c r="C18" s="291" t="s">
        <v>283</v>
      </c>
      <c r="D18" s="295" t="s">
        <v>284</v>
      </c>
      <c r="E18" s="556"/>
      <c r="F18" s="556"/>
    </row>
    <row r="19" spans="1:6" s="238" customFormat="1">
      <c r="A19" s="236">
        <v>4</v>
      </c>
      <c r="B19" s="285" t="s">
        <v>293</v>
      </c>
      <c r="C19" s="289">
        <v>0.11995903585405725</v>
      </c>
      <c r="D19" s="557">
        <v>183072041.78531423</v>
      </c>
      <c r="E19" s="556"/>
      <c r="F19" s="556"/>
    </row>
    <row r="20" spans="1:6" s="238" customFormat="1">
      <c r="A20" s="236">
        <v>5</v>
      </c>
      <c r="B20" s="285" t="s">
        <v>90</v>
      </c>
      <c r="C20" s="289">
        <v>0.14626940608634134</v>
      </c>
      <c r="D20" s="557">
        <v>223224858.65533155</v>
      </c>
      <c r="E20" s="556"/>
      <c r="F20" s="556"/>
    </row>
    <row r="21" spans="1:6" s="238" customFormat="1" ht="13.5" thickBot="1">
      <c r="A21" s="240" t="s">
        <v>280</v>
      </c>
      <c r="B21" s="241" t="s">
        <v>294</v>
      </c>
      <c r="C21" s="292">
        <v>0.18115147218145206</v>
      </c>
      <c r="D21" s="559">
        <v>276459123.30456865</v>
      </c>
      <c r="E21" s="556"/>
      <c r="F21" s="556"/>
    </row>
    <row r="23" spans="1:6" ht="51">
      <c r="B23" s="201"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70"/>
  <sheetViews>
    <sheetView zoomScale="70" zoomScaleNormal="70" workbookViewId="0">
      <pane xSplit="1" ySplit="5" topLeftCell="B6" activePane="bottomRight" state="frozen"/>
      <selection activeCell="C45" sqref="C45"/>
      <selection pane="topRight" activeCell="C45" sqref="C45"/>
      <selection pane="bottomLeft" activeCell="C45" sqref="C45"/>
      <selection pane="bottomRight" activeCell="E6" sqref="E6:E70"/>
    </sheetView>
  </sheetViews>
  <sheetFormatPr defaultColWidth="9.140625" defaultRowHeight="14.25"/>
  <cols>
    <col min="1" max="1" width="10.7109375" style="4" customWidth="1"/>
    <col min="2" max="2" width="91.85546875" style="4" customWidth="1"/>
    <col min="3" max="3" width="56.425781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20">
        <f>'1. key ratios '!B2</f>
        <v>45565</v>
      </c>
    </row>
    <row r="3" spans="1:6" s="2" customFormat="1" ht="15.75" customHeight="1">
      <c r="A3" s="76"/>
    </row>
    <row r="4" spans="1:6" s="2" customFormat="1" ht="15.75" customHeight="1" thickBot="1">
      <c r="A4" s="2" t="s">
        <v>47</v>
      </c>
      <c r="B4" s="155" t="s">
        <v>178</v>
      </c>
      <c r="D4" s="20" t="s">
        <v>35</v>
      </c>
    </row>
    <row r="5" spans="1:6" ht="26.25" thickBot="1">
      <c r="A5" s="77" t="s">
        <v>6</v>
      </c>
      <c r="B5" s="175" t="s">
        <v>218</v>
      </c>
      <c r="C5" s="78" t="s">
        <v>659</v>
      </c>
      <c r="D5" s="79" t="s">
        <v>49</v>
      </c>
    </row>
    <row r="6" spans="1:6" ht="15">
      <c r="A6" s="561">
        <v>1</v>
      </c>
      <c r="B6" s="562" t="s">
        <v>560</v>
      </c>
      <c r="C6" s="563">
        <v>458582365.58630002</v>
      </c>
      <c r="D6" s="564"/>
      <c r="E6" s="80"/>
    </row>
    <row r="7" spans="1:6" ht="15">
      <c r="A7" s="565">
        <v>1.1000000000000001</v>
      </c>
      <c r="B7" s="392" t="s">
        <v>561</v>
      </c>
      <c r="C7" s="566">
        <v>53893715.019600004</v>
      </c>
      <c r="D7" s="81"/>
      <c r="E7" s="80"/>
    </row>
    <row r="8" spans="1:6" ht="15">
      <c r="A8" s="565">
        <v>1.2</v>
      </c>
      <c r="B8" s="392" t="s">
        <v>562</v>
      </c>
      <c r="C8" s="566">
        <v>211602663.23249999</v>
      </c>
      <c r="D8" s="81"/>
      <c r="E8" s="80"/>
    </row>
    <row r="9" spans="1:6" ht="15">
      <c r="A9" s="565">
        <v>1.3</v>
      </c>
      <c r="B9" s="392" t="s">
        <v>563</v>
      </c>
      <c r="C9" s="566">
        <v>193085987.33419999</v>
      </c>
      <c r="D9" s="81"/>
      <c r="E9" s="80"/>
    </row>
    <row r="10" spans="1:6" ht="15">
      <c r="A10" s="565">
        <v>2</v>
      </c>
      <c r="B10" s="377" t="s">
        <v>564</v>
      </c>
      <c r="C10" s="566">
        <v>0</v>
      </c>
      <c r="D10" s="81"/>
      <c r="E10" s="80"/>
    </row>
    <row r="11" spans="1:6" ht="15">
      <c r="A11" s="565">
        <v>2.1</v>
      </c>
      <c r="B11" s="390" t="s">
        <v>565</v>
      </c>
      <c r="C11" s="567">
        <v>0</v>
      </c>
      <c r="D11" s="437"/>
      <c r="E11" s="80"/>
    </row>
    <row r="12" spans="1:6" ht="15">
      <c r="A12" s="565">
        <v>3</v>
      </c>
      <c r="B12" s="379" t="s">
        <v>566</v>
      </c>
      <c r="C12" s="567">
        <v>0</v>
      </c>
      <c r="D12" s="437"/>
      <c r="E12" s="80"/>
    </row>
    <row r="13" spans="1:6" ht="15">
      <c r="A13" s="565">
        <v>4</v>
      </c>
      <c r="B13" s="380" t="s">
        <v>567</v>
      </c>
      <c r="C13" s="567">
        <v>-3.8059018552303314E-3</v>
      </c>
      <c r="D13" s="437"/>
      <c r="E13" s="80"/>
    </row>
    <row r="14" spans="1:6" ht="16.5">
      <c r="A14" s="565"/>
      <c r="B14" s="380"/>
      <c r="C14" s="567">
        <v>0</v>
      </c>
      <c r="D14" s="568" t="s">
        <v>732</v>
      </c>
      <c r="E14" s="80"/>
    </row>
    <row r="15" spans="1:6" ht="15">
      <c r="A15" s="565">
        <v>5</v>
      </c>
      <c r="B15" s="381" t="s">
        <v>568</v>
      </c>
      <c r="C15" s="567">
        <v>139527.79999999999</v>
      </c>
      <c r="D15" s="437"/>
      <c r="E15" s="80"/>
    </row>
    <row r="16" spans="1:6" ht="15">
      <c r="A16" s="565">
        <v>5.0999999999999996</v>
      </c>
      <c r="B16" s="382" t="s">
        <v>569</v>
      </c>
      <c r="C16" s="566">
        <v>139527.79999999999</v>
      </c>
      <c r="D16" s="437"/>
      <c r="E16" s="80"/>
    </row>
    <row r="17" spans="1:5" ht="15">
      <c r="A17" s="565">
        <v>5.2</v>
      </c>
      <c r="B17" s="382" t="s">
        <v>570</v>
      </c>
      <c r="C17" s="566">
        <v>0</v>
      </c>
      <c r="D17" s="81"/>
      <c r="E17" s="80"/>
    </row>
    <row r="18" spans="1:5" ht="15">
      <c r="A18" s="565">
        <v>5.3</v>
      </c>
      <c r="B18" s="383" t="s">
        <v>571</v>
      </c>
      <c r="C18" s="566">
        <v>0</v>
      </c>
      <c r="D18" s="81"/>
      <c r="E18" s="80"/>
    </row>
    <row r="19" spans="1:5" ht="15">
      <c r="A19" s="565">
        <v>6</v>
      </c>
      <c r="B19" s="379" t="s">
        <v>572</v>
      </c>
      <c r="C19" s="566">
        <v>1421002850.07212</v>
      </c>
      <c r="D19" s="81"/>
      <c r="E19" s="80"/>
    </row>
    <row r="20" spans="1:5" ht="15">
      <c r="A20" s="565">
        <v>6.1</v>
      </c>
      <c r="B20" s="382" t="s">
        <v>570</v>
      </c>
      <c r="C20" s="567">
        <v>71165099.75</v>
      </c>
      <c r="D20" s="81"/>
      <c r="E20" s="80"/>
    </row>
    <row r="21" spans="1:5" ht="15">
      <c r="A21" s="565">
        <v>6.2</v>
      </c>
      <c r="B21" s="383" t="s">
        <v>571</v>
      </c>
      <c r="C21" s="567">
        <v>1349837750.32212</v>
      </c>
      <c r="D21" s="81"/>
      <c r="E21" s="80"/>
    </row>
    <row r="22" spans="1:5" ht="15">
      <c r="A22" s="565">
        <v>7</v>
      </c>
      <c r="B22" s="377" t="s">
        <v>573</v>
      </c>
      <c r="C22" s="567">
        <v>8871848.4900000002</v>
      </c>
      <c r="D22" s="81"/>
      <c r="E22" s="80"/>
    </row>
    <row r="23" spans="1:5" ht="16.5">
      <c r="A23" s="565"/>
      <c r="B23" s="384"/>
      <c r="C23" s="567">
        <v>8871848.4900000002</v>
      </c>
      <c r="D23" s="568" t="s">
        <v>732</v>
      </c>
      <c r="E23" s="80"/>
    </row>
    <row r="24" spans="1:5" ht="15">
      <c r="A24" s="565">
        <v>8</v>
      </c>
      <c r="B24" s="384" t="s">
        <v>574</v>
      </c>
      <c r="C24" s="566">
        <v>0</v>
      </c>
      <c r="D24" s="81"/>
      <c r="E24" s="80"/>
    </row>
    <row r="25" spans="1:5" ht="15">
      <c r="A25" s="565">
        <v>9</v>
      </c>
      <c r="B25" s="380" t="s">
        <v>575</v>
      </c>
      <c r="C25" s="566">
        <v>46262578.38000001</v>
      </c>
      <c r="D25" s="438"/>
      <c r="E25" s="80"/>
    </row>
    <row r="26" spans="1:5" ht="15">
      <c r="A26" s="565">
        <v>9.1</v>
      </c>
      <c r="B26" s="382" t="s">
        <v>576</v>
      </c>
      <c r="C26" s="569">
        <v>42095550.99000001</v>
      </c>
      <c r="D26" s="82"/>
      <c r="E26" s="80"/>
    </row>
    <row r="27" spans="1:5" ht="15">
      <c r="A27" s="565">
        <v>9.1999999999999993</v>
      </c>
      <c r="B27" s="382" t="s">
        <v>577</v>
      </c>
      <c r="C27" s="570">
        <v>4167027.39</v>
      </c>
      <c r="D27" s="436"/>
      <c r="E27" s="80"/>
    </row>
    <row r="28" spans="1:5" ht="16.5">
      <c r="A28" s="565">
        <v>10</v>
      </c>
      <c r="B28" s="380" t="s">
        <v>578</v>
      </c>
      <c r="C28" s="571">
        <v>2084486.9</v>
      </c>
      <c r="D28" s="521" t="s">
        <v>733</v>
      </c>
      <c r="E28" s="80"/>
    </row>
    <row r="29" spans="1:5" ht="15">
      <c r="A29" s="565">
        <v>10.1</v>
      </c>
      <c r="B29" s="382" t="s">
        <v>579</v>
      </c>
      <c r="C29" s="566">
        <v>0</v>
      </c>
      <c r="D29" s="81"/>
      <c r="E29" s="80"/>
    </row>
    <row r="30" spans="1:5" ht="15">
      <c r="A30" s="565">
        <v>10.199999999999999</v>
      </c>
      <c r="B30" s="382" t="s">
        <v>580</v>
      </c>
      <c r="C30" s="566">
        <v>2084486.9</v>
      </c>
      <c r="D30" s="81"/>
      <c r="E30" s="80"/>
    </row>
    <row r="31" spans="1:5" ht="15">
      <c r="A31" s="565">
        <v>11</v>
      </c>
      <c r="B31" s="380" t="s">
        <v>581</v>
      </c>
      <c r="C31" s="566">
        <v>3436592.26</v>
      </c>
      <c r="D31" s="81"/>
      <c r="E31" s="80"/>
    </row>
    <row r="32" spans="1:5" ht="15">
      <c r="A32" s="565">
        <v>11.1</v>
      </c>
      <c r="B32" s="382" t="s">
        <v>582</v>
      </c>
      <c r="C32" s="566">
        <v>3436592.26</v>
      </c>
      <c r="D32" s="81"/>
      <c r="E32" s="80"/>
    </row>
    <row r="33" spans="1:5" ht="15">
      <c r="A33" s="565">
        <v>11.2</v>
      </c>
      <c r="B33" s="382" t="s">
        <v>583</v>
      </c>
      <c r="C33" s="566">
        <v>0</v>
      </c>
      <c r="D33" s="81"/>
      <c r="E33" s="80"/>
    </row>
    <row r="34" spans="1:5" ht="15">
      <c r="A34" s="565">
        <v>13</v>
      </c>
      <c r="B34" s="380" t="s">
        <v>584</v>
      </c>
      <c r="C34" s="566">
        <v>5303908.4884799998</v>
      </c>
      <c r="D34" s="81"/>
      <c r="E34" s="80"/>
    </row>
    <row r="35" spans="1:5" ht="15">
      <c r="A35" s="565">
        <v>13.1</v>
      </c>
      <c r="B35" s="560" t="s">
        <v>585</v>
      </c>
      <c r="C35" s="566">
        <v>101910</v>
      </c>
      <c r="D35" s="81"/>
      <c r="E35" s="80"/>
    </row>
    <row r="36" spans="1:5" ht="15">
      <c r="A36" s="565">
        <v>13.2</v>
      </c>
      <c r="B36" s="560" t="s">
        <v>586</v>
      </c>
      <c r="C36" s="569">
        <v>0</v>
      </c>
      <c r="D36" s="82"/>
      <c r="E36" s="80"/>
    </row>
    <row r="37" spans="1:5" ht="15">
      <c r="A37" s="565">
        <v>14</v>
      </c>
      <c r="B37" s="400" t="s">
        <v>587</v>
      </c>
      <c r="C37" s="569">
        <v>1945684157.9769003</v>
      </c>
      <c r="D37" s="82"/>
      <c r="E37" s="80"/>
    </row>
    <row r="38" spans="1:5" ht="15">
      <c r="A38" s="565"/>
      <c r="B38" s="397" t="s">
        <v>588</v>
      </c>
      <c r="C38" s="572"/>
      <c r="D38" s="83"/>
      <c r="E38" s="80"/>
    </row>
    <row r="39" spans="1:5" ht="15">
      <c r="A39" s="565">
        <v>15</v>
      </c>
      <c r="B39" s="388" t="s">
        <v>589</v>
      </c>
      <c r="C39" s="570">
        <v>4170</v>
      </c>
      <c r="D39" s="436"/>
      <c r="E39" s="80"/>
    </row>
    <row r="40" spans="1:5" ht="15">
      <c r="A40" s="565">
        <v>15.1</v>
      </c>
      <c r="B40" s="390" t="s">
        <v>565</v>
      </c>
      <c r="C40" s="566">
        <v>4170</v>
      </c>
      <c r="D40" s="81"/>
      <c r="E40" s="80"/>
    </row>
    <row r="41" spans="1:5" ht="15">
      <c r="A41" s="565">
        <v>16</v>
      </c>
      <c r="B41" s="377" t="s">
        <v>590</v>
      </c>
      <c r="C41" s="566">
        <v>0</v>
      </c>
      <c r="D41" s="81"/>
      <c r="E41" s="80"/>
    </row>
    <row r="42" spans="1:5" ht="15">
      <c r="A42" s="565">
        <v>17</v>
      </c>
      <c r="B42" s="377" t="s">
        <v>591</v>
      </c>
      <c r="C42" s="566">
        <v>1596167684.639616</v>
      </c>
      <c r="D42" s="81"/>
      <c r="E42" s="80"/>
    </row>
    <row r="43" spans="1:5" ht="15">
      <c r="A43" s="565">
        <v>17.100000000000001</v>
      </c>
      <c r="B43" s="391" t="s">
        <v>592</v>
      </c>
      <c r="C43" s="566">
        <v>1262273231.224416</v>
      </c>
      <c r="D43" s="81"/>
      <c r="E43" s="80"/>
    </row>
    <row r="44" spans="1:5" ht="15">
      <c r="A44" s="565">
        <v>17.2</v>
      </c>
      <c r="B44" s="392" t="s">
        <v>593</v>
      </c>
      <c r="C44" s="566">
        <v>333769826.2852</v>
      </c>
      <c r="D44" s="81"/>
      <c r="E44" s="80"/>
    </row>
    <row r="45" spans="1:5" ht="15">
      <c r="A45" s="565">
        <v>17.3</v>
      </c>
      <c r="B45" s="430" t="s">
        <v>594</v>
      </c>
      <c r="C45" s="569">
        <v>0</v>
      </c>
      <c r="D45" s="82"/>
      <c r="E45" s="80"/>
    </row>
    <row r="46" spans="1:5" ht="15">
      <c r="A46" s="565">
        <v>17.399999999999999</v>
      </c>
      <c r="B46" s="431" t="s">
        <v>595</v>
      </c>
      <c r="C46" s="573">
        <v>124627.13</v>
      </c>
      <c r="D46" s="574"/>
      <c r="E46" s="80"/>
    </row>
    <row r="47" spans="1:5" ht="15">
      <c r="A47" s="565">
        <v>18</v>
      </c>
      <c r="B47" s="400" t="s">
        <v>596</v>
      </c>
      <c r="C47" s="575">
        <v>2998193.1480999999</v>
      </c>
      <c r="D47" s="576"/>
      <c r="E47" s="80"/>
    </row>
    <row r="48" spans="1:5" ht="15">
      <c r="A48" s="565">
        <v>19</v>
      </c>
      <c r="B48" s="400" t="s">
        <v>597</v>
      </c>
      <c r="C48" s="577">
        <v>1987102.59</v>
      </c>
      <c r="D48" s="578"/>
      <c r="E48" s="80"/>
    </row>
    <row r="49" spans="1:5" ht="15">
      <c r="A49" s="565">
        <v>19.100000000000001</v>
      </c>
      <c r="B49" s="432" t="s">
        <v>598</v>
      </c>
      <c r="C49" s="577">
        <v>0</v>
      </c>
      <c r="D49" s="578"/>
      <c r="E49" s="80"/>
    </row>
    <row r="50" spans="1:5" ht="15">
      <c r="A50" s="565">
        <v>19.2</v>
      </c>
      <c r="B50" s="432" t="s">
        <v>599</v>
      </c>
      <c r="C50" s="577">
        <v>1987102.59</v>
      </c>
      <c r="D50" s="578"/>
      <c r="E50" s="80"/>
    </row>
    <row r="51" spans="1:5" ht="15">
      <c r="A51" s="565">
        <v>20</v>
      </c>
      <c r="B51" s="395" t="s">
        <v>600</v>
      </c>
      <c r="C51" s="577">
        <v>15467513.826300001</v>
      </c>
      <c r="D51" s="578"/>
      <c r="E51" s="80"/>
    </row>
    <row r="52" spans="1:5" ht="15">
      <c r="A52" s="565">
        <v>21</v>
      </c>
      <c r="B52" s="433" t="s">
        <v>601</v>
      </c>
      <c r="C52" s="577">
        <v>5848243.8619840005</v>
      </c>
      <c r="D52" s="578"/>
      <c r="E52" s="80"/>
    </row>
    <row r="53" spans="1:5" ht="15">
      <c r="A53" s="565">
        <v>21.1</v>
      </c>
      <c r="B53" s="392" t="s">
        <v>602</v>
      </c>
      <c r="C53" s="577">
        <v>0</v>
      </c>
      <c r="D53" s="578"/>
      <c r="E53" s="80"/>
    </row>
    <row r="54" spans="1:5" ht="15">
      <c r="A54" s="565">
        <v>22</v>
      </c>
      <c r="B54" s="396" t="s">
        <v>603</v>
      </c>
      <c r="C54" s="577">
        <v>1622472908.0659997</v>
      </c>
      <c r="D54" s="578"/>
      <c r="E54" s="80"/>
    </row>
    <row r="55" spans="1:5" ht="15">
      <c r="A55" s="565"/>
      <c r="B55" s="397" t="s">
        <v>604</v>
      </c>
      <c r="C55" s="579"/>
      <c r="D55" s="578"/>
      <c r="E55" s="80"/>
    </row>
    <row r="56" spans="1:5" ht="15">
      <c r="A56" s="565">
        <v>23</v>
      </c>
      <c r="B56" s="395" t="s">
        <v>605</v>
      </c>
      <c r="C56" s="577">
        <v>112482805</v>
      </c>
      <c r="D56" s="578"/>
      <c r="E56" s="80"/>
    </row>
    <row r="57" spans="1:5" ht="15">
      <c r="A57" s="565">
        <v>24</v>
      </c>
      <c r="B57" s="395" t="s">
        <v>606</v>
      </c>
      <c r="C57" s="577">
        <v>0</v>
      </c>
      <c r="D57" s="578"/>
      <c r="E57" s="80"/>
    </row>
    <row r="58" spans="1:5" ht="15">
      <c r="A58" s="565">
        <v>25</v>
      </c>
      <c r="B58" s="400" t="s">
        <v>607</v>
      </c>
      <c r="C58" s="577">
        <v>72117569.829999998</v>
      </c>
      <c r="D58" s="578"/>
      <c r="E58" s="80"/>
    </row>
    <row r="59" spans="1:5" ht="15">
      <c r="A59" s="565">
        <v>26</v>
      </c>
      <c r="B59" s="400" t="s">
        <v>608</v>
      </c>
      <c r="C59" s="577">
        <v>0</v>
      </c>
      <c r="D59" s="578"/>
      <c r="E59" s="80"/>
    </row>
    <row r="60" spans="1:5" ht="15">
      <c r="A60" s="565">
        <v>27</v>
      </c>
      <c r="B60" s="400" t="s">
        <v>609</v>
      </c>
      <c r="C60" s="577">
        <v>0</v>
      </c>
      <c r="D60" s="578"/>
      <c r="E60" s="80"/>
    </row>
    <row r="61" spans="1:5" ht="15">
      <c r="A61" s="565">
        <v>27.1</v>
      </c>
      <c r="B61" s="431" t="s">
        <v>610</v>
      </c>
      <c r="C61" s="577">
        <v>0</v>
      </c>
      <c r="D61" s="578"/>
      <c r="E61" s="80"/>
    </row>
    <row r="62" spans="1:5" ht="15">
      <c r="A62" s="565">
        <v>27.2</v>
      </c>
      <c r="B62" s="431" t="s">
        <v>611</v>
      </c>
      <c r="C62" s="577">
        <v>0</v>
      </c>
      <c r="D62" s="578"/>
      <c r="E62" s="80"/>
    </row>
    <row r="63" spans="1:5" ht="15">
      <c r="A63" s="565">
        <v>28</v>
      </c>
      <c r="B63" s="398" t="s">
        <v>612</v>
      </c>
      <c r="C63" s="577">
        <v>0</v>
      </c>
      <c r="D63" s="578"/>
      <c r="E63" s="80"/>
    </row>
    <row r="64" spans="1:5" ht="15">
      <c r="A64" s="565">
        <v>29</v>
      </c>
      <c r="B64" s="400" t="s">
        <v>613</v>
      </c>
      <c r="C64" s="577">
        <v>0</v>
      </c>
      <c r="D64" s="578"/>
      <c r="E64" s="80"/>
    </row>
    <row r="65" spans="1:5" ht="15">
      <c r="A65" s="565">
        <v>29.1</v>
      </c>
      <c r="B65" s="434" t="s">
        <v>614</v>
      </c>
      <c r="C65" s="577">
        <v>0</v>
      </c>
      <c r="D65" s="578"/>
      <c r="E65" s="80"/>
    </row>
    <row r="66" spans="1:5" ht="15">
      <c r="A66" s="565">
        <v>29.2</v>
      </c>
      <c r="B66" s="432" t="s">
        <v>615</v>
      </c>
      <c r="C66" s="577">
        <v>0</v>
      </c>
      <c r="D66" s="578"/>
      <c r="E66" s="80"/>
    </row>
    <row r="67" spans="1:5" ht="15">
      <c r="A67" s="565">
        <v>29.3</v>
      </c>
      <c r="B67" s="432" t="s">
        <v>616</v>
      </c>
      <c r="C67" s="577">
        <v>0</v>
      </c>
      <c r="D67" s="578"/>
      <c r="E67" s="80"/>
    </row>
    <row r="68" spans="1:5" ht="15">
      <c r="A68" s="565">
        <v>30</v>
      </c>
      <c r="B68" s="400" t="s">
        <v>617</v>
      </c>
      <c r="C68" s="580">
        <v>138610875.28999999</v>
      </c>
      <c r="D68" s="578"/>
      <c r="E68" s="80"/>
    </row>
    <row r="69" spans="1:5" ht="15">
      <c r="A69" s="565">
        <v>31</v>
      </c>
      <c r="B69" s="435" t="s">
        <v>618</v>
      </c>
      <c r="C69" s="580">
        <v>323211250.12</v>
      </c>
      <c r="D69" s="578"/>
      <c r="E69" s="80"/>
    </row>
    <row r="70" spans="1:5" ht="15.75" thickBot="1">
      <c r="A70" s="581">
        <v>32</v>
      </c>
      <c r="B70" s="582" t="s">
        <v>619</v>
      </c>
      <c r="C70" s="583">
        <v>1945684158.1859999</v>
      </c>
      <c r="D70" s="584"/>
      <c r="E70" s="80"/>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AB44"/>
  <sheetViews>
    <sheetView zoomScale="70" zoomScaleNormal="70" workbookViewId="0">
      <pane xSplit="1" ySplit="4" topLeftCell="B5" activePane="bottomRight" state="frozen"/>
      <selection activeCell="C45" sqref="C45"/>
      <selection pane="topRight" activeCell="C45" sqref="C45"/>
      <selection pane="bottomLeft" activeCell="C45" sqref="C45"/>
      <selection pane="bottomRight" activeCell="I42" sqref="I42"/>
    </sheetView>
  </sheetViews>
  <sheetFormatPr defaultColWidth="9.140625" defaultRowHeight="12.75"/>
  <cols>
    <col min="1" max="1" width="10.5703125" style="4" bestFit="1" customWidth="1"/>
    <col min="2" max="2" width="95" style="4" customWidth="1"/>
    <col min="3" max="3" width="15" style="4" bestFit="1" customWidth="1"/>
    <col min="4" max="4" width="16.5703125" style="4" bestFit="1" customWidth="1"/>
    <col min="5" max="5" width="15" style="4" bestFit="1" customWidth="1"/>
    <col min="6" max="6" width="16.5703125" style="4" bestFit="1" customWidth="1"/>
    <col min="7" max="7" width="14" style="4" bestFit="1" customWidth="1"/>
    <col min="8" max="8" width="13.42578125" style="4" bestFit="1" customWidth="1"/>
    <col min="9" max="9" width="13.140625" style="4" bestFit="1" customWidth="1"/>
    <col min="10" max="10" width="13.42578125" style="4" bestFit="1" customWidth="1"/>
    <col min="11" max="11" width="15" style="4" bestFit="1" customWidth="1"/>
    <col min="12" max="12" width="13.140625" style="19" bestFit="1" customWidth="1"/>
    <col min="13" max="13" width="16.5703125" style="19" bestFit="1" customWidth="1"/>
    <col min="14" max="14" width="14" style="19" bestFit="1" customWidth="1"/>
    <col min="15" max="16" width="13.140625" style="19" bestFit="1" customWidth="1"/>
    <col min="17" max="17" width="14.7109375" style="19" customWidth="1"/>
    <col min="18" max="18" width="13.140625" style="19" bestFit="1" customWidth="1"/>
    <col min="19" max="19" width="34.85546875" style="19" customWidth="1"/>
    <col min="20" max="16384" width="9.140625" style="19"/>
  </cols>
  <sheetData>
    <row r="1" spans="1:19">
      <c r="A1" s="2" t="s">
        <v>30</v>
      </c>
      <c r="B1" s="3" t="str">
        <f>'Info '!C2</f>
        <v>JSC ProCredit Bank</v>
      </c>
    </row>
    <row r="2" spans="1:19">
      <c r="A2" s="2" t="s">
        <v>31</v>
      </c>
      <c r="B2" s="320">
        <f>'1. key ratios '!B2</f>
        <v>45565</v>
      </c>
    </row>
    <row r="4" spans="1:19" ht="26.25" thickBot="1">
      <c r="A4" s="4" t="s">
        <v>146</v>
      </c>
      <c r="B4" s="193" t="s">
        <v>251</v>
      </c>
    </row>
    <row r="5" spans="1:19" s="182" customFormat="1">
      <c r="A5" s="177"/>
      <c r="B5" s="178"/>
      <c r="C5" s="179" t="s">
        <v>0</v>
      </c>
      <c r="D5" s="179" t="s">
        <v>1</v>
      </c>
      <c r="E5" s="179" t="s">
        <v>2</v>
      </c>
      <c r="F5" s="179" t="s">
        <v>3</v>
      </c>
      <c r="G5" s="179" t="s">
        <v>4</v>
      </c>
      <c r="H5" s="179" t="s">
        <v>5</v>
      </c>
      <c r="I5" s="179" t="s">
        <v>8</v>
      </c>
      <c r="J5" s="179" t="s">
        <v>9</v>
      </c>
      <c r="K5" s="179" t="s">
        <v>10</v>
      </c>
      <c r="L5" s="179" t="s">
        <v>11</v>
      </c>
      <c r="M5" s="179" t="s">
        <v>12</v>
      </c>
      <c r="N5" s="179" t="s">
        <v>13</v>
      </c>
      <c r="O5" s="179" t="s">
        <v>235</v>
      </c>
      <c r="P5" s="179" t="s">
        <v>236</v>
      </c>
      <c r="Q5" s="179" t="s">
        <v>237</v>
      </c>
      <c r="R5" s="180" t="s">
        <v>238</v>
      </c>
      <c r="S5" s="181" t="s">
        <v>239</v>
      </c>
    </row>
    <row r="6" spans="1:19" s="182" customFormat="1" ht="99" customHeight="1">
      <c r="A6" s="183"/>
      <c r="B6" s="704" t="s">
        <v>240</v>
      </c>
      <c r="C6" s="700">
        <v>0</v>
      </c>
      <c r="D6" s="701"/>
      <c r="E6" s="700">
        <v>0.2</v>
      </c>
      <c r="F6" s="701"/>
      <c r="G6" s="700">
        <v>0.35</v>
      </c>
      <c r="H6" s="701"/>
      <c r="I6" s="700">
        <v>0.5</v>
      </c>
      <c r="J6" s="701"/>
      <c r="K6" s="700">
        <v>0.75</v>
      </c>
      <c r="L6" s="701"/>
      <c r="M6" s="700">
        <v>1</v>
      </c>
      <c r="N6" s="701"/>
      <c r="O6" s="700">
        <v>1.5</v>
      </c>
      <c r="P6" s="701"/>
      <c r="Q6" s="700">
        <v>2.5</v>
      </c>
      <c r="R6" s="701"/>
      <c r="S6" s="702" t="s">
        <v>145</v>
      </c>
    </row>
    <row r="7" spans="1:19" s="182" customFormat="1" ht="30.75" customHeight="1">
      <c r="A7" s="183"/>
      <c r="B7" s="705"/>
      <c r="C7" s="174" t="s">
        <v>148</v>
      </c>
      <c r="D7" s="174" t="s">
        <v>147</v>
      </c>
      <c r="E7" s="174" t="s">
        <v>148</v>
      </c>
      <c r="F7" s="174" t="s">
        <v>147</v>
      </c>
      <c r="G7" s="174" t="s">
        <v>148</v>
      </c>
      <c r="H7" s="174" t="s">
        <v>147</v>
      </c>
      <c r="I7" s="174" t="s">
        <v>148</v>
      </c>
      <c r="J7" s="174" t="s">
        <v>147</v>
      </c>
      <c r="K7" s="174" t="s">
        <v>148</v>
      </c>
      <c r="L7" s="174" t="s">
        <v>147</v>
      </c>
      <c r="M7" s="174" t="s">
        <v>148</v>
      </c>
      <c r="N7" s="174" t="s">
        <v>147</v>
      </c>
      <c r="O7" s="174" t="s">
        <v>148</v>
      </c>
      <c r="P7" s="174" t="s">
        <v>147</v>
      </c>
      <c r="Q7" s="174" t="s">
        <v>148</v>
      </c>
      <c r="R7" s="174" t="s">
        <v>147</v>
      </c>
      <c r="S7" s="703"/>
    </row>
    <row r="8" spans="1:19">
      <c r="A8" s="84">
        <v>1</v>
      </c>
      <c r="B8" s="1" t="s">
        <v>51</v>
      </c>
      <c r="C8" s="585">
        <v>87195099.370000005</v>
      </c>
      <c r="D8" s="585"/>
      <c r="E8" s="585">
        <v>0</v>
      </c>
      <c r="F8" s="585"/>
      <c r="G8" s="585">
        <v>0</v>
      </c>
      <c r="H8" s="585"/>
      <c r="I8" s="585">
        <v>0</v>
      </c>
      <c r="J8" s="585"/>
      <c r="K8" s="585">
        <v>0</v>
      </c>
      <c r="L8" s="585"/>
      <c r="M8" s="585">
        <v>195572663.60900801</v>
      </c>
      <c r="N8" s="585"/>
      <c r="O8" s="585">
        <v>0</v>
      </c>
      <c r="P8" s="585"/>
      <c r="Q8" s="585">
        <v>0</v>
      </c>
      <c r="R8" s="585"/>
      <c r="S8" s="585">
        <v>195572663.60900801</v>
      </c>
    </row>
    <row r="9" spans="1:19">
      <c r="A9" s="84">
        <v>2</v>
      </c>
      <c r="B9" s="1" t="s">
        <v>52</v>
      </c>
      <c r="C9" s="585">
        <v>0</v>
      </c>
      <c r="D9" s="585"/>
      <c r="E9" s="585">
        <v>0</v>
      </c>
      <c r="F9" s="585"/>
      <c r="G9" s="585">
        <v>0</v>
      </c>
      <c r="H9" s="585"/>
      <c r="I9" s="585">
        <v>0</v>
      </c>
      <c r="J9" s="585"/>
      <c r="K9" s="585">
        <v>0</v>
      </c>
      <c r="L9" s="585"/>
      <c r="M9" s="585">
        <v>0</v>
      </c>
      <c r="N9" s="585"/>
      <c r="O9" s="585">
        <v>0</v>
      </c>
      <c r="P9" s="585"/>
      <c r="Q9" s="585">
        <v>0</v>
      </c>
      <c r="R9" s="585"/>
      <c r="S9" s="585">
        <v>0</v>
      </c>
    </row>
    <row r="10" spans="1:19">
      <c r="A10" s="84">
        <v>3</v>
      </c>
      <c r="B10" s="1" t="s">
        <v>164</v>
      </c>
      <c r="C10" s="585">
        <v>0</v>
      </c>
      <c r="D10" s="585"/>
      <c r="E10" s="585">
        <v>0</v>
      </c>
      <c r="F10" s="585"/>
      <c r="G10" s="585">
        <v>0</v>
      </c>
      <c r="H10" s="585"/>
      <c r="I10" s="585">
        <v>0</v>
      </c>
      <c r="J10" s="585"/>
      <c r="K10" s="585">
        <v>0</v>
      </c>
      <c r="L10" s="585"/>
      <c r="M10" s="585">
        <v>0</v>
      </c>
      <c r="N10" s="585"/>
      <c r="O10" s="585">
        <v>0</v>
      </c>
      <c r="P10" s="585"/>
      <c r="Q10" s="585">
        <v>0</v>
      </c>
      <c r="R10" s="585"/>
      <c r="S10" s="585">
        <v>0</v>
      </c>
    </row>
    <row r="11" spans="1:19">
      <c r="A11" s="84">
        <v>4</v>
      </c>
      <c r="B11" s="1" t="s">
        <v>53</v>
      </c>
      <c r="C11" s="585">
        <v>0</v>
      </c>
      <c r="D11" s="585"/>
      <c r="E11" s="585">
        <v>0</v>
      </c>
      <c r="F11" s="585"/>
      <c r="G11" s="585">
        <v>0</v>
      </c>
      <c r="H11" s="585"/>
      <c r="I11" s="585">
        <v>0</v>
      </c>
      <c r="J11" s="585"/>
      <c r="K11" s="585">
        <v>0</v>
      </c>
      <c r="L11" s="585"/>
      <c r="M11" s="585">
        <v>0</v>
      </c>
      <c r="N11" s="585"/>
      <c r="O11" s="585">
        <v>0</v>
      </c>
      <c r="P11" s="585"/>
      <c r="Q11" s="585">
        <v>0</v>
      </c>
      <c r="R11" s="585"/>
      <c r="S11" s="585">
        <v>0</v>
      </c>
    </row>
    <row r="12" spans="1:19">
      <c r="A12" s="84">
        <v>5</v>
      </c>
      <c r="B12" s="1" t="s">
        <v>54</v>
      </c>
      <c r="C12" s="585">
        <v>0</v>
      </c>
      <c r="D12" s="585"/>
      <c r="E12" s="585">
        <v>0</v>
      </c>
      <c r="F12" s="585"/>
      <c r="G12" s="585">
        <v>0</v>
      </c>
      <c r="H12" s="585"/>
      <c r="I12" s="585">
        <v>0</v>
      </c>
      <c r="J12" s="585"/>
      <c r="K12" s="585">
        <v>0</v>
      </c>
      <c r="L12" s="585"/>
      <c r="M12" s="585">
        <v>0</v>
      </c>
      <c r="N12" s="585"/>
      <c r="O12" s="585">
        <v>0</v>
      </c>
      <c r="P12" s="585"/>
      <c r="Q12" s="585">
        <v>0</v>
      </c>
      <c r="R12" s="585"/>
      <c r="S12" s="585">
        <v>0</v>
      </c>
    </row>
    <row r="13" spans="1:19">
      <c r="A13" s="84">
        <v>6</v>
      </c>
      <c r="B13" s="1" t="s">
        <v>55</v>
      </c>
      <c r="C13" s="585">
        <v>0</v>
      </c>
      <c r="D13" s="585"/>
      <c r="E13" s="585">
        <v>189801811.84180105</v>
      </c>
      <c r="F13" s="585"/>
      <c r="G13" s="585">
        <v>0</v>
      </c>
      <c r="H13" s="585"/>
      <c r="I13" s="585">
        <v>3742689.7717960002</v>
      </c>
      <c r="J13" s="585"/>
      <c r="K13" s="585">
        <v>0</v>
      </c>
      <c r="L13" s="585"/>
      <c r="M13" s="585">
        <v>0</v>
      </c>
      <c r="N13" s="585"/>
      <c r="O13" s="585">
        <v>719648.3695400001</v>
      </c>
      <c r="P13" s="585"/>
      <c r="Q13" s="585">
        <v>0</v>
      </c>
      <c r="R13" s="585"/>
      <c r="S13" s="585">
        <v>40911179.808568217</v>
      </c>
    </row>
    <row r="14" spans="1:19">
      <c r="A14" s="84">
        <v>7</v>
      </c>
      <c r="B14" s="1" t="s">
        <v>56</v>
      </c>
      <c r="C14" s="585">
        <v>0</v>
      </c>
      <c r="D14" s="585"/>
      <c r="E14" s="585">
        <v>0</v>
      </c>
      <c r="F14" s="585"/>
      <c r="G14" s="585">
        <v>0</v>
      </c>
      <c r="H14" s="585"/>
      <c r="I14" s="585">
        <v>0</v>
      </c>
      <c r="J14" s="585"/>
      <c r="K14" s="585">
        <v>0</v>
      </c>
      <c r="L14" s="585"/>
      <c r="M14" s="585">
        <v>905607670.09319997</v>
      </c>
      <c r="N14" s="585">
        <v>77148958.620989993</v>
      </c>
      <c r="O14" s="585">
        <v>0</v>
      </c>
      <c r="P14" s="585"/>
      <c r="Q14" s="585">
        <v>0</v>
      </c>
      <c r="R14" s="585"/>
      <c r="S14" s="585">
        <v>982756628.71419001</v>
      </c>
    </row>
    <row r="15" spans="1:19">
      <c r="A15" s="84">
        <v>8</v>
      </c>
      <c r="B15" s="1" t="s">
        <v>57</v>
      </c>
      <c r="C15" s="585">
        <v>0</v>
      </c>
      <c r="D15" s="585"/>
      <c r="E15" s="585">
        <v>0</v>
      </c>
      <c r="F15" s="585"/>
      <c r="G15" s="585">
        <v>0</v>
      </c>
      <c r="H15" s="585"/>
      <c r="I15" s="585">
        <v>0</v>
      </c>
      <c r="J15" s="585"/>
      <c r="K15" s="585">
        <v>349264857.3714</v>
      </c>
      <c r="L15" s="585"/>
      <c r="M15" s="585">
        <v>0</v>
      </c>
      <c r="N15" s="585"/>
      <c r="O15" s="585">
        <v>0</v>
      </c>
      <c r="P15" s="585"/>
      <c r="Q15" s="585">
        <v>0</v>
      </c>
      <c r="R15" s="585"/>
      <c r="S15" s="585">
        <v>261948643.02855</v>
      </c>
    </row>
    <row r="16" spans="1:19">
      <c r="A16" s="84">
        <v>9</v>
      </c>
      <c r="B16" s="1" t="s">
        <v>58</v>
      </c>
      <c r="C16" s="585">
        <v>0</v>
      </c>
      <c r="D16" s="585"/>
      <c r="E16" s="585">
        <v>0</v>
      </c>
      <c r="F16" s="585"/>
      <c r="G16" s="585">
        <v>83202953.078899994</v>
      </c>
      <c r="H16" s="585"/>
      <c r="I16" s="585">
        <v>0</v>
      </c>
      <c r="J16" s="585"/>
      <c r="K16" s="585">
        <v>0</v>
      </c>
      <c r="L16" s="585"/>
      <c r="M16" s="585">
        <v>0</v>
      </c>
      <c r="N16" s="585"/>
      <c r="O16" s="585">
        <v>0</v>
      </c>
      <c r="P16" s="585"/>
      <c r="Q16" s="585">
        <v>0</v>
      </c>
      <c r="R16" s="585"/>
      <c r="S16" s="585">
        <v>29121033.577614997</v>
      </c>
    </row>
    <row r="17" spans="1:28">
      <c r="A17" s="84">
        <v>10</v>
      </c>
      <c r="B17" s="1" t="s">
        <v>59</v>
      </c>
      <c r="C17" s="585">
        <v>0</v>
      </c>
      <c r="D17" s="585"/>
      <c r="E17" s="585">
        <v>0</v>
      </c>
      <c r="F17" s="585"/>
      <c r="G17" s="585">
        <v>0</v>
      </c>
      <c r="H17" s="585"/>
      <c r="I17" s="585">
        <v>698915.15099999995</v>
      </c>
      <c r="J17" s="585"/>
      <c r="K17" s="585">
        <v>0</v>
      </c>
      <c r="L17" s="585"/>
      <c r="M17" s="585">
        <v>3688931.7407</v>
      </c>
      <c r="N17" s="585"/>
      <c r="O17" s="585">
        <v>1811457.8018</v>
      </c>
      <c r="P17" s="585"/>
      <c r="Q17" s="585">
        <v>0</v>
      </c>
      <c r="R17" s="585"/>
      <c r="S17" s="585">
        <v>6755576.0188999996</v>
      </c>
    </row>
    <row r="18" spans="1:28">
      <c r="A18" s="84">
        <v>11</v>
      </c>
      <c r="B18" s="1" t="s">
        <v>60</v>
      </c>
      <c r="C18" s="585">
        <v>0</v>
      </c>
      <c r="D18" s="585"/>
      <c r="E18" s="585">
        <v>0</v>
      </c>
      <c r="F18" s="585"/>
      <c r="G18" s="585">
        <v>0</v>
      </c>
      <c r="H18" s="585"/>
      <c r="I18" s="585">
        <v>0</v>
      </c>
      <c r="J18" s="585"/>
      <c r="K18" s="585">
        <v>0</v>
      </c>
      <c r="L18" s="585"/>
      <c r="M18" s="585">
        <v>0</v>
      </c>
      <c r="N18" s="585"/>
      <c r="O18" s="585">
        <v>0</v>
      </c>
      <c r="P18" s="585"/>
      <c r="Q18" s="585">
        <v>4167027.39</v>
      </c>
      <c r="R18" s="585"/>
      <c r="S18" s="585">
        <v>10417568.475</v>
      </c>
    </row>
    <row r="19" spans="1:28">
      <c r="A19" s="84">
        <v>12</v>
      </c>
      <c r="B19" s="1" t="s">
        <v>61</v>
      </c>
      <c r="C19" s="585">
        <v>0</v>
      </c>
      <c r="D19" s="585"/>
      <c r="E19" s="585">
        <v>0</v>
      </c>
      <c r="F19" s="585"/>
      <c r="G19" s="585">
        <v>0</v>
      </c>
      <c r="H19" s="585"/>
      <c r="I19" s="585">
        <v>0</v>
      </c>
      <c r="J19" s="585"/>
      <c r="K19" s="585">
        <v>0</v>
      </c>
      <c r="L19" s="585"/>
      <c r="M19" s="585">
        <v>0</v>
      </c>
      <c r="N19" s="585"/>
      <c r="O19" s="585">
        <v>0</v>
      </c>
      <c r="P19" s="585"/>
      <c r="Q19" s="585">
        <v>0</v>
      </c>
      <c r="R19" s="585"/>
      <c r="S19" s="585">
        <v>0</v>
      </c>
    </row>
    <row r="20" spans="1:28">
      <c r="A20" s="84">
        <v>13</v>
      </c>
      <c r="B20" s="1" t="s">
        <v>144</v>
      </c>
      <c r="C20" s="585">
        <v>0</v>
      </c>
      <c r="D20" s="585"/>
      <c r="E20" s="585">
        <v>0</v>
      </c>
      <c r="F20" s="585"/>
      <c r="G20" s="585">
        <v>0</v>
      </c>
      <c r="H20" s="585"/>
      <c r="I20" s="585">
        <v>0</v>
      </c>
      <c r="J20" s="585"/>
      <c r="K20" s="585">
        <v>0</v>
      </c>
      <c r="L20" s="585"/>
      <c r="M20" s="585">
        <v>0</v>
      </c>
      <c r="N20" s="585"/>
      <c r="O20" s="585">
        <v>0</v>
      </c>
      <c r="P20" s="585"/>
      <c r="Q20" s="585">
        <v>0</v>
      </c>
      <c r="R20" s="585"/>
      <c r="S20" s="585">
        <v>0</v>
      </c>
    </row>
    <row r="21" spans="1:28">
      <c r="A21" s="84">
        <v>14</v>
      </c>
      <c r="B21" s="1" t="s">
        <v>63</v>
      </c>
      <c r="C21" s="585">
        <v>53893715.020000003</v>
      </c>
      <c r="D21" s="585"/>
      <c r="E21" s="585">
        <v>0</v>
      </c>
      <c r="F21" s="585"/>
      <c r="G21" s="585">
        <v>0</v>
      </c>
      <c r="H21" s="585"/>
      <c r="I21" s="585">
        <v>0</v>
      </c>
      <c r="J21" s="585"/>
      <c r="K21" s="585">
        <v>0</v>
      </c>
      <c r="L21" s="585"/>
      <c r="M21" s="585">
        <v>55360381.944809906</v>
      </c>
      <c r="N21" s="585"/>
      <c r="O21" s="585">
        <v>0</v>
      </c>
      <c r="P21" s="585"/>
      <c r="Q21" s="585">
        <v>0</v>
      </c>
      <c r="R21" s="585"/>
      <c r="S21" s="585">
        <v>55360381.944809906</v>
      </c>
    </row>
    <row r="22" spans="1:28" ht="13.5" thickBot="1">
      <c r="A22" s="85"/>
      <c r="B22" s="86" t="s">
        <v>64</v>
      </c>
      <c r="C22" s="586">
        <v>141088814.39000002</v>
      </c>
      <c r="D22" s="586">
        <v>0</v>
      </c>
      <c r="E22" s="586">
        <v>189801811.84180105</v>
      </c>
      <c r="F22" s="586">
        <v>0</v>
      </c>
      <c r="G22" s="586">
        <v>83202953.078899994</v>
      </c>
      <c r="H22" s="586">
        <v>0</v>
      </c>
      <c r="I22" s="586">
        <v>4441604.9227959998</v>
      </c>
      <c r="J22" s="586">
        <v>0</v>
      </c>
      <c r="K22" s="586">
        <v>349264857.3714</v>
      </c>
      <c r="L22" s="586">
        <v>0</v>
      </c>
      <c r="M22" s="586">
        <v>1160229647.387718</v>
      </c>
      <c r="N22" s="586">
        <v>77148958.620989993</v>
      </c>
      <c r="O22" s="586">
        <v>2531106.1713399999</v>
      </c>
      <c r="P22" s="586">
        <v>0</v>
      </c>
      <c r="Q22" s="586">
        <v>4167027.39</v>
      </c>
      <c r="R22" s="586">
        <v>0</v>
      </c>
      <c r="S22" s="586">
        <v>1582843675.176641</v>
      </c>
    </row>
    <row r="23" spans="1:28">
      <c r="C23" s="654"/>
      <c r="D23" s="654"/>
      <c r="E23" s="654"/>
      <c r="F23" s="654"/>
      <c r="G23" s="654"/>
      <c r="H23" s="654"/>
      <c r="I23" s="654"/>
      <c r="J23" s="654"/>
      <c r="K23" s="654"/>
      <c r="L23" s="654"/>
      <c r="M23" s="654"/>
      <c r="N23" s="654"/>
      <c r="O23" s="654"/>
      <c r="P23" s="654"/>
      <c r="Q23" s="654"/>
      <c r="R23" s="654"/>
      <c r="S23" s="654"/>
    </row>
    <row r="24" spans="1:28">
      <c r="C24" s="654"/>
      <c r="D24" s="654"/>
      <c r="E24" s="654"/>
      <c r="F24" s="654"/>
      <c r="G24" s="654"/>
      <c r="H24" s="654"/>
      <c r="I24" s="654"/>
      <c r="J24" s="654"/>
      <c r="K24" s="654"/>
      <c r="L24" s="654"/>
      <c r="M24" s="654"/>
      <c r="N24" s="654"/>
      <c r="O24" s="654"/>
      <c r="P24" s="654"/>
      <c r="Q24" s="654"/>
      <c r="R24" s="654"/>
      <c r="S24" s="654"/>
    </row>
    <row r="25" spans="1:28">
      <c r="C25" s="654"/>
      <c r="D25" s="654"/>
      <c r="E25" s="654"/>
      <c r="F25" s="654"/>
      <c r="G25" s="654"/>
      <c r="H25" s="654"/>
      <c r="I25" s="654"/>
      <c r="J25" s="654"/>
      <c r="K25" s="654"/>
      <c r="L25" s="654"/>
      <c r="M25" s="654"/>
      <c r="N25" s="654"/>
      <c r="O25" s="654"/>
      <c r="P25" s="654"/>
      <c r="Q25" s="654"/>
      <c r="R25" s="654"/>
      <c r="S25" s="654"/>
    </row>
    <row r="26" spans="1:28">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row>
    <row r="27" spans="1:28">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row>
    <row r="28" spans="1:28">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row>
    <row r="29" spans="1:28">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row>
    <row r="30" spans="1:28">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row>
    <row r="31" spans="1:28">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row>
    <row r="32" spans="1:28">
      <c r="C32" s="654"/>
      <c r="D32" s="654"/>
      <c r="E32" s="654"/>
      <c r="F32" s="654"/>
      <c r="G32" s="654"/>
      <c r="H32" s="654"/>
      <c r="I32" s="654"/>
      <c r="J32" s="654"/>
      <c r="K32" s="654"/>
      <c r="L32" s="654"/>
      <c r="M32" s="654"/>
      <c r="N32" s="654"/>
      <c r="O32" s="654"/>
      <c r="P32" s="654"/>
      <c r="Q32" s="654"/>
      <c r="R32" s="654"/>
      <c r="S32" s="654"/>
      <c r="T32" s="654"/>
      <c r="U32" s="654"/>
      <c r="V32" s="654"/>
      <c r="W32" s="654"/>
      <c r="X32" s="654"/>
      <c r="Y32" s="654"/>
      <c r="Z32" s="654"/>
      <c r="AA32" s="654"/>
      <c r="AB32" s="654"/>
    </row>
    <row r="33" spans="3:28">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row>
    <row r="34" spans="3:28">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row>
    <row r="35" spans="3:28">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row>
    <row r="36" spans="3:28">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B36" s="654"/>
    </row>
    <row r="37" spans="3:28">
      <c r="C37" s="654"/>
      <c r="D37" s="654"/>
      <c r="E37" s="654"/>
      <c r="F37" s="654"/>
      <c r="G37" s="654"/>
      <c r="H37" s="654"/>
      <c r="I37" s="654"/>
      <c r="J37" s="654"/>
      <c r="K37" s="654"/>
      <c r="L37" s="654"/>
      <c r="M37" s="654"/>
      <c r="N37" s="654"/>
      <c r="O37" s="654"/>
      <c r="P37" s="654"/>
      <c r="Q37" s="654"/>
      <c r="R37" s="654"/>
      <c r="S37" s="654"/>
      <c r="T37" s="654"/>
      <c r="U37" s="654"/>
      <c r="V37" s="654"/>
      <c r="W37" s="654"/>
      <c r="X37" s="654"/>
      <c r="Y37" s="654"/>
      <c r="Z37" s="654"/>
      <c r="AA37" s="654"/>
      <c r="AB37" s="654"/>
    </row>
    <row r="38" spans="3:28">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row>
    <row r="39" spans="3:28">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row>
    <row r="40" spans="3:28">
      <c r="C40" s="654"/>
      <c r="D40" s="654"/>
      <c r="E40" s="654"/>
      <c r="F40" s="654"/>
      <c r="G40" s="654"/>
      <c r="H40" s="654"/>
      <c r="I40" s="654"/>
      <c r="J40" s="654"/>
      <c r="K40" s="654"/>
      <c r="L40" s="654"/>
      <c r="M40" s="654"/>
      <c r="N40" s="654"/>
      <c r="O40" s="654"/>
      <c r="P40" s="654"/>
      <c r="Q40" s="654"/>
      <c r="R40" s="654"/>
      <c r="S40" s="654"/>
      <c r="T40" s="654"/>
      <c r="U40" s="654"/>
      <c r="V40" s="654"/>
      <c r="W40" s="654"/>
      <c r="X40" s="654"/>
      <c r="Y40" s="654"/>
      <c r="Z40" s="654"/>
      <c r="AA40" s="654"/>
      <c r="AB40" s="654"/>
    </row>
    <row r="41" spans="3:28">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row>
    <row r="42" spans="3:28">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row>
    <row r="43" spans="3:28">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row>
    <row r="44" spans="3:28">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43"/>
  <sheetViews>
    <sheetView zoomScale="85" zoomScaleNormal="85" workbookViewId="0">
      <pane xSplit="2" ySplit="6" topLeftCell="M7" activePane="bottomRight" state="frozen"/>
      <selection activeCell="C45" sqref="C45"/>
      <selection pane="topRight" activeCell="C45" sqref="C45"/>
      <selection pane="bottomLeft" activeCell="C45" sqref="C45"/>
      <selection pane="bottomRight" activeCell="U37" sqref="U37"/>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9"/>
  </cols>
  <sheetData>
    <row r="1" spans="1:22">
      <c r="A1" s="2" t="s">
        <v>30</v>
      </c>
      <c r="B1" s="3" t="str">
        <f>'Info '!C2</f>
        <v>JSC ProCredit Bank</v>
      </c>
    </row>
    <row r="2" spans="1:22">
      <c r="A2" s="2" t="s">
        <v>31</v>
      </c>
      <c r="B2" s="320">
        <f>'1. key ratios '!B2</f>
        <v>45565</v>
      </c>
    </row>
    <row r="4" spans="1:22" ht="13.5" thickBot="1">
      <c r="A4" s="4" t="s">
        <v>243</v>
      </c>
      <c r="B4" s="87" t="s">
        <v>50</v>
      </c>
      <c r="V4" s="20" t="s">
        <v>35</v>
      </c>
    </row>
    <row r="5" spans="1:22" ht="12.75" customHeight="1">
      <c r="A5" s="88"/>
      <c r="B5" s="89"/>
      <c r="C5" s="706" t="s">
        <v>169</v>
      </c>
      <c r="D5" s="707"/>
      <c r="E5" s="707"/>
      <c r="F5" s="707"/>
      <c r="G5" s="707"/>
      <c r="H5" s="707"/>
      <c r="I5" s="707"/>
      <c r="J5" s="707"/>
      <c r="K5" s="707"/>
      <c r="L5" s="708"/>
      <c r="M5" s="709" t="s">
        <v>170</v>
      </c>
      <c r="N5" s="710"/>
      <c r="O5" s="710"/>
      <c r="P5" s="710"/>
      <c r="Q5" s="710"/>
      <c r="R5" s="710"/>
      <c r="S5" s="711"/>
      <c r="T5" s="714" t="s">
        <v>241</v>
      </c>
      <c r="U5" s="714" t="s">
        <v>242</v>
      </c>
      <c r="V5" s="712" t="s">
        <v>76</v>
      </c>
    </row>
    <row r="6" spans="1:22" s="50" customFormat="1" ht="102">
      <c r="A6" s="48"/>
      <c r="B6" s="90"/>
      <c r="C6" s="91" t="s">
        <v>65</v>
      </c>
      <c r="D6" s="158" t="s">
        <v>66</v>
      </c>
      <c r="E6" s="112" t="s">
        <v>172</v>
      </c>
      <c r="F6" s="112" t="s">
        <v>173</v>
      </c>
      <c r="G6" s="158" t="s">
        <v>176</v>
      </c>
      <c r="H6" s="158" t="s">
        <v>171</v>
      </c>
      <c r="I6" s="158" t="s">
        <v>67</v>
      </c>
      <c r="J6" s="158" t="s">
        <v>68</v>
      </c>
      <c r="K6" s="92" t="s">
        <v>69</v>
      </c>
      <c r="L6" s="93" t="s">
        <v>70</v>
      </c>
      <c r="M6" s="91" t="s">
        <v>174</v>
      </c>
      <c r="N6" s="92" t="s">
        <v>71</v>
      </c>
      <c r="O6" s="92" t="s">
        <v>72</v>
      </c>
      <c r="P6" s="92" t="s">
        <v>73</v>
      </c>
      <c r="Q6" s="92" t="s">
        <v>74</v>
      </c>
      <c r="R6" s="92" t="s">
        <v>75</v>
      </c>
      <c r="S6" s="176" t="s">
        <v>175</v>
      </c>
      <c r="T6" s="715"/>
      <c r="U6" s="715"/>
      <c r="V6" s="713"/>
    </row>
    <row r="7" spans="1:22">
      <c r="A7" s="94">
        <v>1</v>
      </c>
      <c r="B7" s="1" t="s">
        <v>51</v>
      </c>
      <c r="C7" s="587"/>
      <c r="D7" s="585"/>
      <c r="E7" s="585"/>
      <c r="F7" s="585"/>
      <c r="G7" s="585"/>
      <c r="H7" s="585"/>
      <c r="I7" s="585"/>
      <c r="J7" s="585"/>
      <c r="K7" s="585"/>
      <c r="L7" s="588"/>
      <c r="M7" s="587"/>
      <c r="N7" s="585"/>
      <c r="O7" s="585">
        <v>195572663.60900801</v>
      </c>
      <c r="P7" s="585"/>
      <c r="Q7" s="585"/>
      <c r="R7" s="585"/>
      <c r="S7" s="588"/>
      <c r="T7" s="589">
        <v>195572663.60900801</v>
      </c>
      <c r="U7" s="589"/>
      <c r="V7" s="590">
        <v>195572663.60900801</v>
      </c>
    </row>
    <row r="8" spans="1:22">
      <c r="A8" s="94">
        <v>2</v>
      </c>
      <c r="B8" s="1" t="s">
        <v>52</v>
      </c>
      <c r="C8" s="587"/>
      <c r="D8" s="585">
        <v>0</v>
      </c>
      <c r="E8" s="585"/>
      <c r="F8" s="585"/>
      <c r="G8" s="585"/>
      <c r="H8" s="585"/>
      <c r="I8" s="585"/>
      <c r="J8" s="585"/>
      <c r="K8" s="585"/>
      <c r="L8" s="588"/>
      <c r="M8" s="587"/>
      <c r="N8" s="585"/>
      <c r="O8" s="585">
        <v>0</v>
      </c>
      <c r="P8" s="585"/>
      <c r="Q8" s="585"/>
      <c r="R8" s="585"/>
      <c r="S8" s="588"/>
      <c r="T8" s="589">
        <v>0</v>
      </c>
      <c r="U8" s="589"/>
      <c r="V8" s="590">
        <v>0</v>
      </c>
    </row>
    <row r="9" spans="1:22">
      <c r="A9" s="94">
        <v>3</v>
      </c>
      <c r="B9" s="1" t="s">
        <v>165</v>
      </c>
      <c r="C9" s="587"/>
      <c r="D9" s="585">
        <v>0</v>
      </c>
      <c r="E9" s="585"/>
      <c r="F9" s="585"/>
      <c r="G9" s="585"/>
      <c r="H9" s="585"/>
      <c r="I9" s="585"/>
      <c r="J9" s="585"/>
      <c r="K9" s="585"/>
      <c r="L9" s="588"/>
      <c r="M9" s="587"/>
      <c r="N9" s="585"/>
      <c r="O9" s="585">
        <v>0</v>
      </c>
      <c r="P9" s="585"/>
      <c r="Q9" s="585"/>
      <c r="R9" s="585"/>
      <c r="S9" s="588"/>
      <c r="T9" s="589">
        <v>0</v>
      </c>
      <c r="U9" s="589"/>
      <c r="V9" s="590">
        <v>0</v>
      </c>
    </row>
    <row r="10" spans="1:22">
      <c r="A10" s="94">
        <v>4</v>
      </c>
      <c r="B10" s="1" t="s">
        <v>53</v>
      </c>
      <c r="C10" s="587"/>
      <c r="D10" s="585">
        <v>0</v>
      </c>
      <c r="E10" s="585"/>
      <c r="F10" s="585"/>
      <c r="G10" s="585"/>
      <c r="H10" s="585"/>
      <c r="I10" s="585"/>
      <c r="J10" s="585"/>
      <c r="K10" s="585"/>
      <c r="L10" s="588"/>
      <c r="M10" s="587"/>
      <c r="N10" s="585"/>
      <c r="O10" s="585">
        <v>0</v>
      </c>
      <c r="P10" s="585"/>
      <c r="Q10" s="585"/>
      <c r="R10" s="585"/>
      <c r="S10" s="588"/>
      <c r="T10" s="589">
        <v>0</v>
      </c>
      <c r="U10" s="589"/>
      <c r="V10" s="590">
        <v>0</v>
      </c>
    </row>
    <row r="11" spans="1:22">
      <c r="A11" s="94">
        <v>5</v>
      </c>
      <c r="B11" s="1" t="s">
        <v>54</v>
      </c>
      <c r="C11" s="587"/>
      <c r="D11" s="585">
        <v>0</v>
      </c>
      <c r="E11" s="585"/>
      <c r="F11" s="585"/>
      <c r="G11" s="585"/>
      <c r="H11" s="585"/>
      <c r="I11" s="585"/>
      <c r="J11" s="585"/>
      <c r="K11" s="585"/>
      <c r="L11" s="588"/>
      <c r="M11" s="587"/>
      <c r="N11" s="585"/>
      <c r="O11" s="585">
        <v>0</v>
      </c>
      <c r="P11" s="585"/>
      <c r="Q11" s="585"/>
      <c r="R11" s="585"/>
      <c r="S11" s="588"/>
      <c r="T11" s="589">
        <v>0</v>
      </c>
      <c r="U11" s="589"/>
      <c r="V11" s="590">
        <v>0</v>
      </c>
    </row>
    <row r="12" spans="1:22">
      <c r="A12" s="94">
        <v>6</v>
      </c>
      <c r="B12" s="1" t="s">
        <v>55</v>
      </c>
      <c r="C12" s="587"/>
      <c r="D12" s="585">
        <v>0</v>
      </c>
      <c r="E12" s="585"/>
      <c r="F12" s="585"/>
      <c r="G12" s="585"/>
      <c r="H12" s="585"/>
      <c r="I12" s="585"/>
      <c r="J12" s="585"/>
      <c r="K12" s="585"/>
      <c r="L12" s="588"/>
      <c r="M12" s="587"/>
      <c r="N12" s="585"/>
      <c r="O12" s="585">
        <v>0</v>
      </c>
      <c r="P12" s="585"/>
      <c r="Q12" s="585"/>
      <c r="R12" s="585"/>
      <c r="S12" s="588"/>
      <c r="T12" s="589">
        <v>0</v>
      </c>
      <c r="U12" s="589"/>
      <c r="V12" s="590">
        <v>0</v>
      </c>
    </row>
    <row r="13" spans="1:22">
      <c r="A13" s="94">
        <v>7</v>
      </c>
      <c r="B13" s="1" t="s">
        <v>56</v>
      </c>
      <c r="C13" s="587"/>
      <c r="D13" s="585">
        <v>631391.06680000003</v>
      </c>
      <c r="E13" s="585"/>
      <c r="F13" s="585"/>
      <c r="G13" s="585"/>
      <c r="H13" s="585"/>
      <c r="I13" s="585"/>
      <c r="J13" s="585"/>
      <c r="K13" s="585"/>
      <c r="L13" s="588"/>
      <c r="M13" s="587"/>
      <c r="N13" s="585"/>
      <c r="O13" s="585">
        <v>39434554.890299998</v>
      </c>
      <c r="P13" s="585"/>
      <c r="Q13" s="585"/>
      <c r="R13" s="585"/>
      <c r="S13" s="588"/>
      <c r="T13" s="589">
        <v>39897821.110100001</v>
      </c>
      <c r="U13" s="589">
        <v>168124.84700000001</v>
      </c>
      <c r="V13" s="590">
        <v>40065945.957099997</v>
      </c>
    </row>
    <row r="14" spans="1:22">
      <c r="A14" s="94">
        <v>8</v>
      </c>
      <c r="B14" s="1" t="s">
        <v>57</v>
      </c>
      <c r="C14" s="587"/>
      <c r="D14" s="585">
        <v>1429193.9632000001</v>
      </c>
      <c r="E14" s="585"/>
      <c r="F14" s="585"/>
      <c r="G14" s="585"/>
      <c r="H14" s="585"/>
      <c r="I14" s="585"/>
      <c r="J14" s="585"/>
      <c r="K14" s="585"/>
      <c r="L14" s="588"/>
      <c r="M14" s="587"/>
      <c r="N14" s="585"/>
      <c r="O14" s="585">
        <v>2913595.3092999998</v>
      </c>
      <c r="P14" s="585"/>
      <c r="Q14" s="585"/>
      <c r="R14" s="585"/>
      <c r="S14" s="588"/>
      <c r="T14" s="589">
        <v>4342789.2725</v>
      </c>
      <c r="U14" s="589"/>
      <c r="V14" s="590">
        <v>4342789.2725</v>
      </c>
    </row>
    <row r="15" spans="1:22" ht="25.5">
      <c r="A15" s="94">
        <v>9</v>
      </c>
      <c r="B15" s="1" t="s">
        <v>58</v>
      </c>
      <c r="C15" s="587"/>
      <c r="D15" s="585">
        <v>0</v>
      </c>
      <c r="E15" s="585"/>
      <c r="F15" s="585"/>
      <c r="G15" s="585"/>
      <c r="H15" s="585"/>
      <c r="I15" s="585"/>
      <c r="J15" s="585"/>
      <c r="K15" s="585"/>
      <c r="L15" s="588"/>
      <c r="M15" s="587"/>
      <c r="N15" s="585"/>
      <c r="O15" s="585">
        <v>0</v>
      </c>
      <c r="P15" s="585"/>
      <c r="Q15" s="585"/>
      <c r="R15" s="585"/>
      <c r="S15" s="588"/>
      <c r="T15" s="589">
        <v>0</v>
      </c>
      <c r="U15" s="589"/>
      <c r="V15" s="590">
        <v>0</v>
      </c>
    </row>
    <row r="16" spans="1:22">
      <c r="A16" s="94">
        <v>10</v>
      </c>
      <c r="B16" s="1" t="s">
        <v>59</v>
      </c>
      <c r="C16" s="587"/>
      <c r="D16" s="585">
        <v>0</v>
      </c>
      <c r="E16" s="585"/>
      <c r="F16" s="585"/>
      <c r="G16" s="585"/>
      <c r="H16" s="585"/>
      <c r="I16" s="585"/>
      <c r="J16" s="585"/>
      <c r="K16" s="585"/>
      <c r="L16" s="588"/>
      <c r="M16" s="587"/>
      <c r="N16" s="585"/>
      <c r="O16" s="585">
        <v>0</v>
      </c>
      <c r="P16" s="585"/>
      <c r="Q16" s="585"/>
      <c r="R16" s="585"/>
      <c r="S16" s="588"/>
      <c r="T16" s="589">
        <v>0</v>
      </c>
      <c r="U16" s="589"/>
      <c r="V16" s="590">
        <v>0</v>
      </c>
    </row>
    <row r="17" spans="1:22">
      <c r="A17" s="94">
        <v>11</v>
      </c>
      <c r="B17" s="1" t="s">
        <v>60</v>
      </c>
      <c r="C17" s="587"/>
      <c r="D17" s="585">
        <v>0</v>
      </c>
      <c r="E17" s="585"/>
      <c r="F17" s="585"/>
      <c r="G17" s="585"/>
      <c r="H17" s="585"/>
      <c r="I17" s="585"/>
      <c r="J17" s="585"/>
      <c r="K17" s="585"/>
      <c r="L17" s="588"/>
      <c r="M17" s="587"/>
      <c r="N17" s="585"/>
      <c r="O17" s="585">
        <v>0</v>
      </c>
      <c r="P17" s="585"/>
      <c r="Q17" s="585"/>
      <c r="R17" s="585"/>
      <c r="S17" s="588"/>
      <c r="T17" s="589">
        <v>0</v>
      </c>
      <c r="U17" s="589"/>
      <c r="V17" s="590">
        <v>0</v>
      </c>
    </row>
    <row r="18" spans="1:22">
      <c r="A18" s="94">
        <v>12</v>
      </c>
      <c r="B18" s="1" t="s">
        <v>61</v>
      </c>
      <c r="C18" s="587"/>
      <c r="D18" s="585">
        <v>0</v>
      </c>
      <c r="E18" s="585"/>
      <c r="F18" s="585"/>
      <c r="G18" s="585"/>
      <c r="H18" s="585"/>
      <c r="I18" s="585"/>
      <c r="J18" s="585"/>
      <c r="K18" s="585"/>
      <c r="L18" s="588"/>
      <c r="M18" s="587"/>
      <c r="N18" s="585"/>
      <c r="O18" s="585">
        <v>0</v>
      </c>
      <c r="P18" s="585"/>
      <c r="Q18" s="585"/>
      <c r="R18" s="585"/>
      <c r="S18" s="588"/>
      <c r="T18" s="589">
        <v>0</v>
      </c>
      <c r="U18" s="589"/>
      <c r="V18" s="590">
        <v>0</v>
      </c>
    </row>
    <row r="19" spans="1:22">
      <c r="A19" s="94">
        <v>13</v>
      </c>
      <c r="B19" s="1" t="s">
        <v>62</v>
      </c>
      <c r="C19" s="587"/>
      <c r="D19" s="585">
        <v>0</v>
      </c>
      <c r="E19" s="585"/>
      <c r="F19" s="585"/>
      <c r="G19" s="585"/>
      <c r="H19" s="585"/>
      <c r="I19" s="585"/>
      <c r="J19" s="585"/>
      <c r="K19" s="585"/>
      <c r="L19" s="588"/>
      <c r="M19" s="587"/>
      <c r="N19" s="585"/>
      <c r="O19" s="585">
        <v>0</v>
      </c>
      <c r="P19" s="585"/>
      <c r="Q19" s="585"/>
      <c r="R19" s="585"/>
      <c r="S19" s="588"/>
      <c r="T19" s="589">
        <v>0</v>
      </c>
      <c r="U19" s="589"/>
      <c r="V19" s="590">
        <v>0</v>
      </c>
    </row>
    <row r="20" spans="1:22">
      <c r="A20" s="94">
        <v>14</v>
      </c>
      <c r="B20" s="1" t="s">
        <v>63</v>
      </c>
      <c r="C20" s="587"/>
      <c r="D20" s="585">
        <v>0</v>
      </c>
      <c r="E20" s="585"/>
      <c r="F20" s="585"/>
      <c r="G20" s="585"/>
      <c r="H20" s="585"/>
      <c r="I20" s="585"/>
      <c r="J20" s="585"/>
      <c r="K20" s="585"/>
      <c r="L20" s="588"/>
      <c r="M20" s="587"/>
      <c r="N20" s="585"/>
      <c r="O20" s="585">
        <v>0</v>
      </c>
      <c r="P20" s="585"/>
      <c r="Q20" s="585"/>
      <c r="R20" s="585"/>
      <c r="S20" s="588"/>
      <c r="T20" s="589">
        <v>0</v>
      </c>
      <c r="U20" s="589"/>
      <c r="V20" s="590">
        <v>0</v>
      </c>
    </row>
    <row r="21" spans="1:22" ht="13.5" thickBot="1">
      <c r="A21" s="85"/>
      <c r="B21" s="96" t="s">
        <v>64</v>
      </c>
      <c r="C21" s="591">
        <v>0</v>
      </c>
      <c r="D21" s="586">
        <v>2060585.0300000003</v>
      </c>
      <c r="E21" s="586">
        <v>0</v>
      </c>
      <c r="F21" s="586">
        <v>0</v>
      </c>
      <c r="G21" s="586">
        <v>0</v>
      </c>
      <c r="H21" s="586">
        <v>0</v>
      </c>
      <c r="I21" s="586">
        <v>0</v>
      </c>
      <c r="J21" s="586">
        <v>0</v>
      </c>
      <c r="K21" s="586">
        <v>0</v>
      </c>
      <c r="L21" s="592">
        <v>0</v>
      </c>
      <c r="M21" s="591">
        <v>0</v>
      </c>
      <c r="N21" s="586">
        <v>0</v>
      </c>
      <c r="O21" s="586">
        <v>237920813.80860803</v>
      </c>
      <c r="P21" s="586">
        <v>0</v>
      </c>
      <c r="Q21" s="586">
        <v>0</v>
      </c>
      <c r="R21" s="586">
        <v>0</v>
      </c>
      <c r="S21" s="592">
        <v>0</v>
      </c>
      <c r="T21" s="592">
        <v>239813273.99160802</v>
      </c>
      <c r="U21" s="592">
        <v>168124.84700000001</v>
      </c>
      <c r="V21" s="593">
        <v>239981398.83860803</v>
      </c>
    </row>
    <row r="23" spans="1:22">
      <c r="C23" s="654"/>
      <c r="D23" s="654"/>
      <c r="E23" s="654"/>
      <c r="F23" s="654"/>
      <c r="G23" s="654"/>
      <c r="H23" s="654"/>
      <c r="I23" s="654"/>
      <c r="J23" s="654"/>
      <c r="K23" s="654"/>
      <c r="L23" s="654"/>
      <c r="M23" s="654"/>
      <c r="N23" s="654"/>
      <c r="O23" s="654"/>
      <c r="P23" s="654"/>
      <c r="Q23" s="654"/>
      <c r="R23" s="654"/>
      <c r="S23" s="654"/>
      <c r="T23" s="654"/>
      <c r="U23" s="654"/>
      <c r="V23" s="654"/>
    </row>
    <row r="24" spans="1:22">
      <c r="C24" s="654"/>
      <c r="D24" s="654"/>
      <c r="E24" s="654"/>
      <c r="F24" s="654"/>
      <c r="G24" s="654"/>
      <c r="H24" s="654"/>
      <c r="I24" s="654"/>
      <c r="J24" s="654"/>
      <c r="K24" s="654"/>
      <c r="L24" s="654"/>
      <c r="M24" s="654"/>
      <c r="N24" s="654"/>
      <c r="O24" s="654"/>
      <c r="P24" s="654"/>
      <c r="Q24" s="654"/>
      <c r="R24" s="654"/>
      <c r="S24" s="654"/>
      <c r="T24" s="654"/>
      <c r="U24" s="654"/>
      <c r="V24" s="654"/>
    </row>
    <row r="25" spans="1:22">
      <c r="A25" s="47"/>
      <c r="B25" s="47"/>
      <c r="C25" s="654"/>
      <c r="D25" s="654"/>
      <c r="E25" s="654"/>
      <c r="F25" s="654"/>
      <c r="G25" s="654"/>
      <c r="H25" s="654"/>
      <c r="I25" s="654"/>
      <c r="J25" s="654"/>
      <c r="K25" s="654"/>
      <c r="L25" s="654"/>
      <c r="M25" s="654"/>
      <c r="N25" s="654"/>
      <c r="O25" s="654"/>
      <c r="P25" s="654"/>
      <c r="Q25" s="654"/>
      <c r="R25" s="654"/>
      <c r="S25" s="654"/>
      <c r="T25" s="654"/>
      <c r="U25" s="654"/>
      <c r="V25" s="654"/>
    </row>
    <row r="26" spans="1:22">
      <c r="A26" s="47"/>
      <c r="B26" s="27"/>
      <c r="C26" s="654"/>
      <c r="D26" s="654"/>
      <c r="E26" s="654"/>
      <c r="F26" s="654"/>
      <c r="G26" s="654"/>
      <c r="H26" s="654"/>
      <c r="I26" s="654"/>
      <c r="J26" s="654"/>
      <c r="K26" s="654"/>
      <c r="L26" s="654"/>
      <c r="M26" s="654"/>
      <c r="N26" s="654"/>
      <c r="O26" s="654"/>
      <c r="P26" s="654"/>
      <c r="Q26" s="654"/>
      <c r="R26" s="654"/>
      <c r="S26" s="654"/>
      <c r="T26" s="654"/>
      <c r="U26" s="654"/>
      <c r="V26" s="654"/>
    </row>
    <row r="27" spans="1:22">
      <c r="A27" s="47"/>
      <c r="B27" s="47"/>
      <c r="C27" s="654"/>
      <c r="D27" s="654"/>
      <c r="E27" s="654"/>
      <c r="F27" s="654"/>
      <c r="G27" s="654"/>
      <c r="H27" s="654"/>
      <c r="I27" s="654"/>
      <c r="J27" s="654"/>
      <c r="K27" s="654"/>
      <c r="L27" s="654"/>
      <c r="M27" s="654"/>
      <c r="N27" s="654"/>
      <c r="O27" s="654"/>
      <c r="P27" s="654"/>
      <c r="Q27" s="654"/>
      <c r="R27" s="654"/>
      <c r="S27" s="654"/>
      <c r="T27" s="654"/>
      <c r="U27" s="654"/>
      <c r="V27" s="654"/>
    </row>
    <row r="28" spans="1:22">
      <c r="A28" s="47"/>
      <c r="B28" s="27"/>
      <c r="C28" s="654"/>
      <c r="D28" s="654"/>
      <c r="E28" s="654"/>
      <c r="F28" s="654"/>
      <c r="G28" s="654"/>
      <c r="H28" s="654"/>
      <c r="I28" s="654"/>
      <c r="J28" s="654"/>
      <c r="K28" s="654"/>
      <c r="L28" s="654"/>
      <c r="M28" s="654"/>
      <c r="N28" s="654"/>
      <c r="O28" s="654"/>
      <c r="P28" s="654"/>
      <c r="Q28" s="654"/>
      <c r="R28" s="654"/>
      <c r="S28" s="654"/>
      <c r="T28" s="654"/>
      <c r="U28" s="654"/>
      <c r="V28" s="654"/>
    </row>
    <row r="29" spans="1:22">
      <c r="C29" s="654"/>
      <c r="D29" s="654"/>
      <c r="E29" s="654"/>
      <c r="F29" s="654"/>
      <c r="G29" s="654"/>
      <c r="H29" s="654"/>
      <c r="I29" s="654"/>
      <c r="J29" s="654"/>
      <c r="K29" s="654"/>
      <c r="L29" s="654"/>
      <c r="M29" s="654"/>
      <c r="N29" s="654"/>
      <c r="O29" s="654"/>
      <c r="P29" s="654"/>
      <c r="Q29" s="654"/>
      <c r="R29" s="654"/>
      <c r="S29" s="654"/>
      <c r="T29" s="654"/>
      <c r="U29" s="654"/>
      <c r="V29" s="654"/>
    </row>
    <row r="30" spans="1:22">
      <c r="C30" s="654"/>
      <c r="D30" s="654"/>
      <c r="E30" s="654"/>
      <c r="F30" s="654"/>
      <c r="G30" s="654"/>
      <c r="H30" s="654"/>
      <c r="I30" s="654"/>
      <c r="J30" s="654"/>
      <c r="K30" s="654"/>
      <c r="L30" s="654"/>
      <c r="M30" s="654"/>
      <c r="N30" s="654"/>
      <c r="O30" s="654"/>
      <c r="P30" s="654"/>
      <c r="Q30" s="654"/>
      <c r="R30" s="654"/>
      <c r="S30" s="654"/>
      <c r="T30" s="654"/>
      <c r="U30" s="654"/>
      <c r="V30" s="654"/>
    </row>
    <row r="31" spans="1:22">
      <c r="C31" s="654"/>
      <c r="D31" s="654"/>
      <c r="E31" s="654"/>
      <c r="F31" s="654"/>
      <c r="G31" s="654"/>
      <c r="H31" s="654"/>
      <c r="I31" s="654"/>
      <c r="J31" s="654"/>
      <c r="K31" s="654"/>
      <c r="L31" s="654"/>
      <c r="M31" s="654"/>
      <c r="N31" s="654"/>
      <c r="O31" s="654"/>
      <c r="P31" s="654"/>
      <c r="Q31" s="654"/>
      <c r="R31" s="654"/>
      <c r="S31" s="654"/>
      <c r="T31" s="654"/>
      <c r="U31" s="654"/>
      <c r="V31" s="654"/>
    </row>
    <row r="32" spans="1:22">
      <c r="C32" s="654"/>
      <c r="D32" s="654"/>
      <c r="E32" s="654"/>
      <c r="F32" s="654"/>
      <c r="G32" s="654"/>
      <c r="H32" s="654"/>
      <c r="I32" s="654"/>
      <c r="J32" s="654"/>
      <c r="K32" s="654"/>
      <c r="L32" s="654"/>
      <c r="M32" s="654"/>
      <c r="N32" s="654"/>
      <c r="O32" s="654"/>
      <c r="P32" s="654"/>
      <c r="Q32" s="654"/>
      <c r="R32" s="654"/>
      <c r="S32" s="654"/>
      <c r="T32" s="654"/>
      <c r="U32" s="654"/>
      <c r="V32" s="654"/>
    </row>
    <row r="33" spans="3:22">
      <c r="C33" s="654"/>
      <c r="D33" s="654"/>
      <c r="E33" s="654"/>
      <c r="F33" s="654"/>
      <c r="G33" s="654"/>
      <c r="H33" s="654"/>
      <c r="I33" s="654"/>
      <c r="J33" s="654"/>
      <c r="K33" s="654"/>
      <c r="L33" s="654"/>
      <c r="M33" s="654"/>
      <c r="N33" s="654"/>
      <c r="O33" s="654"/>
      <c r="P33" s="654"/>
      <c r="Q33" s="654"/>
      <c r="R33" s="654"/>
      <c r="S33" s="654"/>
      <c r="T33" s="654"/>
      <c r="U33" s="654"/>
      <c r="V33" s="654"/>
    </row>
    <row r="34" spans="3:22">
      <c r="C34" s="654"/>
      <c r="D34" s="654"/>
      <c r="E34" s="654"/>
      <c r="F34" s="654"/>
      <c r="G34" s="654"/>
      <c r="H34" s="654"/>
      <c r="I34" s="654"/>
      <c r="J34" s="654"/>
      <c r="K34" s="654"/>
      <c r="L34" s="654"/>
      <c r="M34" s="654"/>
      <c r="N34" s="654"/>
      <c r="O34" s="654"/>
      <c r="P34" s="654"/>
      <c r="Q34" s="654"/>
      <c r="R34" s="654"/>
      <c r="S34" s="654"/>
      <c r="T34" s="654"/>
      <c r="U34" s="654"/>
      <c r="V34" s="654"/>
    </row>
    <row r="35" spans="3:22">
      <c r="C35" s="654"/>
      <c r="D35" s="654"/>
      <c r="E35" s="654"/>
      <c r="F35" s="654"/>
      <c r="G35" s="654"/>
      <c r="H35" s="654"/>
      <c r="I35" s="654"/>
      <c r="J35" s="654"/>
      <c r="K35" s="654"/>
      <c r="L35" s="654"/>
      <c r="M35" s="654"/>
      <c r="N35" s="654"/>
      <c r="O35" s="654"/>
      <c r="P35" s="654"/>
      <c r="Q35" s="654"/>
      <c r="R35" s="654"/>
      <c r="S35" s="654"/>
      <c r="T35" s="654"/>
      <c r="U35" s="654"/>
      <c r="V35" s="654"/>
    </row>
    <row r="36" spans="3:22">
      <c r="C36" s="654"/>
      <c r="D36" s="654"/>
      <c r="E36" s="654"/>
      <c r="F36" s="654"/>
      <c r="G36" s="654"/>
      <c r="H36" s="654"/>
      <c r="I36" s="654"/>
      <c r="J36" s="654"/>
      <c r="K36" s="654"/>
      <c r="L36" s="654"/>
      <c r="M36" s="654"/>
      <c r="N36" s="654"/>
      <c r="O36" s="654"/>
      <c r="P36" s="654"/>
      <c r="Q36" s="654"/>
      <c r="R36" s="654"/>
      <c r="S36" s="654"/>
      <c r="T36" s="654"/>
      <c r="U36" s="654"/>
      <c r="V36" s="654"/>
    </row>
    <row r="37" spans="3:22">
      <c r="C37" s="654"/>
      <c r="D37" s="654"/>
      <c r="E37" s="654"/>
      <c r="F37" s="654"/>
      <c r="G37" s="654"/>
      <c r="H37" s="654"/>
      <c r="I37" s="654"/>
      <c r="J37" s="654"/>
      <c r="K37" s="654"/>
      <c r="L37" s="654"/>
      <c r="M37" s="654"/>
      <c r="N37" s="654"/>
      <c r="O37" s="654"/>
      <c r="P37" s="654"/>
      <c r="Q37" s="654"/>
      <c r="R37" s="654"/>
      <c r="S37" s="654"/>
      <c r="T37" s="654"/>
      <c r="U37" s="654"/>
      <c r="V37" s="654"/>
    </row>
    <row r="38" spans="3:22">
      <c r="C38" s="654"/>
      <c r="D38" s="654"/>
      <c r="E38" s="654"/>
      <c r="F38" s="654"/>
      <c r="G38" s="654"/>
      <c r="H38" s="654"/>
      <c r="I38" s="654"/>
      <c r="J38" s="654"/>
      <c r="K38" s="654"/>
      <c r="L38" s="654"/>
      <c r="M38" s="654"/>
      <c r="N38" s="654"/>
      <c r="O38" s="654"/>
      <c r="P38" s="654"/>
      <c r="Q38" s="654"/>
      <c r="R38" s="654"/>
      <c r="S38" s="654"/>
      <c r="T38" s="654"/>
      <c r="U38" s="654"/>
      <c r="V38" s="654"/>
    </row>
    <row r="39" spans="3:22">
      <c r="C39" s="654"/>
      <c r="D39" s="654"/>
      <c r="E39" s="654"/>
      <c r="F39" s="654"/>
      <c r="G39" s="654"/>
      <c r="H39" s="654"/>
      <c r="I39" s="654"/>
      <c r="J39" s="654"/>
      <c r="K39" s="654"/>
      <c r="L39" s="654"/>
      <c r="M39" s="654"/>
      <c r="N39" s="654"/>
      <c r="O39" s="654"/>
      <c r="P39" s="654"/>
      <c r="Q39" s="654"/>
      <c r="R39" s="654"/>
      <c r="S39" s="654"/>
      <c r="T39" s="654"/>
      <c r="U39" s="654"/>
      <c r="V39" s="654"/>
    </row>
    <row r="40" spans="3:22">
      <c r="C40" s="654"/>
      <c r="D40" s="654"/>
      <c r="E40" s="654"/>
      <c r="F40" s="654"/>
      <c r="G40" s="654"/>
      <c r="H40" s="654"/>
      <c r="I40" s="654"/>
      <c r="J40" s="654"/>
      <c r="K40" s="654"/>
      <c r="L40" s="654"/>
      <c r="M40" s="654"/>
      <c r="N40" s="654"/>
      <c r="O40" s="654"/>
      <c r="P40" s="654"/>
      <c r="Q40" s="654"/>
      <c r="R40" s="654"/>
      <c r="S40" s="654"/>
      <c r="T40" s="654"/>
      <c r="U40" s="654"/>
      <c r="V40" s="654"/>
    </row>
    <row r="41" spans="3:22">
      <c r="C41" s="654"/>
      <c r="D41" s="654"/>
      <c r="E41" s="654"/>
      <c r="F41" s="654"/>
      <c r="G41" s="654"/>
      <c r="H41" s="654"/>
      <c r="I41" s="654"/>
      <c r="J41" s="654"/>
      <c r="K41" s="654"/>
      <c r="L41" s="654"/>
      <c r="M41" s="654"/>
      <c r="N41" s="654"/>
      <c r="O41" s="654"/>
      <c r="P41" s="654"/>
      <c r="Q41" s="654"/>
      <c r="R41" s="654"/>
      <c r="S41" s="654"/>
      <c r="T41" s="654"/>
      <c r="U41" s="654"/>
      <c r="V41" s="654"/>
    </row>
    <row r="42" spans="3:22">
      <c r="C42" s="654"/>
      <c r="D42" s="654"/>
      <c r="E42" s="654"/>
      <c r="F42" s="654"/>
      <c r="G42" s="654"/>
      <c r="H42" s="654"/>
      <c r="I42" s="654"/>
      <c r="J42" s="654"/>
      <c r="K42" s="654"/>
      <c r="L42" s="654"/>
      <c r="M42" s="654"/>
      <c r="N42" s="654"/>
      <c r="O42" s="654"/>
      <c r="P42" s="654"/>
      <c r="Q42" s="654"/>
      <c r="R42" s="654"/>
      <c r="S42" s="654"/>
      <c r="T42" s="654"/>
      <c r="U42" s="654"/>
      <c r="V42" s="654"/>
    </row>
    <row r="43" spans="3:22">
      <c r="C43" s="654"/>
      <c r="D43" s="654"/>
      <c r="E43" s="654"/>
      <c r="F43" s="654"/>
      <c r="G43" s="654"/>
      <c r="H43" s="654"/>
      <c r="I43" s="654"/>
      <c r="J43" s="654"/>
      <c r="K43" s="654"/>
      <c r="L43" s="654"/>
      <c r="M43" s="654"/>
      <c r="N43" s="654"/>
      <c r="O43" s="654"/>
      <c r="P43" s="654"/>
      <c r="Q43" s="654"/>
      <c r="R43" s="654"/>
      <c r="S43" s="654"/>
      <c r="T43" s="654"/>
      <c r="U43" s="654"/>
      <c r="V43" s="654"/>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N43"/>
  <sheetViews>
    <sheetView zoomScaleNormal="100" workbookViewId="0">
      <pane xSplit="1" ySplit="7" topLeftCell="B8" activePane="bottomRight" state="frozen"/>
      <selection activeCell="C45" sqref="C45"/>
      <selection pane="topRight" activeCell="C45" sqref="C45"/>
      <selection pane="bottomLeft" activeCell="C45" sqref="C45"/>
      <selection pane="bottomRight" activeCell="F29" sqref="F29"/>
    </sheetView>
  </sheetViews>
  <sheetFormatPr defaultColWidth="9.140625" defaultRowHeight="12.75"/>
  <cols>
    <col min="1" max="1" width="10.5703125" style="4" bestFit="1" customWidth="1"/>
    <col min="2" max="2" width="101.85546875" style="4" customWidth="1"/>
    <col min="3" max="3" width="13.7109375" style="163" customWidth="1"/>
    <col min="4" max="4" width="14.85546875" style="163" bestFit="1" customWidth="1"/>
    <col min="5" max="5" width="17.7109375" style="163" customWidth="1"/>
    <col min="6" max="6" width="15.85546875" style="163" customWidth="1"/>
    <col min="7" max="7" width="17.42578125" style="163" customWidth="1"/>
    <col min="8" max="8" width="15.28515625" style="163" customWidth="1"/>
    <col min="9" max="16384" width="9.140625" style="19"/>
  </cols>
  <sheetData>
    <row r="1" spans="1:14">
      <c r="A1" s="2" t="s">
        <v>30</v>
      </c>
      <c r="B1" s="4" t="str">
        <f>'Info '!C2</f>
        <v>JSC ProCredit Bank</v>
      </c>
      <c r="C1" s="3"/>
    </row>
    <row r="2" spans="1:14">
      <c r="A2" s="2" t="s">
        <v>31</v>
      </c>
      <c r="B2" s="320">
        <f>'1. key ratios '!B2</f>
        <v>45565</v>
      </c>
      <c r="C2" s="320"/>
    </row>
    <row r="4" spans="1:14" ht="13.5" thickBot="1">
      <c r="A4" s="2" t="s">
        <v>150</v>
      </c>
      <c r="B4" s="87" t="s">
        <v>252</v>
      </c>
    </row>
    <row r="5" spans="1:14">
      <c r="A5" s="88"/>
      <c r="B5" s="97"/>
      <c r="C5" s="184" t="s">
        <v>0</v>
      </c>
      <c r="D5" s="184" t="s">
        <v>1</v>
      </c>
      <c r="E5" s="184" t="s">
        <v>2</v>
      </c>
      <c r="F5" s="184" t="s">
        <v>3</v>
      </c>
      <c r="G5" s="185" t="s">
        <v>4</v>
      </c>
      <c r="H5" s="186" t="s">
        <v>5</v>
      </c>
      <c r="I5" s="98"/>
    </row>
    <row r="6" spans="1:14" s="98" customFormat="1" ht="12.75" customHeight="1">
      <c r="A6" s="99"/>
      <c r="B6" s="718" t="s">
        <v>149</v>
      </c>
      <c r="C6" s="704" t="s">
        <v>245</v>
      </c>
      <c r="D6" s="720" t="s">
        <v>244</v>
      </c>
      <c r="E6" s="721"/>
      <c r="F6" s="704" t="s">
        <v>249</v>
      </c>
      <c r="G6" s="704" t="s">
        <v>250</v>
      </c>
      <c r="H6" s="716" t="s">
        <v>248</v>
      </c>
    </row>
    <row r="7" spans="1:14" ht="38.25">
      <c r="A7" s="101"/>
      <c r="B7" s="719"/>
      <c r="C7" s="705"/>
      <c r="D7" s="187" t="s">
        <v>247</v>
      </c>
      <c r="E7" s="187" t="s">
        <v>246</v>
      </c>
      <c r="F7" s="705"/>
      <c r="G7" s="705"/>
      <c r="H7" s="717"/>
      <c r="I7" s="98"/>
    </row>
    <row r="8" spans="1:14">
      <c r="A8" s="99">
        <v>1</v>
      </c>
      <c r="B8" s="1" t="s">
        <v>51</v>
      </c>
      <c r="C8" s="188">
        <v>282767762.97900802</v>
      </c>
      <c r="D8" s="188"/>
      <c r="E8" s="188"/>
      <c r="F8" s="188">
        <v>195572663.60900801</v>
      </c>
      <c r="G8" s="189">
        <v>0</v>
      </c>
      <c r="H8" s="191">
        <v>0</v>
      </c>
      <c r="I8" s="668"/>
      <c r="J8" s="668"/>
      <c r="K8" s="668"/>
      <c r="L8" s="668"/>
      <c r="M8" s="668"/>
      <c r="N8" s="668"/>
    </row>
    <row r="9" spans="1:14" ht="15" customHeight="1">
      <c r="A9" s="99">
        <v>2</v>
      </c>
      <c r="B9" s="1" t="s">
        <v>52</v>
      </c>
      <c r="C9" s="188">
        <v>0</v>
      </c>
      <c r="D9" s="188"/>
      <c r="E9" s="188"/>
      <c r="F9" s="188">
        <v>0</v>
      </c>
      <c r="G9" s="189">
        <v>0</v>
      </c>
      <c r="H9" s="191" t="s">
        <v>734</v>
      </c>
      <c r="I9" s="668"/>
      <c r="J9" s="668"/>
      <c r="K9" s="668"/>
      <c r="L9" s="668"/>
      <c r="M9" s="668"/>
      <c r="N9" s="668"/>
    </row>
    <row r="10" spans="1:14">
      <c r="A10" s="99">
        <v>3</v>
      </c>
      <c r="B10" s="1" t="s">
        <v>165</v>
      </c>
      <c r="C10" s="188">
        <v>0</v>
      </c>
      <c r="D10" s="188"/>
      <c r="E10" s="188"/>
      <c r="F10" s="188">
        <v>0</v>
      </c>
      <c r="G10" s="189">
        <v>0</v>
      </c>
      <c r="H10" s="191" t="s">
        <v>734</v>
      </c>
      <c r="I10" s="668"/>
      <c r="J10" s="668"/>
      <c r="K10" s="668"/>
      <c r="L10" s="668"/>
      <c r="M10" s="668"/>
      <c r="N10" s="668"/>
    </row>
    <row r="11" spans="1:14">
      <c r="A11" s="99">
        <v>4</v>
      </c>
      <c r="B11" s="1" t="s">
        <v>53</v>
      </c>
      <c r="C11" s="188">
        <v>0</v>
      </c>
      <c r="D11" s="188"/>
      <c r="E11" s="188"/>
      <c r="F11" s="188">
        <v>0</v>
      </c>
      <c r="G11" s="189">
        <v>0</v>
      </c>
      <c r="H11" s="191" t="s">
        <v>734</v>
      </c>
      <c r="I11" s="668"/>
      <c r="J11" s="668"/>
      <c r="K11" s="668"/>
      <c r="L11" s="668"/>
      <c r="M11" s="668"/>
      <c r="N11" s="668"/>
    </row>
    <row r="12" spans="1:14">
      <c r="A12" s="99">
        <v>5</v>
      </c>
      <c r="B12" s="1" t="s">
        <v>54</v>
      </c>
      <c r="C12" s="188">
        <v>0</v>
      </c>
      <c r="D12" s="188"/>
      <c r="E12" s="188"/>
      <c r="F12" s="188">
        <v>0</v>
      </c>
      <c r="G12" s="189">
        <v>0</v>
      </c>
      <c r="H12" s="191" t="s">
        <v>734</v>
      </c>
      <c r="I12" s="668"/>
      <c r="J12" s="668"/>
      <c r="K12" s="668"/>
      <c r="L12" s="668"/>
      <c r="M12" s="668"/>
      <c r="N12" s="668"/>
    </row>
    <row r="13" spans="1:14">
      <c r="A13" s="99">
        <v>6</v>
      </c>
      <c r="B13" s="1" t="s">
        <v>55</v>
      </c>
      <c r="C13" s="188">
        <v>194264149.98313704</v>
      </c>
      <c r="D13" s="188"/>
      <c r="E13" s="188"/>
      <c r="F13" s="188">
        <v>40911179.808568217</v>
      </c>
      <c r="G13" s="189">
        <v>40911179.808568217</v>
      </c>
      <c r="H13" s="191">
        <v>0.21059562359869013</v>
      </c>
      <c r="I13" s="668"/>
      <c r="J13" s="668"/>
      <c r="K13" s="668"/>
      <c r="L13" s="668"/>
      <c r="M13" s="668"/>
      <c r="N13" s="668"/>
    </row>
    <row r="14" spans="1:14">
      <c r="A14" s="99">
        <v>7</v>
      </c>
      <c r="B14" s="1" t="s">
        <v>56</v>
      </c>
      <c r="C14" s="188">
        <v>905607670.09319997</v>
      </c>
      <c r="D14" s="188">
        <v>158391359.30309999</v>
      </c>
      <c r="E14" s="188">
        <v>77148958.620989993</v>
      </c>
      <c r="F14" s="188">
        <v>982756628.71419001</v>
      </c>
      <c r="G14" s="189">
        <v>942690682.75708997</v>
      </c>
      <c r="H14" s="191">
        <v>0.9592310600748416</v>
      </c>
      <c r="I14" s="668"/>
      <c r="J14" s="668"/>
      <c r="K14" s="668"/>
      <c r="L14" s="668"/>
      <c r="M14" s="668"/>
      <c r="N14" s="668"/>
    </row>
    <row r="15" spans="1:14">
      <c r="A15" s="99">
        <v>8</v>
      </c>
      <c r="B15" s="1" t="s">
        <v>57</v>
      </c>
      <c r="C15" s="188">
        <v>349264857.3714</v>
      </c>
      <c r="D15" s="188"/>
      <c r="E15" s="188"/>
      <c r="F15" s="188">
        <v>261948643.02855</v>
      </c>
      <c r="G15" s="189">
        <v>257605853.75604999</v>
      </c>
      <c r="H15" s="191">
        <v>0.73756591400238702</v>
      </c>
      <c r="I15" s="668"/>
      <c r="J15" s="668"/>
      <c r="K15" s="668"/>
      <c r="L15" s="668"/>
      <c r="M15" s="668"/>
      <c r="N15" s="668"/>
    </row>
    <row r="16" spans="1:14">
      <c r="A16" s="99">
        <v>9</v>
      </c>
      <c r="B16" s="1" t="s">
        <v>58</v>
      </c>
      <c r="C16" s="188">
        <v>83202953.078899994</v>
      </c>
      <c r="D16" s="188"/>
      <c r="E16" s="188"/>
      <c r="F16" s="188">
        <v>29121033.577614997</v>
      </c>
      <c r="G16" s="189">
        <v>29121033.577614997</v>
      </c>
      <c r="H16" s="191">
        <v>0.35</v>
      </c>
      <c r="I16" s="668"/>
      <c r="J16" s="668"/>
      <c r="K16" s="668"/>
      <c r="L16" s="668"/>
      <c r="M16" s="668"/>
      <c r="N16" s="668"/>
    </row>
    <row r="17" spans="1:14">
      <c r="A17" s="99">
        <v>10</v>
      </c>
      <c r="B17" s="1" t="s">
        <v>59</v>
      </c>
      <c r="C17" s="188">
        <v>6199304.6934999991</v>
      </c>
      <c r="D17" s="188"/>
      <c r="E17" s="188"/>
      <c r="F17" s="188">
        <v>6755576.0188999996</v>
      </c>
      <c r="G17" s="189">
        <v>6755576.0188999996</v>
      </c>
      <c r="H17" s="191">
        <v>1.0897312445350933</v>
      </c>
      <c r="I17" s="668"/>
      <c r="J17" s="668"/>
      <c r="K17" s="668"/>
      <c r="L17" s="668"/>
      <c r="M17" s="668"/>
      <c r="N17" s="668"/>
    </row>
    <row r="18" spans="1:14">
      <c r="A18" s="99">
        <v>11</v>
      </c>
      <c r="B18" s="1" t="s">
        <v>60</v>
      </c>
      <c r="C18" s="188">
        <v>4167027.39</v>
      </c>
      <c r="D18" s="188"/>
      <c r="E18" s="188"/>
      <c r="F18" s="188">
        <v>10417568.475</v>
      </c>
      <c r="G18" s="189">
        <v>10417568.475</v>
      </c>
      <c r="H18" s="191">
        <v>2.5</v>
      </c>
      <c r="I18" s="668"/>
      <c r="J18" s="668"/>
      <c r="K18" s="668"/>
      <c r="L18" s="668"/>
      <c r="M18" s="668"/>
      <c r="N18" s="668"/>
    </row>
    <row r="19" spans="1:14">
      <c r="A19" s="99">
        <v>12</v>
      </c>
      <c r="B19" s="1" t="s">
        <v>61</v>
      </c>
      <c r="C19" s="188">
        <v>0</v>
      </c>
      <c r="D19" s="188"/>
      <c r="E19" s="188"/>
      <c r="F19" s="188">
        <v>0</v>
      </c>
      <c r="G19" s="189">
        <v>0</v>
      </c>
      <c r="H19" s="191" t="s">
        <v>734</v>
      </c>
      <c r="I19" s="668"/>
      <c r="J19" s="668"/>
      <c r="K19" s="668"/>
      <c r="L19" s="668"/>
      <c r="M19" s="668"/>
      <c r="N19" s="668"/>
    </row>
    <row r="20" spans="1:14">
      <c r="A20" s="99">
        <v>13</v>
      </c>
      <c r="B20" s="1" t="s">
        <v>144</v>
      </c>
      <c r="C20" s="188">
        <v>0</v>
      </c>
      <c r="D20" s="188"/>
      <c r="E20" s="188"/>
      <c r="F20" s="188">
        <v>0</v>
      </c>
      <c r="G20" s="189">
        <v>0</v>
      </c>
      <c r="H20" s="191" t="s">
        <v>734</v>
      </c>
      <c r="I20" s="668"/>
      <c r="J20" s="668"/>
      <c r="K20" s="668"/>
      <c r="L20" s="668"/>
      <c r="M20" s="668"/>
      <c r="N20" s="668"/>
    </row>
    <row r="21" spans="1:14">
      <c r="A21" s="99">
        <v>14</v>
      </c>
      <c r="B21" s="1" t="s">
        <v>63</v>
      </c>
      <c r="C21" s="188">
        <v>109254096.96480991</v>
      </c>
      <c r="D21" s="188"/>
      <c r="E21" s="188"/>
      <c r="F21" s="188">
        <v>55360381.944809906</v>
      </c>
      <c r="G21" s="189">
        <v>55360381.944809906</v>
      </c>
      <c r="H21" s="191">
        <v>0.50671218272611918</v>
      </c>
      <c r="I21" s="668"/>
      <c r="J21" s="668"/>
      <c r="K21" s="668"/>
      <c r="L21" s="668"/>
      <c r="M21" s="668"/>
      <c r="N21" s="668"/>
    </row>
    <row r="22" spans="1:14" ht="13.5" thickBot="1">
      <c r="A22" s="102"/>
      <c r="B22" s="103" t="s">
        <v>64</v>
      </c>
      <c r="C22" s="190">
        <v>1934727822.5539551</v>
      </c>
      <c r="D22" s="190">
        <v>158391359.30309999</v>
      </c>
      <c r="E22" s="190">
        <v>77148958.620989993</v>
      </c>
      <c r="F22" s="190">
        <v>1582843675.176641</v>
      </c>
      <c r="G22" s="190">
        <v>1342862276.338033</v>
      </c>
      <c r="H22" s="192">
        <v>0.66746745571256871</v>
      </c>
      <c r="I22" s="668"/>
      <c r="J22" s="668"/>
      <c r="K22" s="668"/>
      <c r="L22" s="668"/>
      <c r="M22" s="668"/>
      <c r="N22" s="668"/>
    </row>
    <row r="26" spans="1:14">
      <c r="C26" s="655"/>
      <c r="D26" s="655"/>
      <c r="E26" s="655"/>
      <c r="F26" s="655"/>
      <c r="G26" s="655"/>
      <c r="H26" s="655"/>
    </row>
    <row r="27" spans="1:14">
      <c r="C27" s="655"/>
      <c r="D27" s="655"/>
      <c r="E27" s="655"/>
      <c r="F27" s="655"/>
      <c r="G27" s="655"/>
      <c r="H27" s="655"/>
    </row>
    <row r="28" spans="1:14">
      <c r="C28" s="655"/>
      <c r="D28" s="655"/>
      <c r="E28" s="655"/>
      <c r="F28" s="655"/>
      <c r="G28" s="655"/>
      <c r="H28" s="655"/>
    </row>
    <row r="29" spans="1:14">
      <c r="C29" s="655"/>
      <c r="D29" s="655"/>
      <c r="E29" s="655"/>
      <c r="F29" s="655"/>
      <c r="G29" s="655"/>
      <c r="H29" s="655"/>
    </row>
    <row r="30" spans="1:14">
      <c r="C30" s="655"/>
      <c r="D30" s="655"/>
      <c r="E30" s="655"/>
      <c r="F30" s="655"/>
      <c r="G30" s="655"/>
      <c r="H30" s="655"/>
    </row>
    <row r="31" spans="1:14">
      <c r="C31" s="655"/>
      <c r="D31" s="655"/>
      <c r="E31" s="655"/>
      <c r="F31" s="655"/>
      <c r="G31" s="655"/>
      <c r="H31" s="655"/>
    </row>
    <row r="32" spans="1:14">
      <c r="C32" s="655"/>
      <c r="D32" s="655"/>
      <c r="E32" s="655"/>
      <c r="F32" s="655"/>
      <c r="G32" s="655"/>
      <c r="H32" s="655"/>
    </row>
    <row r="33" spans="3:8">
      <c r="C33" s="655"/>
      <c r="D33" s="655"/>
      <c r="E33" s="655"/>
      <c r="F33" s="655"/>
      <c r="G33" s="655"/>
      <c r="H33" s="655"/>
    </row>
    <row r="34" spans="3:8">
      <c r="C34" s="655"/>
      <c r="D34" s="655"/>
      <c r="E34" s="655"/>
      <c r="F34" s="655"/>
      <c r="G34" s="655"/>
      <c r="H34" s="655"/>
    </row>
    <row r="35" spans="3:8">
      <c r="C35" s="655"/>
      <c r="D35" s="655"/>
      <c r="E35" s="655"/>
      <c r="F35" s="655"/>
      <c r="G35" s="655"/>
      <c r="H35" s="655"/>
    </row>
    <row r="36" spans="3:8">
      <c r="C36" s="655"/>
      <c r="D36" s="655"/>
      <c r="E36" s="655"/>
      <c r="F36" s="655"/>
      <c r="G36" s="655"/>
      <c r="H36" s="655"/>
    </row>
    <row r="37" spans="3:8">
      <c r="C37" s="655"/>
      <c r="D37" s="655"/>
      <c r="E37" s="655"/>
      <c r="F37" s="655"/>
      <c r="G37" s="655"/>
      <c r="H37" s="655"/>
    </row>
    <row r="38" spans="3:8">
      <c r="C38" s="655"/>
      <c r="D38" s="655"/>
      <c r="E38" s="655"/>
      <c r="F38" s="655"/>
      <c r="G38" s="655"/>
      <c r="H38" s="655"/>
    </row>
    <row r="39" spans="3:8">
      <c r="C39" s="655"/>
      <c r="D39" s="655"/>
      <c r="E39" s="655"/>
      <c r="F39" s="655"/>
      <c r="G39" s="655"/>
      <c r="H39" s="655"/>
    </row>
    <row r="40" spans="3:8">
      <c r="C40" s="655"/>
      <c r="D40" s="655"/>
      <c r="E40" s="655"/>
      <c r="F40" s="655"/>
      <c r="G40" s="655"/>
      <c r="H40" s="655"/>
    </row>
    <row r="41" spans="3:8">
      <c r="C41" s="655"/>
      <c r="D41" s="655"/>
      <c r="E41" s="655"/>
      <c r="F41" s="655"/>
      <c r="G41" s="655"/>
      <c r="H41" s="655"/>
    </row>
    <row r="42" spans="3:8">
      <c r="C42" s="655"/>
      <c r="D42" s="655"/>
      <c r="E42" s="655"/>
      <c r="F42" s="655"/>
      <c r="G42" s="655"/>
      <c r="H42" s="655"/>
    </row>
    <row r="43" spans="3:8">
      <c r="C43" s="655"/>
      <c r="D43" s="655"/>
      <c r="E43" s="655"/>
      <c r="F43" s="655"/>
      <c r="G43" s="655"/>
      <c r="H43" s="655"/>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AG50"/>
  <sheetViews>
    <sheetView zoomScale="90" zoomScaleNormal="90" workbookViewId="0">
      <pane xSplit="2" ySplit="6" topLeftCell="C7" activePane="bottomRight" state="frozen"/>
      <selection activeCell="C45" sqref="C45"/>
      <selection pane="topRight" activeCell="C45" sqref="C45"/>
      <selection pane="bottomLeft" activeCell="C45" sqref="C45"/>
      <selection pane="bottomRight" activeCell="A5" sqref="A5:B5"/>
    </sheetView>
  </sheetViews>
  <sheetFormatPr defaultColWidth="9.140625" defaultRowHeight="12.75"/>
  <cols>
    <col min="1" max="1" width="10.5703125" style="163" bestFit="1" customWidth="1"/>
    <col min="2" max="2" width="104.140625" style="163" customWidth="1"/>
    <col min="3" max="3" width="12.7109375" style="163" customWidth="1"/>
    <col min="4" max="5" width="13.5703125" style="163" bestFit="1" customWidth="1"/>
    <col min="6" max="11" width="14.5703125" style="163" bestFit="1" customWidth="1"/>
    <col min="12" max="16384" width="9.140625" style="163"/>
  </cols>
  <sheetData>
    <row r="1" spans="1:33">
      <c r="A1" s="163" t="s">
        <v>30</v>
      </c>
      <c r="B1" s="3" t="str">
        <f>'Info '!C2</f>
        <v>JSC ProCredit Bank</v>
      </c>
    </row>
    <row r="2" spans="1:33">
      <c r="A2" s="163" t="s">
        <v>31</v>
      </c>
      <c r="B2" s="320">
        <f>'1. key ratios '!B2</f>
        <v>45565</v>
      </c>
    </row>
    <row r="4" spans="1:33" ht="13.5" thickBot="1">
      <c r="A4" s="163" t="s">
        <v>737</v>
      </c>
      <c r="B4" s="227" t="s">
        <v>253</v>
      </c>
    </row>
    <row r="5" spans="1:33" ht="30" customHeight="1">
      <c r="A5" s="722"/>
      <c r="B5" s="723"/>
      <c r="C5" s="724" t="s">
        <v>305</v>
      </c>
      <c r="D5" s="724"/>
      <c r="E5" s="724"/>
      <c r="F5" s="724" t="s">
        <v>306</v>
      </c>
      <c r="G5" s="724"/>
      <c r="H5" s="724"/>
      <c r="I5" s="724" t="s">
        <v>307</v>
      </c>
      <c r="J5" s="724"/>
      <c r="K5" s="725"/>
    </row>
    <row r="6" spans="1:33">
      <c r="A6" s="202"/>
      <c r="B6" s="203"/>
      <c r="C6" s="21" t="s">
        <v>32</v>
      </c>
      <c r="D6" s="21" t="s">
        <v>33</v>
      </c>
      <c r="E6" s="21" t="s">
        <v>34</v>
      </c>
      <c r="F6" s="21" t="s">
        <v>32</v>
      </c>
      <c r="G6" s="21" t="s">
        <v>33</v>
      </c>
      <c r="H6" s="21" t="s">
        <v>34</v>
      </c>
      <c r="I6" s="21" t="s">
        <v>32</v>
      </c>
      <c r="J6" s="21" t="s">
        <v>33</v>
      </c>
      <c r="K6" s="21" t="s">
        <v>34</v>
      </c>
    </row>
    <row r="7" spans="1:33">
      <c r="A7" s="204" t="s">
        <v>256</v>
      </c>
      <c r="B7" s="205"/>
      <c r="C7" s="205"/>
      <c r="D7" s="205"/>
      <c r="E7" s="205"/>
      <c r="F7" s="205"/>
      <c r="G7" s="205"/>
      <c r="H7" s="205"/>
      <c r="I7" s="205"/>
      <c r="J7" s="205"/>
      <c r="K7" s="206"/>
    </row>
    <row r="8" spans="1:33">
      <c r="A8" s="207">
        <v>1</v>
      </c>
      <c r="B8" s="208" t="s">
        <v>254</v>
      </c>
      <c r="C8" s="594"/>
      <c r="D8" s="594"/>
      <c r="E8" s="594"/>
      <c r="F8" s="595">
        <v>146668632.18434778</v>
      </c>
      <c r="G8" s="595">
        <v>342222851.80575949</v>
      </c>
      <c r="H8" s="595">
        <v>488891483.9901073</v>
      </c>
      <c r="I8" s="595">
        <v>120794583.64793473</v>
      </c>
      <c r="J8" s="595">
        <v>219193049.30465287</v>
      </c>
      <c r="K8" s="596">
        <v>339987632.9525876</v>
      </c>
      <c r="L8" s="656"/>
      <c r="M8" s="656"/>
      <c r="N8" s="656"/>
      <c r="O8" s="656"/>
      <c r="P8" s="656"/>
      <c r="Q8" s="656"/>
      <c r="R8" s="656"/>
      <c r="S8" s="656"/>
      <c r="T8" s="656"/>
      <c r="U8" s="656"/>
      <c r="V8" s="656"/>
      <c r="W8" s="656"/>
      <c r="X8" s="656"/>
      <c r="Y8" s="656"/>
      <c r="Z8" s="656"/>
      <c r="AA8" s="656"/>
      <c r="AB8" s="656"/>
      <c r="AC8" s="656"/>
      <c r="AD8" s="656"/>
      <c r="AE8" s="656"/>
      <c r="AF8" s="656"/>
      <c r="AG8" s="656"/>
    </row>
    <row r="9" spans="1:33">
      <c r="A9" s="204" t="s">
        <v>257</v>
      </c>
      <c r="B9" s="205"/>
      <c r="C9" s="597"/>
      <c r="D9" s="597"/>
      <c r="E9" s="597"/>
      <c r="F9" s="597"/>
      <c r="G9" s="597"/>
      <c r="H9" s="597"/>
      <c r="I9" s="597"/>
      <c r="J9" s="597"/>
      <c r="K9" s="598"/>
      <c r="L9" s="656"/>
      <c r="M9" s="656"/>
      <c r="N9" s="656"/>
      <c r="O9" s="656"/>
      <c r="P9" s="656"/>
      <c r="Q9" s="656"/>
      <c r="R9" s="656"/>
      <c r="S9" s="656"/>
      <c r="T9" s="656"/>
      <c r="U9" s="656"/>
      <c r="V9" s="656"/>
      <c r="W9" s="656"/>
      <c r="X9" s="656"/>
      <c r="Y9" s="656"/>
      <c r="Z9" s="656"/>
      <c r="AA9" s="656"/>
      <c r="AB9" s="656"/>
      <c r="AC9" s="656"/>
      <c r="AD9" s="656"/>
      <c r="AE9" s="656"/>
      <c r="AF9" s="656"/>
      <c r="AG9" s="656"/>
    </row>
    <row r="10" spans="1:33">
      <c r="A10" s="209">
        <v>2</v>
      </c>
      <c r="B10" s="210" t="s">
        <v>265</v>
      </c>
      <c r="C10" s="599">
        <v>62837912.510978259</v>
      </c>
      <c r="D10" s="600">
        <v>436832115.71993697</v>
      </c>
      <c r="E10" s="600">
        <v>499670028.23091525</v>
      </c>
      <c r="F10" s="600">
        <v>12233479.991456132</v>
      </c>
      <c r="G10" s="600">
        <v>70214460.731203482</v>
      </c>
      <c r="H10" s="600">
        <v>82447940.722659618</v>
      </c>
      <c r="I10" s="600">
        <v>2792503.5671439678</v>
      </c>
      <c r="J10" s="600">
        <v>16124279.961486906</v>
      </c>
      <c r="K10" s="601">
        <v>18916783.528630875</v>
      </c>
      <c r="L10" s="656"/>
      <c r="M10" s="656"/>
      <c r="N10" s="656"/>
      <c r="O10" s="656"/>
      <c r="P10" s="656"/>
      <c r="Q10" s="656"/>
      <c r="R10" s="656"/>
      <c r="S10" s="656"/>
      <c r="T10" s="656"/>
      <c r="U10" s="656"/>
      <c r="V10" s="656"/>
      <c r="W10" s="656"/>
      <c r="X10" s="656"/>
      <c r="Y10" s="656"/>
      <c r="Z10" s="656"/>
      <c r="AA10" s="656"/>
      <c r="AB10" s="656"/>
      <c r="AC10" s="656"/>
      <c r="AD10" s="656"/>
      <c r="AE10" s="656"/>
      <c r="AF10" s="656"/>
      <c r="AG10" s="656"/>
    </row>
    <row r="11" spans="1:33">
      <c r="A11" s="209">
        <v>3</v>
      </c>
      <c r="B11" s="210" t="s">
        <v>259</v>
      </c>
      <c r="C11" s="599">
        <v>302647228.85228258</v>
      </c>
      <c r="D11" s="600">
        <v>719130154.49282587</v>
      </c>
      <c r="E11" s="600">
        <v>1021777383.3451085</v>
      </c>
      <c r="F11" s="600">
        <v>94339789.349930957</v>
      </c>
      <c r="G11" s="600">
        <v>115951343.0580516</v>
      </c>
      <c r="H11" s="600">
        <v>210291132.40798256</v>
      </c>
      <c r="I11" s="600">
        <v>86717635.448406532</v>
      </c>
      <c r="J11" s="600">
        <v>107513488.95959243</v>
      </c>
      <c r="K11" s="601">
        <v>194231124.40799898</v>
      </c>
      <c r="L11" s="656"/>
      <c r="M11" s="656"/>
      <c r="N11" s="656"/>
      <c r="O11" s="656"/>
      <c r="P11" s="656"/>
      <c r="Q11" s="656"/>
      <c r="R11" s="656"/>
      <c r="S11" s="656"/>
      <c r="T11" s="656"/>
      <c r="U11" s="656"/>
      <c r="V11" s="656"/>
      <c r="W11" s="656"/>
      <c r="X11" s="656"/>
      <c r="Y11" s="656"/>
      <c r="Z11" s="656"/>
      <c r="AA11" s="656"/>
      <c r="AB11" s="656"/>
      <c r="AC11" s="656"/>
      <c r="AD11" s="656"/>
      <c r="AE11" s="656"/>
      <c r="AF11" s="656"/>
      <c r="AG11" s="656"/>
    </row>
    <row r="12" spans="1:33">
      <c r="A12" s="209">
        <v>4</v>
      </c>
      <c r="B12" s="210" t="s">
        <v>260</v>
      </c>
      <c r="C12" s="599">
        <v>12619565.217391305</v>
      </c>
      <c r="D12" s="600">
        <v>0</v>
      </c>
      <c r="E12" s="600">
        <v>12619565.217391305</v>
      </c>
      <c r="F12" s="600">
        <v>0</v>
      </c>
      <c r="G12" s="600">
        <v>0</v>
      </c>
      <c r="H12" s="600">
        <v>0</v>
      </c>
      <c r="I12" s="600">
        <v>0</v>
      </c>
      <c r="J12" s="600">
        <v>0</v>
      </c>
      <c r="K12" s="601">
        <v>0</v>
      </c>
      <c r="L12" s="656"/>
      <c r="M12" s="656"/>
      <c r="N12" s="656"/>
      <c r="O12" s="656"/>
      <c r="P12" s="656"/>
      <c r="Q12" s="656"/>
      <c r="R12" s="656"/>
      <c r="S12" s="656"/>
      <c r="T12" s="656"/>
      <c r="U12" s="656"/>
      <c r="V12" s="656"/>
      <c r="W12" s="656"/>
      <c r="X12" s="656"/>
      <c r="Y12" s="656"/>
      <c r="Z12" s="656"/>
      <c r="AA12" s="656"/>
      <c r="AB12" s="656"/>
      <c r="AC12" s="656"/>
      <c r="AD12" s="656"/>
      <c r="AE12" s="656"/>
      <c r="AF12" s="656"/>
      <c r="AG12" s="656"/>
    </row>
    <row r="13" spans="1:33">
      <c r="A13" s="209">
        <v>5</v>
      </c>
      <c r="B13" s="210" t="s">
        <v>268</v>
      </c>
      <c r="C13" s="599">
        <v>86594264.387391254</v>
      </c>
      <c r="D13" s="600">
        <v>76209038.052608714</v>
      </c>
      <c r="E13" s="600">
        <v>162803302.43999997</v>
      </c>
      <c r="F13" s="600">
        <v>16215007.7234625</v>
      </c>
      <c r="G13" s="600">
        <v>20185870.831320651</v>
      </c>
      <c r="H13" s="600">
        <v>36400878.554783151</v>
      </c>
      <c r="I13" s="600">
        <v>6081056.9346793499</v>
      </c>
      <c r="J13" s="600">
        <v>6721790.8036902165</v>
      </c>
      <c r="K13" s="601">
        <v>12802847.738369565</v>
      </c>
      <c r="L13" s="656"/>
      <c r="M13" s="656"/>
      <c r="N13" s="656"/>
      <c r="O13" s="656"/>
      <c r="P13" s="656"/>
      <c r="Q13" s="656"/>
      <c r="R13" s="656"/>
      <c r="S13" s="656"/>
      <c r="T13" s="656"/>
      <c r="U13" s="656"/>
      <c r="V13" s="656"/>
      <c r="W13" s="656"/>
      <c r="X13" s="656"/>
      <c r="Y13" s="656"/>
      <c r="Z13" s="656"/>
      <c r="AA13" s="656"/>
      <c r="AB13" s="656"/>
      <c r="AC13" s="656"/>
      <c r="AD13" s="656"/>
      <c r="AE13" s="656"/>
      <c r="AF13" s="656"/>
      <c r="AG13" s="656"/>
    </row>
    <row r="14" spans="1:33">
      <c r="A14" s="209">
        <v>6</v>
      </c>
      <c r="B14" s="210" t="s">
        <v>300</v>
      </c>
      <c r="C14" s="599"/>
      <c r="D14" s="600"/>
      <c r="E14" s="600">
        <v>0</v>
      </c>
      <c r="F14" s="600"/>
      <c r="G14" s="600"/>
      <c r="H14" s="600">
        <v>0</v>
      </c>
      <c r="I14" s="600"/>
      <c r="J14" s="600"/>
      <c r="K14" s="601">
        <v>0</v>
      </c>
      <c r="L14" s="656"/>
      <c r="M14" s="656"/>
      <c r="N14" s="656"/>
      <c r="O14" s="656"/>
      <c r="P14" s="656"/>
      <c r="Q14" s="656"/>
      <c r="R14" s="656"/>
      <c r="S14" s="656"/>
      <c r="T14" s="656"/>
      <c r="U14" s="656"/>
      <c r="V14" s="656"/>
      <c r="W14" s="656"/>
      <c r="X14" s="656"/>
      <c r="Y14" s="656"/>
      <c r="Z14" s="656"/>
      <c r="AA14" s="656"/>
      <c r="AB14" s="656"/>
      <c r="AC14" s="656"/>
      <c r="AD14" s="656"/>
      <c r="AE14" s="656"/>
      <c r="AF14" s="656"/>
      <c r="AG14" s="656"/>
    </row>
    <row r="15" spans="1:33">
      <c r="A15" s="209">
        <v>7</v>
      </c>
      <c r="B15" s="210" t="s">
        <v>301</v>
      </c>
      <c r="C15" s="599">
        <v>13076318.517934781</v>
      </c>
      <c r="D15" s="600">
        <v>18734847.19673913</v>
      </c>
      <c r="E15" s="600">
        <v>31811165.71467391</v>
      </c>
      <c r="F15" s="600">
        <v>2799625.0335869561</v>
      </c>
      <c r="G15" s="600">
        <v>8689464.570326088</v>
      </c>
      <c r="H15" s="600">
        <v>11489089.603913045</v>
      </c>
      <c r="I15" s="600">
        <v>2799625.0335869561</v>
      </c>
      <c r="J15" s="600">
        <v>8689464.570326088</v>
      </c>
      <c r="K15" s="601">
        <v>11489089.603913045</v>
      </c>
      <c r="L15" s="656"/>
      <c r="M15" s="656"/>
      <c r="N15" s="656"/>
      <c r="O15" s="656"/>
      <c r="P15" s="656"/>
      <c r="Q15" s="656"/>
      <c r="R15" s="656"/>
      <c r="S15" s="656"/>
      <c r="T15" s="656"/>
      <c r="U15" s="656"/>
      <c r="V15" s="656"/>
      <c r="W15" s="656"/>
      <c r="X15" s="656"/>
      <c r="Y15" s="656"/>
      <c r="Z15" s="656"/>
      <c r="AA15" s="656"/>
      <c r="AB15" s="656"/>
      <c r="AC15" s="656"/>
      <c r="AD15" s="656"/>
      <c r="AE15" s="656"/>
      <c r="AF15" s="656"/>
      <c r="AG15" s="656"/>
    </row>
    <row r="16" spans="1:33">
      <c r="A16" s="209">
        <v>8</v>
      </c>
      <c r="B16" s="211" t="s">
        <v>261</v>
      </c>
      <c r="C16" s="599">
        <v>477775289.48597825</v>
      </c>
      <c r="D16" s="600">
        <v>1250906155.4621108</v>
      </c>
      <c r="E16" s="600">
        <v>1728681444.9480891</v>
      </c>
      <c r="F16" s="600">
        <v>125587902.09843653</v>
      </c>
      <c r="G16" s="600">
        <v>215041139.19090182</v>
      </c>
      <c r="H16" s="600">
        <v>340629041.28933841</v>
      </c>
      <c r="I16" s="600">
        <v>98390820.983816788</v>
      </c>
      <c r="J16" s="600">
        <v>139049024.29509562</v>
      </c>
      <c r="K16" s="601">
        <v>237439845.27891245</v>
      </c>
      <c r="L16" s="656"/>
      <c r="M16" s="656"/>
      <c r="N16" s="656"/>
      <c r="O16" s="656"/>
      <c r="P16" s="656"/>
      <c r="Q16" s="656"/>
      <c r="R16" s="656"/>
      <c r="S16" s="656"/>
      <c r="T16" s="656"/>
      <c r="U16" s="656"/>
      <c r="V16" s="656"/>
      <c r="W16" s="656"/>
      <c r="X16" s="656"/>
      <c r="Y16" s="656"/>
      <c r="Z16" s="656"/>
      <c r="AA16" s="656"/>
      <c r="AB16" s="656"/>
      <c r="AC16" s="656"/>
      <c r="AD16" s="656"/>
      <c r="AE16" s="656"/>
      <c r="AF16" s="656"/>
      <c r="AG16" s="656"/>
    </row>
    <row r="17" spans="1:33">
      <c r="A17" s="204" t="s">
        <v>258</v>
      </c>
      <c r="B17" s="205"/>
      <c r="C17" s="597"/>
      <c r="D17" s="597"/>
      <c r="E17" s="597"/>
      <c r="F17" s="597"/>
      <c r="G17" s="597"/>
      <c r="H17" s="597"/>
      <c r="I17" s="597"/>
      <c r="J17" s="597"/>
      <c r="K17" s="598"/>
      <c r="L17" s="656"/>
      <c r="M17" s="656"/>
      <c r="N17" s="656"/>
      <c r="O17" s="656"/>
      <c r="P17" s="656"/>
      <c r="Q17" s="656"/>
      <c r="R17" s="656"/>
      <c r="S17" s="656"/>
      <c r="T17" s="656"/>
      <c r="U17" s="656"/>
      <c r="V17" s="656"/>
      <c r="W17" s="656"/>
      <c r="X17" s="656"/>
      <c r="Y17" s="656"/>
      <c r="Z17" s="656"/>
      <c r="AA17" s="656"/>
      <c r="AB17" s="656"/>
      <c r="AC17" s="656"/>
      <c r="AD17" s="656"/>
      <c r="AE17" s="656"/>
      <c r="AF17" s="656"/>
      <c r="AG17" s="656"/>
    </row>
    <row r="18" spans="1:33">
      <c r="A18" s="209">
        <v>9</v>
      </c>
      <c r="B18" s="210" t="s">
        <v>264</v>
      </c>
      <c r="C18" s="599">
        <v>0</v>
      </c>
      <c r="D18" s="600">
        <v>0</v>
      </c>
      <c r="E18" s="600">
        <v>0</v>
      </c>
      <c r="F18" s="600">
        <v>0</v>
      </c>
      <c r="G18" s="600">
        <v>0</v>
      </c>
      <c r="H18" s="600">
        <v>0</v>
      </c>
      <c r="I18" s="600">
        <v>0</v>
      </c>
      <c r="J18" s="600">
        <v>0</v>
      </c>
      <c r="K18" s="601">
        <v>0</v>
      </c>
      <c r="L18" s="656"/>
      <c r="M18" s="656"/>
      <c r="N18" s="656"/>
      <c r="O18" s="656"/>
      <c r="P18" s="656"/>
      <c r="Q18" s="656"/>
      <c r="R18" s="656"/>
      <c r="S18" s="656"/>
      <c r="T18" s="656"/>
      <c r="U18" s="656"/>
      <c r="V18" s="656"/>
      <c r="W18" s="656"/>
      <c r="X18" s="656"/>
      <c r="Y18" s="656"/>
      <c r="Z18" s="656"/>
      <c r="AA18" s="656"/>
      <c r="AB18" s="656"/>
      <c r="AC18" s="656"/>
      <c r="AD18" s="656"/>
      <c r="AE18" s="656"/>
      <c r="AF18" s="656"/>
      <c r="AG18" s="656"/>
    </row>
    <row r="19" spans="1:33">
      <c r="A19" s="209">
        <v>10</v>
      </c>
      <c r="B19" s="210" t="s">
        <v>302</v>
      </c>
      <c r="C19" s="599">
        <v>489425357.35792398</v>
      </c>
      <c r="D19" s="600">
        <v>947381631.90336108</v>
      </c>
      <c r="E19" s="600">
        <v>1436806989.2612851</v>
      </c>
      <c r="F19" s="600">
        <v>8777599.4491576068</v>
      </c>
      <c r="G19" s="600">
        <v>13344380.696005978</v>
      </c>
      <c r="H19" s="600">
        <v>22121980.145163585</v>
      </c>
      <c r="I19" s="600">
        <v>34651647.985570647</v>
      </c>
      <c r="J19" s="600">
        <v>136374183.19711265</v>
      </c>
      <c r="K19" s="601">
        <v>171025831.18268329</v>
      </c>
      <c r="L19" s="656"/>
      <c r="M19" s="656"/>
      <c r="N19" s="656"/>
      <c r="O19" s="656"/>
      <c r="P19" s="656"/>
      <c r="Q19" s="656"/>
      <c r="R19" s="656"/>
      <c r="S19" s="656"/>
      <c r="T19" s="656"/>
      <c r="U19" s="656"/>
      <c r="V19" s="656"/>
      <c r="W19" s="656"/>
      <c r="X19" s="656"/>
      <c r="Y19" s="656"/>
      <c r="Z19" s="656"/>
      <c r="AA19" s="656"/>
      <c r="AB19" s="656"/>
      <c r="AC19" s="656"/>
      <c r="AD19" s="656"/>
      <c r="AE19" s="656"/>
      <c r="AF19" s="656"/>
      <c r="AG19" s="656"/>
    </row>
    <row r="20" spans="1:33">
      <c r="A20" s="209">
        <v>11</v>
      </c>
      <c r="B20" s="210" t="s">
        <v>263</v>
      </c>
      <c r="C20" s="599">
        <v>5256280.399684784</v>
      </c>
      <c r="D20" s="600">
        <v>29784217.391304348</v>
      </c>
      <c r="E20" s="600">
        <v>35040497.790989131</v>
      </c>
      <c r="F20" s="600">
        <v>1302432.4161902177</v>
      </c>
      <c r="G20" s="600">
        <v>0</v>
      </c>
      <c r="H20" s="600">
        <v>1302432.4161902177</v>
      </c>
      <c r="I20" s="600">
        <v>1302432.4161902177</v>
      </c>
      <c r="J20" s="600">
        <v>0</v>
      </c>
      <c r="K20" s="601">
        <v>1302432.4161902177</v>
      </c>
      <c r="L20" s="656"/>
      <c r="M20" s="656"/>
      <c r="N20" s="656"/>
      <c r="O20" s="656"/>
      <c r="P20" s="656"/>
      <c r="Q20" s="656"/>
      <c r="R20" s="656"/>
      <c r="S20" s="656"/>
      <c r="T20" s="656"/>
      <c r="U20" s="656"/>
      <c r="V20" s="656"/>
      <c r="W20" s="656"/>
      <c r="X20" s="656"/>
      <c r="Y20" s="656"/>
      <c r="Z20" s="656"/>
      <c r="AA20" s="656"/>
      <c r="AB20" s="656"/>
      <c r="AC20" s="656"/>
      <c r="AD20" s="656"/>
      <c r="AE20" s="656"/>
      <c r="AF20" s="656"/>
      <c r="AG20" s="656"/>
    </row>
    <row r="21" spans="1:33" ht="13.5" thickBot="1">
      <c r="A21" s="212">
        <v>12</v>
      </c>
      <c r="B21" s="213" t="s">
        <v>262</v>
      </c>
      <c r="C21" s="602">
        <v>494681637.75760877</v>
      </c>
      <c r="D21" s="603">
        <v>977165849.29466546</v>
      </c>
      <c r="E21" s="602">
        <v>1471847487.0522742</v>
      </c>
      <c r="F21" s="603">
        <v>10080031.865347825</v>
      </c>
      <c r="G21" s="603">
        <v>13344380.696005978</v>
      </c>
      <c r="H21" s="603">
        <v>23424412.561353803</v>
      </c>
      <c r="I21" s="603">
        <v>35954080.401760861</v>
      </c>
      <c r="J21" s="603">
        <v>136374183.19711265</v>
      </c>
      <c r="K21" s="604">
        <v>172328263.5988735</v>
      </c>
      <c r="L21" s="656"/>
      <c r="M21" s="656"/>
      <c r="N21" s="656"/>
      <c r="O21" s="656"/>
      <c r="P21" s="656"/>
      <c r="Q21" s="656"/>
      <c r="R21" s="656"/>
      <c r="S21" s="656"/>
      <c r="T21" s="656"/>
      <c r="U21" s="656"/>
      <c r="V21" s="656"/>
      <c r="W21" s="656"/>
      <c r="X21" s="656"/>
      <c r="Y21" s="656"/>
      <c r="Z21" s="656"/>
      <c r="AA21" s="656"/>
      <c r="AB21" s="656"/>
      <c r="AC21" s="656"/>
      <c r="AD21" s="656"/>
      <c r="AE21" s="656"/>
      <c r="AF21" s="656"/>
      <c r="AG21" s="656"/>
    </row>
    <row r="22" spans="1:33" ht="38.25" customHeight="1" thickBot="1">
      <c r="A22" s="214"/>
      <c r="B22" s="215"/>
      <c r="C22" s="215"/>
      <c r="D22" s="215"/>
      <c r="E22" s="215"/>
      <c r="F22" s="726" t="s">
        <v>304</v>
      </c>
      <c r="G22" s="724"/>
      <c r="H22" s="724"/>
      <c r="I22" s="726" t="s">
        <v>269</v>
      </c>
      <c r="J22" s="724"/>
      <c r="K22" s="725"/>
      <c r="L22" s="656"/>
      <c r="M22" s="656"/>
      <c r="N22" s="656"/>
      <c r="O22" s="656"/>
      <c r="P22" s="656"/>
      <c r="Q22" s="656"/>
      <c r="R22" s="656"/>
      <c r="S22" s="656"/>
      <c r="T22" s="656"/>
      <c r="U22" s="656"/>
      <c r="V22" s="656"/>
      <c r="W22" s="656"/>
      <c r="X22" s="656"/>
      <c r="Y22" s="656"/>
      <c r="Z22" s="656"/>
      <c r="AA22" s="656"/>
      <c r="AB22" s="656"/>
      <c r="AC22" s="656"/>
      <c r="AD22" s="656"/>
      <c r="AE22" s="656"/>
      <c r="AF22" s="656"/>
      <c r="AG22" s="656"/>
    </row>
    <row r="23" spans="1:33">
      <c r="A23" s="216">
        <v>13</v>
      </c>
      <c r="B23" s="217" t="s">
        <v>254</v>
      </c>
      <c r="C23" s="218"/>
      <c r="D23" s="218"/>
      <c r="E23" s="218"/>
      <c r="F23" s="669">
        <v>146668632.18434778</v>
      </c>
      <c r="G23" s="669">
        <v>342222851.80575949</v>
      </c>
      <c r="H23" s="669">
        <v>488891483.9901073</v>
      </c>
      <c r="I23" s="669">
        <v>120794583.64793473</v>
      </c>
      <c r="J23" s="669">
        <v>219193049.30465287</v>
      </c>
      <c r="K23" s="670">
        <v>339987632.9525876</v>
      </c>
      <c r="L23" s="656"/>
      <c r="M23" s="656"/>
      <c r="N23" s="656"/>
      <c r="O23" s="656"/>
      <c r="P23" s="656"/>
      <c r="Q23" s="656"/>
      <c r="R23" s="656"/>
      <c r="S23" s="656"/>
      <c r="T23" s="656"/>
      <c r="U23" s="656"/>
      <c r="V23" s="656"/>
      <c r="W23" s="656"/>
      <c r="X23" s="656"/>
      <c r="Y23" s="656"/>
      <c r="Z23" s="656"/>
      <c r="AA23" s="656"/>
      <c r="AB23" s="656"/>
      <c r="AC23" s="656"/>
      <c r="AD23" s="656"/>
      <c r="AE23" s="656"/>
      <c r="AF23" s="656"/>
      <c r="AG23" s="656"/>
    </row>
    <row r="24" spans="1:33" ht="13.5" thickBot="1">
      <c r="A24" s="219">
        <v>14</v>
      </c>
      <c r="B24" s="220" t="s">
        <v>266</v>
      </c>
      <c r="C24" s="221"/>
      <c r="D24" s="222"/>
      <c r="E24" s="223"/>
      <c r="F24" s="671">
        <v>115507870.2330887</v>
      </c>
      <c r="G24" s="671">
        <v>201696758.49489585</v>
      </c>
      <c r="H24" s="671">
        <v>317204628.72798455</v>
      </c>
      <c r="I24" s="671">
        <v>62436740.582055941</v>
      </c>
      <c r="J24" s="671">
        <v>34762256.073773913</v>
      </c>
      <c r="K24" s="672">
        <v>65111581.680038959</v>
      </c>
      <c r="L24" s="656"/>
      <c r="M24" s="656"/>
      <c r="N24" s="656"/>
      <c r="O24" s="656"/>
      <c r="P24" s="656"/>
      <c r="Q24" s="656"/>
      <c r="R24" s="656"/>
      <c r="S24" s="656"/>
      <c r="T24" s="656"/>
      <c r="U24" s="656"/>
      <c r="V24" s="656"/>
      <c r="W24" s="656"/>
      <c r="X24" s="656"/>
      <c r="Y24" s="656"/>
      <c r="Z24" s="656"/>
      <c r="AA24" s="656"/>
      <c r="AB24" s="656"/>
      <c r="AC24" s="656"/>
      <c r="AD24" s="656"/>
      <c r="AE24" s="656"/>
      <c r="AF24" s="656"/>
      <c r="AG24" s="656"/>
    </row>
    <row r="25" spans="1:33" ht="13.5" thickBot="1">
      <c r="A25" s="224">
        <v>15</v>
      </c>
      <c r="B25" s="225" t="s">
        <v>267</v>
      </c>
      <c r="C25" s="226"/>
      <c r="D25" s="226"/>
      <c r="E25" s="226"/>
      <c r="F25" s="605">
        <v>1.2697717643687683</v>
      </c>
      <c r="G25" s="605">
        <v>1.6967196417012314</v>
      </c>
      <c r="H25" s="605">
        <v>1.5412495270028073</v>
      </c>
      <c r="I25" s="605">
        <v>1.9346715174726881</v>
      </c>
      <c r="J25" s="605">
        <v>6.3054897484062087</v>
      </c>
      <c r="K25" s="606">
        <v>5.2216153283343827</v>
      </c>
      <c r="L25" s="656"/>
      <c r="M25" s="656"/>
      <c r="N25" s="656"/>
      <c r="O25" s="656"/>
      <c r="P25" s="656"/>
      <c r="Q25" s="656"/>
      <c r="R25" s="656"/>
      <c r="S25" s="656"/>
      <c r="T25" s="656"/>
      <c r="U25" s="656"/>
      <c r="V25" s="656"/>
      <c r="W25" s="656"/>
      <c r="X25" s="656"/>
      <c r="Y25" s="656"/>
      <c r="Z25" s="656"/>
      <c r="AA25" s="656"/>
      <c r="AB25" s="656"/>
      <c r="AC25" s="656"/>
      <c r="AD25" s="656"/>
      <c r="AE25" s="656"/>
      <c r="AF25" s="656"/>
      <c r="AG25" s="656"/>
    </row>
    <row r="26" spans="1:33">
      <c r="L26" s="656"/>
      <c r="M26" s="656"/>
      <c r="N26" s="656"/>
      <c r="O26" s="656"/>
      <c r="P26" s="656"/>
      <c r="Q26" s="656"/>
      <c r="R26" s="656"/>
      <c r="S26" s="656"/>
      <c r="T26" s="656"/>
      <c r="U26" s="656"/>
      <c r="V26" s="656"/>
      <c r="W26" s="656"/>
      <c r="X26" s="656"/>
      <c r="Y26" s="656"/>
      <c r="Z26" s="656"/>
      <c r="AA26" s="656"/>
      <c r="AB26" s="656"/>
      <c r="AC26" s="656"/>
      <c r="AD26" s="656"/>
      <c r="AE26" s="656"/>
      <c r="AF26" s="656"/>
      <c r="AG26" s="656"/>
    </row>
    <row r="27" spans="1:33" ht="25.5">
      <c r="B27" s="201" t="s">
        <v>303</v>
      </c>
    </row>
    <row r="29" spans="1:33">
      <c r="C29" s="656"/>
      <c r="D29" s="656"/>
      <c r="E29" s="656"/>
      <c r="F29" s="656"/>
      <c r="G29" s="656"/>
      <c r="H29" s="656"/>
      <c r="I29" s="656"/>
      <c r="J29" s="656"/>
      <c r="K29" s="656"/>
    </row>
    <row r="30" spans="1:33">
      <c r="C30" s="656"/>
      <c r="D30" s="656"/>
      <c r="E30" s="656"/>
      <c r="F30" s="656"/>
      <c r="G30" s="656"/>
      <c r="H30" s="656"/>
      <c r="I30" s="656"/>
      <c r="J30" s="656"/>
      <c r="K30" s="656"/>
    </row>
    <row r="31" spans="1:33">
      <c r="C31" s="656"/>
      <c r="D31" s="656"/>
      <c r="E31" s="656"/>
      <c r="F31" s="656"/>
      <c r="G31" s="656"/>
      <c r="H31" s="656"/>
      <c r="I31" s="656"/>
      <c r="J31" s="656"/>
      <c r="K31" s="656"/>
    </row>
    <row r="32" spans="1:33">
      <c r="C32" s="656"/>
      <c r="D32" s="656"/>
      <c r="E32" s="656"/>
      <c r="F32" s="656"/>
      <c r="G32" s="656"/>
      <c r="H32" s="656"/>
      <c r="I32" s="656"/>
      <c r="J32" s="656"/>
      <c r="K32" s="656"/>
    </row>
    <row r="33" spans="3:11">
      <c r="C33" s="656"/>
      <c r="D33" s="656"/>
      <c r="E33" s="656"/>
      <c r="F33" s="656"/>
      <c r="G33" s="656"/>
      <c r="H33" s="656"/>
      <c r="I33" s="656"/>
      <c r="J33" s="656"/>
      <c r="K33" s="656"/>
    </row>
    <row r="34" spans="3:11">
      <c r="C34" s="656"/>
      <c r="D34" s="656"/>
      <c r="E34" s="656"/>
      <c r="F34" s="656"/>
      <c r="G34" s="656"/>
      <c r="H34" s="656"/>
      <c r="I34" s="656"/>
      <c r="J34" s="656"/>
      <c r="K34" s="656"/>
    </row>
    <row r="35" spans="3:11">
      <c r="C35" s="656"/>
      <c r="D35" s="656"/>
      <c r="E35" s="656"/>
      <c r="F35" s="656"/>
      <c r="G35" s="656"/>
      <c r="H35" s="656"/>
      <c r="I35" s="656"/>
      <c r="J35" s="656"/>
      <c r="K35" s="656"/>
    </row>
    <row r="36" spans="3:11">
      <c r="C36" s="656"/>
      <c r="D36" s="656"/>
      <c r="E36" s="656"/>
      <c r="F36" s="656"/>
      <c r="G36" s="656"/>
      <c r="H36" s="656"/>
      <c r="I36" s="656"/>
      <c r="J36" s="656"/>
      <c r="K36" s="656"/>
    </row>
    <row r="37" spans="3:11">
      <c r="C37" s="656"/>
      <c r="D37" s="656"/>
      <c r="E37" s="656"/>
      <c r="F37" s="656"/>
      <c r="G37" s="656"/>
      <c r="H37" s="656"/>
      <c r="I37" s="656"/>
      <c r="J37" s="656"/>
      <c r="K37" s="656"/>
    </row>
    <row r="38" spans="3:11">
      <c r="C38" s="656"/>
      <c r="D38" s="656"/>
      <c r="E38" s="656"/>
      <c r="F38" s="656"/>
      <c r="G38" s="656"/>
      <c r="H38" s="656"/>
      <c r="I38" s="656"/>
      <c r="J38" s="656"/>
      <c r="K38" s="656"/>
    </row>
    <row r="39" spans="3:11">
      <c r="C39" s="656"/>
      <c r="D39" s="656"/>
      <c r="E39" s="656"/>
      <c r="F39" s="656"/>
      <c r="G39" s="656"/>
      <c r="H39" s="656"/>
      <c r="I39" s="656"/>
      <c r="J39" s="656"/>
      <c r="K39" s="656"/>
    </row>
    <row r="40" spans="3:11">
      <c r="C40" s="656"/>
      <c r="D40" s="656"/>
      <c r="E40" s="656"/>
      <c r="F40" s="656"/>
      <c r="G40" s="656"/>
      <c r="H40" s="656"/>
      <c r="I40" s="656"/>
      <c r="J40" s="656"/>
      <c r="K40" s="656"/>
    </row>
    <row r="41" spans="3:11">
      <c r="C41" s="656"/>
      <c r="D41" s="656"/>
      <c r="E41" s="656"/>
      <c r="F41" s="656"/>
      <c r="G41" s="656"/>
      <c r="H41" s="656"/>
      <c r="I41" s="656"/>
      <c r="J41" s="656"/>
      <c r="K41" s="656"/>
    </row>
    <row r="42" spans="3:11">
      <c r="C42" s="656"/>
      <c r="D42" s="656"/>
      <c r="E42" s="656"/>
      <c r="F42" s="656"/>
      <c r="G42" s="656"/>
      <c r="H42" s="656"/>
      <c r="I42" s="656"/>
      <c r="J42" s="656"/>
      <c r="K42" s="656"/>
    </row>
    <row r="43" spans="3:11">
      <c r="C43" s="656"/>
      <c r="D43" s="656"/>
      <c r="E43" s="656"/>
      <c r="F43" s="656"/>
      <c r="G43" s="656"/>
      <c r="H43" s="656"/>
      <c r="I43" s="656"/>
      <c r="J43" s="656"/>
      <c r="K43" s="656"/>
    </row>
    <row r="44" spans="3:11">
      <c r="C44" s="656"/>
      <c r="D44" s="656"/>
      <c r="E44" s="656"/>
      <c r="F44" s="656"/>
      <c r="G44" s="656"/>
      <c r="H44" s="656"/>
      <c r="I44" s="656"/>
      <c r="J44" s="656"/>
      <c r="K44" s="656"/>
    </row>
    <row r="45" spans="3:11">
      <c r="C45" s="656"/>
      <c r="D45" s="656"/>
      <c r="E45" s="656"/>
      <c r="F45" s="656"/>
      <c r="G45" s="656"/>
      <c r="H45" s="656"/>
      <c r="I45" s="656"/>
      <c r="J45" s="656"/>
      <c r="K45" s="656"/>
    </row>
    <row r="46" spans="3:11">
      <c r="C46" s="656"/>
      <c r="D46" s="656"/>
      <c r="E46" s="656"/>
      <c r="F46" s="656"/>
      <c r="G46" s="656"/>
      <c r="H46" s="656"/>
      <c r="I46" s="656"/>
      <c r="J46" s="656"/>
      <c r="K46" s="656"/>
    </row>
    <row r="47" spans="3:11">
      <c r="C47" s="656"/>
      <c r="D47" s="656"/>
      <c r="E47" s="656"/>
      <c r="F47" s="656"/>
      <c r="G47" s="656"/>
      <c r="H47" s="656"/>
      <c r="I47" s="656"/>
      <c r="J47" s="656"/>
      <c r="K47" s="656"/>
    </row>
    <row r="48" spans="3:11">
      <c r="C48" s="656"/>
      <c r="D48" s="656"/>
      <c r="E48" s="656"/>
      <c r="F48" s="656"/>
      <c r="G48" s="656"/>
      <c r="H48" s="656"/>
      <c r="I48" s="656"/>
      <c r="J48" s="656"/>
      <c r="K48" s="656"/>
    </row>
    <row r="49" spans="3:11">
      <c r="C49" s="656"/>
      <c r="D49" s="656"/>
      <c r="E49" s="656"/>
      <c r="F49" s="656"/>
      <c r="G49" s="656"/>
      <c r="H49" s="656"/>
      <c r="I49" s="656"/>
      <c r="J49" s="656"/>
      <c r="K49" s="656"/>
    </row>
    <row r="50" spans="3:11">
      <c r="C50" s="656"/>
      <c r="D50" s="656"/>
      <c r="E50" s="656"/>
      <c r="F50" s="656"/>
      <c r="G50" s="656"/>
      <c r="H50" s="656"/>
      <c r="I50" s="656"/>
      <c r="J50" s="656"/>
      <c r="K50" s="656"/>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activeCell="C45" sqref="C45"/>
      <selection pane="topRight" activeCell="C45" sqref="C45"/>
      <selection pane="bottomLeft" activeCell="C45" sqref="C45"/>
      <selection pane="bottomRight" activeCell="C45" sqref="C45"/>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9"/>
  </cols>
  <sheetData>
    <row r="1" spans="1:14">
      <c r="A1" s="4" t="s">
        <v>30</v>
      </c>
      <c r="B1" s="3" t="str">
        <f>'Info '!C2</f>
        <v>JSC ProCredit Bank</v>
      </c>
    </row>
    <row r="2" spans="1:14" ht="14.25" customHeight="1">
      <c r="A2" s="4" t="s">
        <v>31</v>
      </c>
      <c r="B2" s="320">
        <f>'1. key ratios '!B2</f>
        <v>45565</v>
      </c>
    </row>
    <row r="3" spans="1:14" ht="14.25" customHeight="1"/>
    <row r="4" spans="1:14" ht="13.5" thickBot="1">
      <c r="A4" s="4" t="s">
        <v>162</v>
      </c>
      <c r="B4" s="157" t="s">
        <v>28</v>
      </c>
    </row>
    <row r="5" spans="1:14" s="109" customFormat="1">
      <c r="A5" s="105"/>
      <c r="B5" s="106"/>
      <c r="C5" s="107" t="s">
        <v>0</v>
      </c>
      <c r="D5" s="107" t="s">
        <v>1</v>
      </c>
      <c r="E5" s="107" t="s">
        <v>2</v>
      </c>
      <c r="F5" s="107" t="s">
        <v>3</v>
      </c>
      <c r="G5" s="107" t="s">
        <v>4</v>
      </c>
      <c r="H5" s="107" t="s">
        <v>5</v>
      </c>
      <c r="I5" s="107" t="s">
        <v>8</v>
      </c>
      <c r="J5" s="107" t="s">
        <v>9</v>
      </c>
      <c r="K5" s="107" t="s">
        <v>10</v>
      </c>
      <c r="L5" s="107" t="s">
        <v>11</v>
      </c>
      <c r="M5" s="107" t="s">
        <v>12</v>
      </c>
      <c r="N5" s="108" t="s">
        <v>13</v>
      </c>
    </row>
    <row r="6" spans="1:14" ht="25.5">
      <c r="A6" s="110"/>
      <c r="B6" s="111"/>
      <c r="C6" s="112" t="s">
        <v>161</v>
      </c>
      <c r="D6" s="113" t="s">
        <v>160</v>
      </c>
      <c r="E6" s="114" t="s">
        <v>159</v>
      </c>
      <c r="F6" s="115">
        <v>0</v>
      </c>
      <c r="G6" s="115">
        <v>0.2</v>
      </c>
      <c r="H6" s="115">
        <v>0.35</v>
      </c>
      <c r="I6" s="115">
        <v>0.5</v>
      </c>
      <c r="J6" s="115">
        <v>0.75</v>
      </c>
      <c r="K6" s="115">
        <v>1</v>
      </c>
      <c r="L6" s="115">
        <v>1.5</v>
      </c>
      <c r="M6" s="115">
        <v>2.5</v>
      </c>
      <c r="N6" s="156" t="s">
        <v>168</v>
      </c>
    </row>
    <row r="7" spans="1:14" ht="15">
      <c r="A7" s="116">
        <v>1</v>
      </c>
      <c r="B7" s="117" t="s">
        <v>158</v>
      </c>
      <c r="C7" s="118">
        <f>SUM(C8:C13)</f>
        <v>0</v>
      </c>
      <c r="D7" s="111"/>
      <c r="E7" s="119">
        <f t="shared" ref="E7:M7" si="0">SUM(E8:E13)</f>
        <v>0</v>
      </c>
      <c r="F7" s="120">
        <f>SUM(F8:F13)</f>
        <v>0</v>
      </c>
      <c r="G7" s="120">
        <f t="shared" si="0"/>
        <v>0</v>
      </c>
      <c r="H7" s="120">
        <f t="shared" si="0"/>
        <v>0</v>
      </c>
      <c r="I7" s="120">
        <f t="shared" si="0"/>
        <v>0</v>
      </c>
      <c r="J7" s="120">
        <f t="shared" si="0"/>
        <v>0</v>
      </c>
      <c r="K7" s="120">
        <f t="shared" si="0"/>
        <v>0</v>
      </c>
      <c r="L7" s="120">
        <f t="shared" si="0"/>
        <v>0</v>
      </c>
      <c r="M7" s="120">
        <f t="shared" si="0"/>
        <v>0</v>
      </c>
      <c r="N7" s="121">
        <f>SUM(N8:N13)</f>
        <v>0</v>
      </c>
    </row>
    <row r="8" spans="1:14" ht="14.25">
      <c r="A8" s="116">
        <v>1.1000000000000001</v>
      </c>
      <c r="B8" s="122" t="s">
        <v>156</v>
      </c>
      <c r="C8" s="120">
        <v>0</v>
      </c>
      <c r="D8" s="123">
        <v>0.02</v>
      </c>
      <c r="E8" s="119">
        <f>C8*D8</f>
        <v>0</v>
      </c>
      <c r="F8" s="120"/>
      <c r="G8" s="120"/>
      <c r="H8" s="120"/>
      <c r="I8" s="120"/>
      <c r="J8" s="120"/>
      <c r="K8" s="120"/>
      <c r="L8" s="120"/>
      <c r="M8" s="120"/>
      <c r="N8" s="121">
        <f>SUMPRODUCT($F$6:$M$6,F8:M8)</f>
        <v>0</v>
      </c>
    </row>
    <row r="9" spans="1:14" ht="14.25">
      <c r="A9" s="116">
        <v>1.2</v>
      </c>
      <c r="B9" s="122" t="s">
        <v>155</v>
      </c>
      <c r="C9" s="120">
        <v>0</v>
      </c>
      <c r="D9" s="123">
        <v>0.05</v>
      </c>
      <c r="E9" s="119">
        <f>C9*D9</f>
        <v>0</v>
      </c>
      <c r="F9" s="120"/>
      <c r="G9" s="120"/>
      <c r="H9" s="120"/>
      <c r="I9" s="120"/>
      <c r="J9" s="120"/>
      <c r="K9" s="120"/>
      <c r="L9" s="120"/>
      <c r="M9" s="120"/>
      <c r="N9" s="121">
        <f t="shared" ref="N9:N12" si="1">SUMPRODUCT($F$6:$M$6,F9:M9)</f>
        <v>0</v>
      </c>
    </row>
    <row r="10" spans="1:14" ht="14.25">
      <c r="A10" s="116">
        <v>1.3</v>
      </c>
      <c r="B10" s="122" t="s">
        <v>154</v>
      </c>
      <c r="C10" s="120">
        <v>0</v>
      </c>
      <c r="D10" s="123">
        <v>0.08</v>
      </c>
      <c r="E10" s="119">
        <f>C10*D10</f>
        <v>0</v>
      </c>
      <c r="F10" s="120"/>
      <c r="G10" s="120"/>
      <c r="H10" s="120"/>
      <c r="I10" s="120"/>
      <c r="J10" s="120"/>
      <c r="K10" s="120"/>
      <c r="L10" s="120"/>
      <c r="M10" s="120"/>
      <c r="N10" s="121">
        <f>SUMPRODUCT($F$6:$M$6,F10:M10)</f>
        <v>0</v>
      </c>
    </row>
    <row r="11" spans="1:14" ht="14.25">
      <c r="A11" s="116">
        <v>1.4</v>
      </c>
      <c r="B11" s="122" t="s">
        <v>153</v>
      </c>
      <c r="C11" s="120">
        <v>0</v>
      </c>
      <c r="D11" s="123">
        <v>0.11</v>
      </c>
      <c r="E11" s="119">
        <f>C11*D11</f>
        <v>0</v>
      </c>
      <c r="F11" s="120"/>
      <c r="G11" s="120"/>
      <c r="H11" s="120"/>
      <c r="I11" s="120"/>
      <c r="J11" s="120"/>
      <c r="K11" s="120"/>
      <c r="L11" s="120"/>
      <c r="M11" s="120"/>
      <c r="N11" s="121">
        <f t="shared" si="1"/>
        <v>0</v>
      </c>
    </row>
    <row r="12" spans="1:14" ht="14.25">
      <c r="A12" s="116">
        <v>1.5</v>
      </c>
      <c r="B12" s="122" t="s">
        <v>152</v>
      </c>
      <c r="C12" s="120">
        <v>0</v>
      </c>
      <c r="D12" s="123">
        <v>0.14000000000000001</v>
      </c>
      <c r="E12" s="119">
        <f>C12*D12</f>
        <v>0</v>
      </c>
      <c r="F12" s="120"/>
      <c r="G12" s="120"/>
      <c r="H12" s="120"/>
      <c r="I12" s="120"/>
      <c r="J12" s="120"/>
      <c r="K12" s="120"/>
      <c r="L12" s="120"/>
      <c r="M12" s="120"/>
      <c r="N12" s="121">
        <f t="shared" si="1"/>
        <v>0</v>
      </c>
    </row>
    <row r="13" spans="1:14" ht="14.25">
      <c r="A13" s="116">
        <v>1.6</v>
      </c>
      <c r="B13" s="124" t="s">
        <v>151</v>
      </c>
      <c r="C13" s="120">
        <v>0</v>
      </c>
      <c r="D13" s="125"/>
      <c r="E13" s="120"/>
      <c r="F13" s="120"/>
      <c r="G13" s="120"/>
      <c r="H13" s="120"/>
      <c r="I13" s="120"/>
      <c r="J13" s="120"/>
      <c r="K13" s="120"/>
      <c r="L13" s="120"/>
      <c r="M13" s="120"/>
      <c r="N13" s="121">
        <f>SUMPRODUCT($F$6:$M$6,F13:M13)</f>
        <v>0</v>
      </c>
    </row>
    <row r="14" spans="1:14" ht="15">
      <c r="A14" s="116">
        <v>2</v>
      </c>
      <c r="B14" s="126" t="s">
        <v>157</v>
      </c>
      <c r="C14" s="118">
        <f>SUM(C15:C20)</f>
        <v>0</v>
      </c>
      <c r="D14" s="111"/>
      <c r="E14" s="119">
        <f t="shared" ref="E14:M14" si="2">SUM(E15:E20)</f>
        <v>0</v>
      </c>
      <c r="F14" s="120">
        <f t="shared" si="2"/>
        <v>0</v>
      </c>
      <c r="G14" s="120">
        <f t="shared" si="2"/>
        <v>0</v>
      </c>
      <c r="H14" s="120">
        <f t="shared" si="2"/>
        <v>0</v>
      </c>
      <c r="I14" s="120">
        <f t="shared" si="2"/>
        <v>0</v>
      </c>
      <c r="J14" s="120">
        <f t="shared" si="2"/>
        <v>0</v>
      </c>
      <c r="K14" s="120">
        <f t="shared" si="2"/>
        <v>0</v>
      </c>
      <c r="L14" s="120">
        <f t="shared" si="2"/>
        <v>0</v>
      </c>
      <c r="M14" s="120">
        <f t="shared" si="2"/>
        <v>0</v>
      </c>
      <c r="N14" s="121">
        <f>SUM(N15:N20)</f>
        <v>0</v>
      </c>
    </row>
    <row r="15" spans="1:14" ht="14.25">
      <c r="A15" s="116">
        <v>2.1</v>
      </c>
      <c r="B15" s="124" t="s">
        <v>156</v>
      </c>
      <c r="C15" s="120"/>
      <c r="D15" s="123">
        <v>5.0000000000000001E-3</v>
      </c>
      <c r="E15" s="119">
        <f>C15*D15</f>
        <v>0</v>
      </c>
      <c r="F15" s="120"/>
      <c r="G15" s="120"/>
      <c r="H15" s="120"/>
      <c r="I15" s="120"/>
      <c r="J15" s="120"/>
      <c r="K15" s="120"/>
      <c r="L15" s="120"/>
      <c r="M15" s="120"/>
      <c r="N15" s="121">
        <f>SUMPRODUCT($F$6:$M$6,F15:M15)</f>
        <v>0</v>
      </c>
    </row>
    <row r="16" spans="1:14" ht="14.25">
      <c r="A16" s="116">
        <v>2.2000000000000002</v>
      </c>
      <c r="B16" s="124" t="s">
        <v>155</v>
      </c>
      <c r="C16" s="120"/>
      <c r="D16" s="123">
        <v>0.01</v>
      </c>
      <c r="E16" s="119">
        <f>C16*D16</f>
        <v>0</v>
      </c>
      <c r="F16" s="120"/>
      <c r="G16" s="120"/>
      <c r="H16" s="120"/>
      <c r="I16" s="120"/>
      <c r="J16" s="120"/>
      <c r="K16" s="120"/>
      <c r="L16" s="120"/>
      <c r="M16" s="120"/>
      <c r="N16" s="121">
        <f t="shared" ref="N16:N20" si="3">SUMPRODUCT($F$6:$M$6,F16:M16)</f>
        <v>0</v>
      </c>
    </row>
    <row r="17" spans="1:14" ht="14.25">
      <c r="A17" s="116">
        <v>2.2999999999999998</v>
      </c>
      <c r="B17" s="124" t="s">
        <v>154</v>
      </c>
      <c r="C17" s="120"/>
      <c r="D17" s="123">
        <v>0.02</v>
      </c>
      <c r="E17" s="119">
        <f>C17*D17</f>
        <v>0</v>
      </c>
      <c r="F17" s="120"/>
      <c r="G17" s="120"/>
      <c r="H17" s="120"/>
      <c r="I17" s="120"/>
      <c r="J17" s="120"/>
      <c r="K17" s="120"/>
      <c r="L17" s="120"/>
      <c r="M17" s="120"/>
      <c r="N17" s="121">
        <f t="shared" si="3"/>
        <v>0</v>
      </c>
    </row>
    <row r="18" spans="1:14" ht="14.25">
      <c r="A18" s="116">
        <v>2.4</v>
      </c>
      <c r="B18" s="124" t="s">
        <v>153</v>
      </c>
      <c r="C18" s="120"/>
      <c r="D18" s="123">
        <v>0.03</v>
      </c>
      <c r="E18" s="119">
        <f>C18*D18</f>
        <v>0</v>
      </c>
      <c r="F18" s="120"/>
      <c r="G18" s="120"/>
      <c r="H18" s="120"/>
      <c r="I18" s="120"/>
      <c r="J18" s="120"/>
      <c r="K18" s="120"/>
      <c r="L18" s="120"/>
      <c r="M18" s="120"/>
      <c r="N18" s="121">
        <f t="shared" si="3"/>
        <v>0</v>
      </c>
    </row>
    <row r="19" spans="1:14" ht="14.25">
      <c r="A19" s="116">
        <v>2.5</v>
      </c>
      <c r="B19" s="124" t="s">
        <v>152</v>
      </c>
      <c r="C19" s="120"/>
      <c r="D19" s="123">
        <v>0.04</v>
      </c>
      <c r="E19" s="119">
        <f>C19*D19</f>
        <v>0</v>
      </c>
      <c r="F19" s="120"/>
      <c r="G19" s="120"/>
      <c r="H19" s="120"/>
      <c r="I19" s="120"/>
      <c r="J19" s="120"/>
      <c r="K19" s="120"/>
      <c r="L19" s="120"/>
      <c r="M19" s="120"/>
      <c r="N19" s="121">
        <f t="shared" si="3"/>
        <v>0</v>
      </c>
    </row>
    <row r="20" spans="1:14" ht="14.25">
      <c r="A20" s="116">
        <v>2.6</v>
      </c>
      <c r="B20" s="124" t="s">
        <v>151</v>
      </c>
      <c r="C20" s="120"/>
      <c r="D20" s="125"/>
      <c r="E20" s="127"/>
      <c r="F20" s="120"/>
      <c r="G20" s="120"/>
      <c r="H20" s="120"/>
      <c r="I20" s="120"/>
      <c r="J20" s="120"/>
      <c r="K20" s="120"/>
      <c r="L20" s="120"/>
      <c r="M20" s="120"/>
      <c r="N20" s="121">
        <f t="shared" si="3"/>
        <v>0</v>
      </c>
    </row>
    <row r="21" spans="1:14" ht="15.75" thickBot="1">
      <c r="A21" s="128"/>
      <c r="B21" s="129" t="s">
        <v>64</v>
      </c>
      <c r="C21" s="104">
        <f>C14+C7</f>
        <v>0</v>
      </c>
      <c r="D21" s="130"/>
      <c r="E21" s="131">
        <f>E14+E7</f>
        <v>0</v>
      </c>
      <c r="F21" s="132">
        <f>F7+F14</f>
        <v>0</v>
      </c>
      <c r="G21" s="132">
        <f t="shared" ref="G21:L21" si="4">G7+G14</f>
        <v>0</v>
      </c>
      <c r="H21" s="132">
        <f t="shared" si="4"/>
        <v>0</v>
      </c>
      <c r="I21" s="132">
        <f t="shared" si="4"/>
        <v>0</v>
      </c>
      <c r="J21" s="132">
        <f t="shared" si="4"/>
        <v>0</v>
      </c>
      <c r="K21" s="132">
        <f t="shared" si="4"/>
        <v>0</v>
      </c>
      <c r="L21" s="132">
        <f t="shared" si="4"/>
        <v>0</v>
      </c>
      <c r="M21" s="132">
        <f>M7+M14</f>
        <v>0</v>
      </c>
      <c r="N21" s="133">
        <f>N14+N7</f>
        <v>0</v>
      </c>
    </row>
    <row r="22" spans="1:14">
      <c r="E22" s="134"/>
      <c r="F22" s="134"/>
      <c r="G22" s="134"/>
      <c r="H22" s="134"/>
      <c r="I22" s="134"/>
      <c r="J22" s="134"/>
      <c r="K22" s="134"/>
      <c r="L22" s="134"/>
      <c r="M22" s="134"/>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D43"/>
  <sheetViews>
    <sheetView zoomScale="90" zoomScaleNormal="90" workbookViewId="0">
      <selection activeCell="L13" sqref="L13"/>
    </sheetView>
  </sheetViews>
  <sheetFormatPr defaultRowHeight="15"/>
  <cols>
    <col min="1" max="1" width="11.42578125" customWidth="1"/>
    <col min="2" max="2" width="76.85546875" style="253" customWidth="1"/>
    <col min="3" max="3" width="22.85546875" customWidth="1"/>
  </cols>
  <sheetData>
    <row r="1" spans="1:4">
      <c r="A1" s="2" t="s">
        <v>30</v>
      </c>
      <c r="B1" s="3" t="str">
        <f>'Info '!C2</f>
        <v>JSC ProCredit Bank</v>
      </c>
    </row>
    <row r="2" spans="1:4">
      <c r="A2" s="2" t="s">
        <v>31</v>
      </c>
      <c r="B2" s="320">
        <f>'1. key ratios '!B2</f>
        <v>45565</v>
      </c>
    </row>
    <row r="3" spans="1:4">
      <c r="A3" s="4"/>
      <c r="B3"/>
    </row>
    <row r="4" spans="1:4">
      <c r="A4" s="4" t="s">
        <v>308</v>
      </c>
      <c r="B4" t="s">
        <v>309</v>
      </c>
    </row>
    <row r="5" spans="1:4">
      <c r="A5" s="254" t="s">
        <v>310</v>
      </c>
      <c r="B5" s="255"/>
      <c r="C5" s="256"/>
    </row>
    <row r="6" spans="1:4" ht="24">
      <c r="A6" s="257">
        <v>1</v>
      </c>
      <c r="B6" s="258" t="s">
        <v>360</v>
      </c>
      <c r="C6" s="259">
        <v>1945684157.9401491</v>
      </c>
      <c r="D6" s="650"/>
    </row>
    <row r="7" spans="1:4">
      <c r="A7" s="257">
        <v>2</v>
      </c>
      <c r="B7" s="258" t="s">
        <v>311</v>
      </c>
      <c r="C7" s="259">
        <v>-10956335.386194099</v>
      </c>
      <c r="D7" s="650"/>
    </row>
    <row r="8" spans="1:4" ht="24">
      <c r="A8" s="260">
        <v>3</v>
      </c>
      <c r="B8" s="261" t="s">
        <v>312</v>
      </c>
      <c r="C8" s="259">
        <v>1934727822.5539551</v>
      </c>
      <c r="D8" s="650"/>
    </row>
    <row r="9" spans="1:4">
      <c r="A9" s="254" t="s">
        <v>313</v>
      </c>
      <c r="B9" s="255"/>
      <c r="C9" s="262"/>
      <c r="D9" s="650"/>
    </row>
    <row r="10" spans="1:4" ht="24">
      <c r="A10" s="263">
        <v>4</v>
      </c>
      <c r="B10" s="264" t="s">
        <v>314</v>
      </c>
      <c r="C10" s="259">
        <v>0</v>
      </c>
      <c r="D10" s="650"/>
    </row>
    <row r="11" spans="1:4">
      <c r="A11" s="263">
        <v>5</v>
      </c>
      <c r="B11" s="265" t="s">
        <v>315</v>
      </c>
      <c r="C11" s="259">
        <v>0</v>
      </c>
      <c r="D11" s="650"/>
    </row>
    <row r="12" spans="1:4">
      <c r="A12" s="263" t="s">
        <v>316</v>
      </c>
      <c r="B12" s="265" t="s">
        <v>317</v>
      </c>
      <c r="C12" s="259">
        <v>0</v>
      </c>
      <c r="D12" s="650"/>
    </row>
    <row r="13" spans="1:4" ht="24">
      <c r="A13" s="266">
        <v>6</v>
      </c>
      <c r="B13" s="264" t="s">
        <v>318</v>
      </c>
      <c r="C13" s="259">
        <v>0</v>
      </c>
      <c r="D13" s="650"/>
    </row>
    <row r="14" spans="1:4">
      <c r="A14" s="266">
        <v>7</v>
      </c>
      <c r="B14" s="267" t="s">
        <v>319</v>
      </c>
      <c r="C14" s="259">
        <v>0</v>
      </c>
      <c r="D14" s="650"/>
    </row>
    <row r="15" spans="1:4">
      <c r="A15" s="268">
        <v>8</v>
      </c>
      <c r="B15" s="269" t="s">
        <v>320</v>
      </c>
      <c r="C15" s="259">
        <v>0</v>
      </c>
      <c r="D15" s="650"/>
    </row>
    <row r="16" spans="1:4">
      <c r="A16" s="266">
        <v>9</v>
      </c>
      <c r="B16" s="267" t="s">
        <v>321</v>
      </c>
      <c r="C16" s="259">
        <v>0</v>
      </c>
      <c r="D16" s="650"/>
    </row>
    <row r="17" spans="1:4">
      <c r="A17" s="266">
        <v>10</v>
      </c>
      <c r="B17" s="267" t="s">
        <v>322</v>
      </c>
      <c r="C17" s="259">
        <v>0</v>
      </c>
      <c r="D17" s="650"/>
    </row>
    <row r="18" spans="1:4">
      <c r="A18" s="270">
        <v>11</v>
      </c>
      <c r="B18" s="271" t="s">
        <v>323</v>
      </c>
      <c r="C18" s="272">
        <v>0</v>
      </c>
      <c r="D18" s="650"/>
    </row>
    <row r="19" spans="1:4">
      <c r="A19" s="273" t="s">
        <v>324</v>
      </c>
      <c r="B19" s="274"/>
      <c r="C19" s="275"/>
      <c r="D19" s="650"/>
    </row>
    <row r="20" spans="1:4" ht="24">
      <c r="A20" s="276">
        <v>12</v>
      </c>
      <c r="B20" s="264" t="s">
        <v>325</v>
      </c>
      <c r="C20" s="259">
        <v>0</v>
      </c>
      <c r="D20" s="650"/>
    </row>
    <row r="21" spans="1:4">
      <c r="A21" s="276">
        <v>13</v>
      </c>
      <c r="B21" s="264" t="s">
        <v>326</v>
      </c>
      <c r="C21" s="259">
        <v>0</v>
      </c>
      <c r="D21" s="650"/>
    </row>
    <row r="22" spans="1:4">
      <c r="A22" s="276">
        <v>14</v>
      </c>
      <c r="B22" s="264" t="s">
        <v>327</v>
      </c>
      <c r="C22" s="259">
        <v>0</v>
      </c>
      <c r="D22" s="650"/>
    </row>
    <row r="23" spans="1:4" ht="24">
      <c r="A23" s="276" t="s">
        <v>328</v>
      </c>
      <c r="B23" s="264" t="s">
        <v>329</v>
      </c>
      <c r="C23" s="259">
        <v>0</v>
      </c>
      <c r="D23" s="650"/>
    </row>
    <row r="24" spans="1:4">
      <c r="A24" s="276">
        <v>15</v>
      </c>
      <c r="B24" s="264" t="s">
        <v>330</v>
      </c>
      <c r="C24" s="259">
        <v>0</v>
      </c>
      <c r="D24" s="650"/>
    </row>
    <row r="25" spans="1:4">
      <c r="A25" s="276" t="s">
        <v>331</v>
      </c>
      <c r="B25" s="264" t="s">
        <v>332</v>
      </c>
      <c r="C25" s="259">
        <v>0</v>
      </c>
      <c r="D25" s="650"/>
    </row>
    <row r="26" spans="1:4">
      <c r="A26" s="277">
        <v>16</v>
      </c>
      <c r="B26" s="278" t="s">
        <v>333</v>
      </c>
      <c r="C26" s="272">
        <v>0</v>
      </c>
      <c r="D26" s="650"/>
    </row>
    <row r="27" spans="1:4">
      <c r="A27" s="254" t="s">
        <v>334</v>
      </c>
      <c r="B27" s="255"/>
      <c r="C27" s="262"/>
      <c r="D27" s="650"/>
    </row>
    <row r="28" spans="1:4">
      <c r="A28" s="279">
        <v>17</v>
      </c>
      <c r="B28" s="265" t="s">
        <v>335</v>
      </c>
      <c r="C28" s="259">
        <v>158391359.30309999</v>
      </c>
      <c r="D28" s="650"/>
    </row>
    <row r="29" spans="1:4">
      <c r="A29" s="279">
        <v>18</v>
      </c>
      <c r="B29" s="265" t="s">
        <v>336</v>
      </c>
      <c r="C29" s="259">
        <v>-81242400.682109997</v>
      </c>
      <c r="D29" s="650"/>
    </row>
    <row r="30" spans="1:4">
      <c r="A30" s="277">
        <v>19</v>
      </c>
      <c r="B30" s="278" t="s">
        <v>337</v>
      </c>
      <c r="C30" s="272">
        <v>77148958.620989993</v>
      </c>
      <c r="D30" s="650"/>
    </row>
    <row r="31" spans="1:4">
      <c r="A31" s="254" t="s">
        <v>338</v>
      </c>
      <c r="B31" s="255"/>
      <c r="C31" s="262"/>
      <c r="D31" s="650"/>
    </row>
    <row r="32" spans="1:4" ht="24">
      <c r="A32" s="279" t="s">
        <v>339</v>
      </c>
      <c r="B32" s="264" t="s">
        <v>340</v>
      </c>
      <c r="C32" s="280">
        <v>0</v>
      </c>
      <c r="D32" s="650"/>
    </row>
    <row r="33" spans="1:4">
      <c r="A33" s="279" t="s">
        <v>341</v>
      </c>
      <c r="B33" s="265" t="s">
        <v>342</v>
      </c>
      <c r="C33" s="280">
        <v>0</v>
      </c>
      <c r="D33" s="650"/>
    </row>
    <row r="34" spans="1:4">
      <c r="A34" s="254" t="s">
        <v>343</v>
      </c>
      <c r="B34" s="255"/>
      <c r="C34" s="262"/>
      <c r="D34" s="650"/>
    </row>
    <row r="35" spans="1:4">
      <c r="A35" s="281">
        <v>20</v>
      </c>
      <c r="B35" s="282" t="s">
        <v>344</v>
      </c>
      <c r="C35" s="272">
        <v>312254914.73380589</v>
      </c>
      <c r="D35" s="650"/>
    </row>
    <row r="36" spans="1:4">
      <c r="A36" s="277">
        <v>21</v>
      </c>
      <c r="B36" s="278" t="s">
        <v>345</v>
      </c>
      <c r="C36" s="272">
        <v>2011876781.1749451</v>
      </c>
      <c r="D36" s="650"/>
    </row>
    <row r="37" spans="1:4">
      <c r="A37" s="254" t="s">
        <v>346</v>
      </c>
      <c r="B37" s="255"/>
      <c r="C37" s="262"/>
      <c r="D37" s="650"/>
    </row>
    <row r="38" spans="1:4">
      <c r="A38" s="277">
        <v>22</v>
      </c>
      <c r="B38" s="278" t="s">
        <v>346</v>
      </c>
      <c r="C38" s="607">
        <v>0.15520578479535294</v>
      </c>
      <c r="D38" s="650"/>
    </row>
    <row r="39" spans="1:4">
      <c r="A39" s="254" t="s">
        <v>347</v>
      </c>
      <c r="B39" s="255"/>
      <c r="C39" s="262"/>
      <c r="D39" s="650"/>
    </row>
    <row r="40" spans="1:4">
      <c r="A40" s="283" t="s">
        <v>348</v>
      </c>
      <c r="B40" s="264" t="s">
        <v>349</v>
      </c>
      <c r="C40" s="280">
        <v>0</v>
      </c>
      <c r="D40" s="650"/>
    </row>
    <row r="41" spans="1:4" ht="24">
      <c r="A41" s="284" t="s">
        <v>350</v>
      </c>
      <c r="B41" s="258" t="s">
        <v>351</v>
      </c>
      <c r="C41" s="280">
        <v>0</v>
      </c>
      <c r="D41" s="650"/>
    </row>
    <row r="43" spans="1:4">
      <c r="B43" s="253" t="s">
        <v>361</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N42"/>
  <sheetViews>
    <sheetView zoomScale="90" zoomScaleNormal="90" workbookViewId="0">
      <pane xSplit="2" ySplit="6" topLeftCell="C7" activePane="bottomRight" state="frozen"/>
      <selection activeCell="C45" sqref="C45"/>
      <selection pane="topRight" activeCell="C45" sqref="C45"/>
      <selection pane="bottomLeft" activeCell="C45" sqref="C45"/>
      <selection pane="bottomRight" activeCell="C45" sqref="C45"/>
    </sheetView>
  </sheetViews>
  <sheetFormatPr defaultRowHeight="15"/>
  <cols>
    <col min="1" max="1" width="8.7109375" style="163"/>
    <col min="2" max="2" width="82.5703125" style="170" customWidth="1"/>
    <col min="3" max="7" width="17.5703125" style="163" customWidth="1"/>
  </cols>
  <sheetData>
    <row r="1" spans="1:14">
      <c r="A1" s="163" t="s">
        <v>30</v>
      </c>
      <c r="B1" s="3" t="str">
        <f>'Info '!C2</f>
        <v>JSC ProCredit Bank</v>
      </c>
    </row>
    <row r="2" spans="1:14">
      <c r="A2" s="163" t="s">
        <v>31</v>
      </c>
      <c r="B2" s="320">
        <f>'1. key ratios '!B2</f>
        <v>45565</v>
      </c>
    </row>
    <row r="4" spans="1:14" ht="15.75" thickBot="1">
      <c r="A4" s="163" t="s">
        <v>411</v>
      </c>
      <c r="B4" s="326" t="s">
        <v>372</v>
      </c>
    </row>
    <row r="5" spans="1:14">
      <c r="A5" s="327"/>
      <c r="B5" s="328"/>
      <c r="C5" s="727" t="s">
        <v>373</v>
      </c>
      <c r="D5" s="727"/>
      <c r="E5" s="727"/>
      <c r="F5" s="727"/>
      <c r="G5" s="728" t="s">
        <v>374</v>
      </c>
    </row>
    <row r="6" spans="1:14">
      <c r="A6" s="329"/>
      <c r="B6" s="330"/>
      <c r="C6" s="331" t="s">
        <v>375</v>
      </c>
      <c r="D6" s="331" t="s">
        <v>376</v>
      </c>
      <c r="E6" s="331" t="s">
        <v>377</v>
      </c>
      <c r="F6" s="331" t="s">
        <v>378</v>
      </c>
      <c r="G6" s="729"/>
    </row>
    <row r="7" spans="1:14">
      <c r="A7" s="332"/>
      <c r="B7" s="333" t="s">
        <v>379</v>
      </c>
      <c r="C7" s="334"/>
      <c r="D7" s="334"/>
      <c r="E7" s="334"/>
      <c r="F7" s="334"/>
      <c r="G7" s="335"/>
    </row>
    <row r="8" spans="1:14">
      <c r="A8" s="336">
        <v>1</v>
      </c>
      <c r="B8" s="337" t="s">
        <v>380</v>
      </c>
      <c r="C8" s="338">
        <v>312254914.73380589</v>
      </c>
      <c r="D8" s="338">
        <v>0</v>
      </c>
      <c r="E8" s="338">
        <v>0</v>
      </c>
      <c r="F8" s="338">
        <v>376885776.31277508</v>
      </c>
      <c r="G8" s="339">
        <v>689140691.04658103</v>
      </c>
      <c r="H8" s="650"/>
      <c r="I8" s="650"/>
      <c r="J8" s="650"/>
      <c r="K8" s="650"/>
      <c r="L8" s="650"/>
      <c r="M8" s="650"/>
      <c r="N8" s="650"/>
    </row>
    <row r="9" spans="1:14">
      <c r="A9" s="336">
        <v>2</v>
      </c>
      <c r="B9" s="340" t="s">
        <v>381</v>
      </c>
      <c r="C9" s="338">
        <v>312254914.73380589</v>
      </c>
      <c r="D9" s="338">
        <v>0</v>
      </c>
      <c r="E9" s="338">
        <v>0</v>
      </c>
      <c r="F9" s="338">
        <v>9137400</v>
      </c>
      <c r="G9" s="339">
        <v>321392314.73380589</v>
      </c>
      <c r="H9" s="650"/>
      <c r="I9" s="650"/>
      <c r="J9" s="650"/>
      <c r="K9" s="650"/>
      <c r="L9" s="650"/>
      <c r="M9" s="650"/>
      <c r="N9" s="650"/>
    </row>
    <row r="10" spans="1:14">
      <c r="A10" s="336">
        <v>3</v>
      </c>
      <c r="B10" s="340" t="s">
        <v>382</v>
      </c>
      <c r="C10" s="341"/>
      <c r="D10" s="341"/>
      <c r="E10" s="341"/>
      <c r="F10" s="338">
        <v>367748376.31277508</v>
      </c>
      <c r="G10" s="339">
        <v>367748376.31277508</v>
      </c>
      <c r="H10" s="650"/>
      <c r="I10" s="650"/>
      <c r="J10" s="650"/>
      <c r="K10" s="650"/>
      <c r="L10" s="650"/>
      <c r="M10" s="650"/>
      <c r="N10" s="650"/>
    </row>
    <row r="11" spans="1:14" ht="14.45" customHeight="1">
      <c r="A11" s="336">
        <v>4</v>
      </c>
      <c r="B11" s="337" t="s">
        <v>383</v>
      </c>
      <c r="C11" s="338">
        <v>261616977.34680003</v>
      </c>
      <c r="D11" s="338">
        <v>133928187.04247497</v>
      </c>
      <c r="E11" s="338">
        <v>82262928.763799995</v>
      </c>
      <c r="F11" s="338">
        <v>21395737.893399999</v>
      </c>
      <c r="G11" s="339">
        <v>459207295.56132621</v>
      </c>
      <c r="H11" s="650"/>
      <c r="I11" s="650"/>
      <c r="J11" s="650"/>
      <c r="K11" s="650"/>
      <c r="L11" s="650"/>
      <c r="M11" s="650"/>
      <c r="N11" s="650"/>
    </row>
    <row r="12" spans="1:14">
      <c r="A12" s="336">
        <v>5</v>
      </c>
      <c r="B12" s="340" t="s">
        <v>384</v>
      </c>
      <c r="C12" s="338">
        <v>239157070.33240002</v>
      </c>
      <c r="D12" s="342">
        <v>130524871.54807498</v>
      </c>
      <c r="E12" s="338">
        <v>79445993.411799997</v>
      </c>
      <c r="F12" s="338">
        <v>16661798.125700001</v>
      </c>
      <c r="G12" s="339">
        <v>442500246.74707621</v>
      </c>
      <c r="H12" s="650"/>
      <c r="I12" s="650"/>
      <c r="J12" s="650"/>
      <c r="K12" s="650"/>
      <c r="L12" s="650"/>
      <c r="M12" s="650"/>
      <c r="N12" s="650"/>
    </row>
    <row r="13" spans="1:14">
      <c r="A13" s="336">
        <v>6</v>
      </c>
      <c r="B13" s="340" t="s">
        <v>385</v>
      </c>
      <c r="C13" s="338">
        <v>22459907.014400002</v>
      </c>
      <c r="D13" s="342">
        <v>3403315.4944000002</v>
      </c>
      <c r="E13" s="338">
        <v>2816935.352</v>
      </c>
      <c r="F13" s="338">
        <v>4733939.7676999997</v>
      </c>
      <c r="G13" s="339">
        <v>16707048.814249998</v>
      </c>
      <c r="H13" s="650"/>
      <c r="I13" s="650"/>
      <c r="J13" s="650"/>
      <c r="K13" s="650"/>
      <c r="L13" s="650"/>
      <c r="M13" s="650"/>
      <c r="N13" s="650"/>
    </row>
    <row r="14" spans="1:14">
      <c r="A14" s="336">
        <v>7</v>
      </c>
      <c r="B14" s="337" t="s">
        <v>386</v>
      </c>
      <c r="C14" s="338">
        <v>480709776.31445014</v>
      </c>
      <c r="D14" s="338">
        <v>141248437.4639</v>
      </c>
      <c r="E14" s="338">
        <v>84185608.019899994</v>
      </c>
      <c r="F14" s="338">
        <v>7614.5</v>
      </c>
      <c r="G14" s="339">
        <v>313427508.2589252</v>
      </c>
      <c r="H14" s="650"/>
      <c r="I14" s="650"/>
      <c r="J14" s="650"/>
      <c r="K14" s="650"/>
      <c r="L14" s="650"/>
      <c r="M14" s="650"/>
      <c r="N14" s="650"/>
    </row>
    <row r="15" spans="1:14" ht="39">
      <c r="A15" s="336">
        <v>8</v>
      </c>
      <c r="B15" s="340" t="s">
        <v>387</v>
      </c>
      <c r="C15" s="338">
        <v>461890699.87405014</v>
      </c>
      <c r="D15" s="342">
        <v>80771094.123899996</v>
      </c>
      <c r="E15" s="338">
        <v>58082972.399700001</v>
      </c>
      <c r="F15" s="338">
        <v>7614.5</v>
      </c>
      <c r="G15" s="339">
        <v>300376190.44882518</v>
      </c>
      <c r="H15" s="650"/>
      <c r="I15" s="650"/>
      <c r="J15" s="650"/>
      <c r="K15" s="650"/>
      <c r="L15" s="650"/>
      <c r="M15" s="650"/>
      <c r="N15" s="650"/>
    </row>
    <row r="16" spans="1:14" ht="26.25">
      <c r="A16" s="336">
        <v>9</v>
      </c>
      <c r="B16" s="340" t="s">
        <v>388</v>
      </c>
      <c r="C16" s="338">
        <v>18819076.440400001</v>
      </c>
      <c r="D16" s="342">
        <v>60477343.340000004</v>
      </c>
      <c r="E16" s="338">
        <v>26102635.620200001</v>
      </c>
      <c r="F16" s="338">
        <v>0</v>
      </c>
      <c r="G16" s="339">
        <v>13051317.8101</v>
      </c>
      <c r="H16" s="650"/>
      <c r="I16" s="650"/>
      <c r="J16" s="650"/>
      <c r="K16" s="650"/>
      <c r="L16" s="650"/>
      <c r="M16" s="650"/>
      <c r="N16" s="650"/>
    </row>
    <row r="17" spans="1:14">
      <c r="A17" s="336">
        <v>10</v>
      </c>
      <c r="B17" s="337" t="s">
        <v>389</v>
      </c>
      <c r="C17" s="338">
        <v>0</v>
      </c>
      <c r="D17" s="342">
        <v>0</v>
      </c>
      <c r="E17" s="338">
        <v>0</v>
      </c>
      <c r="F17" s="338">
        <v>0</v>
      </c>
      <c r="G17" s="339">
        <v>0</v>
      </c>
      <c r="H17" s="650"/>
      <c r="I17" s="650"/>
      <c r="J17" s="650"/>
      <c r="K17" s="650"/>
      <c r="L17" s="650"/>
      <c r="M17" s="650"/>
      <c r="N17" s="650"/>
    </row>
    <row r="18" spans="1:14">
      <c r="A18" s="336">
        <v>11</v>
      </c>
      <c r="B18" s="337" t="s">
        <v>390</v>
      </c>
      <c r="C18" s="338">
        <v>0</v>
      </c>
      <c r="D18" s="342">
        <v>39503180.019400001</v>
      </c>
      <c r="E18" s="338">
        <v>2871487.3646</v>
      </c>
      <c r="F18" s="338">
        <v>2084333.4291000001</v>
      </c>
      <c r="G18" s="339">
        <v>0</v>
      </c>
      <c r="H18" s="650"/>
      <c r="I18" s="650"/>
      <c r="J18" s="650"/>
      <c r="K18" s="650"/>
      <c r="L18" s="650"/>
      <c r="M18" s="650"/>
      <c r="N18" s="650"/>
    </row>
    <row r="19" spans="1:14">
      <c r="A19" s="336">
        <v>12</v>
      </c>
      <c r="B19" s="340" t="s">
        <v>391</v>
      </c>
      <c r="C19" s="341"/>
      <c r="D19" s="342">
        <v>4227135.7377000004</v>
      </c>
      <c r="E19" s="338">
        <v>0</v>
      </c>
      <c r="F19" s="338">
        <v>0</v>
      </c>
      <c r="G19" s="339">
        <v>0</v>
      </c>
      <c r="H19" s="650"/>
      <c r="I19" s="650"/>
      <c r="J19" s="650"/>
      <c r="K19" s="650"/>
      <c r="L19" s="650"/>
      <c r="M19" s="650"/>
      <c r="N19" s="650"/>
    </row>
    <row r="20" spans="1:14">
      <c r="A20" s="336">
        <v>13</v>
      </c>
      <c r="B20" s="340" t="s">
        <v>392</v>
      </c>
      <c r="C20" s="338">
        <v>0</v>
      </c>
      <c r="D20" s="338">
        <v>35276044.2817</v>
      </c>
      <c r="E20" s="338">
        <v>2871487.3646</v>
      </c>
      <c r="F20" s="338">
        <v>2084333.4291000001</v>
      </c>
      <c r="G20" s="339">
        <v>0</v>
      </c>
      <c r="H20" s="650"/>
      <c r="I20" s="650"/>
      <c r="J20" s="650"/>
      <c r="K20" s="650"/>
      <c r="L20" s="650"/>
      <c r="M20" s="650"/>
      <c r="N20" s="650"/>
    </row>
    <row r="21" spans="1:14">
      <c r="A21" s="343">
        <v>14</v>
      </c>
      <c r="B21" s="344" t="s">
        <v>393</v>
      </c>
      <c r="C21" s="341"/>
      <c r="D21" s="341"/>
      <c r="E21" s="341"/>
      <c r="F21" s="341"/>
      <c r="G21" s="345">
        <v>1461775494.8668325</v>
      </c>
      <c r="H21" s="650"/>
      <c r="I21" s="650"/>
      <c r="J21" s="650"/>
      <c r="K21" s="650"/>
      <c r="L21" s="650"/>
      <c r="M21" s="650"/>
      <c r="N21" s="650"/>
    </row>
    <row r="22" spans="1:14">
      <c r="A22" s="346"/>
      <c r="B22" s="347" t="s">
        <v>394</v>
      </c>
      <c r="C22" s="348"/>
      <c r="D22" s="349"/>
      <c r="E22" s="348"/>
      <c r="F22" s="348"/>
      <c r="G22" s="350"/>
      <c r="H22" s="650"/>
      <c r="I22" s="650"/>
      <c r="J22" s="650"/>
      <c r="K22" s="650"/>
      <c r="L22" s="650"/>
      <c r="M22" s="650"/>
      <c r="N22" s="650"/>
    </row>
    <row r="23" spans="1:14">
      <c r="A23" s="336">
        <v>15</v>
      </c>
      <c r="B23" s="337" t="s">
        <v>395</v>
      </c>
      <c r="C23" s="351">
        <v>270826959.90859997</v>
      </c>
      <c r="D23" s="352">
        <v>260670476.14480001</v>
      </c>
      <c r="E23" s="351">
        <v>0</v>
      </c>
      <c r="F23" s="351">
        <v>0</v>
      </c>
      <c r="G23" s="339">
        <v>13293843.807240002</v>
      </c>
      <c r="H23" s="650"/>
      <c r="I23" s="650"/>
      <c r="J23" s="650"/>
      <c r="K23" s="650"/>
      <c r="L23" s="650"/>
      <c r="M23" s="650"/>
      <c r="N23" s="650"/>
    </row>
    <row r="24" spans="1:14">
      <c r="A24" s="336">
        <v>16</v>
      </c>
      <c r="B24" s="337" t="s">
        <v>396</v>
      </c>
      <c r="C24" s="338">
        <v>0</v>
      </c>
      <c r="D24" s="342">
        <v>121397434.73019999</v>
      </c>
      <c r="E24" s="338">
        <v>263004528.01330003</v>
      </c>
      <c r="F24" s="338">
        <v>910083999.10059297</v>
      </c>
      <c r="G24" s="339">
        <v>916119142.33679414</v>
      </c>
      <c r="H24" s="650"/>
      <c r="I24" s="650"/>
      <c r="J24" s="650"/>
      <c r="K24" s="650"/>
      <c r="L24" s="650"/>
      <c r="M24" s="650"/>
      <c r="N24" s="650"/>
    </row>
    <row r="25" spans="1:14">
      <c r="A25" s="336">
        <v>17</v>
      </c>
      <c r="B25" s="340" t="s">
        <v>397</v>
      </c>
      <c r="C25" s="338">
        <v>0</v>
      </c>
      <c r="D25" s="342">
        <v>0</v>
      </c>
      <c r="E25" s="338">
        <v>0</v>
      </c>
      <c r="F25" s="338">
        <v>0</v>
      </c>
      <c r="G25" s="339">
        <v>0</v>
      </c>
      <c r="H25" s="650"/>
      <c r="I25" s="650"/>
      <c r="J25" s="650"/>
      <c r="K25" s="650"/>
      <c r="L25" s="650"/>
      <c r="M25" s="650"/>
      <c r="N25" s="650"/>
    </row>
    <row r="26" spans="1:14" ht="26.25">
      <c r="A26" s="336">
        <v>18</v>
      </c>
      <c r="B26" s="340" t="s">
        <v>398</v>
      </c>
      <c r="C26" s="338">
        <v>0</v>
      </c>
      <c r="D26" s="342">
        <v>0</v>
      </c>
      <c r="E26" s="338">
        <v>2310513.44</v>
      </c>
      <c r="F26" s="338">
        <v>0</v>
      </c>
      <c r="G26" s="339">
        <v>1155256.72</v>
      </c>
      <c r="H26" s="650"/>
      <c r="I26" s="650"/>
      <c r="J26" s="650"/>
      <c r="K26" s="650"/>
      <c r="L26" s="650"/>
      <c r="M26" s="650"/>
      <c r="N26" s="650"/>
    </row>
    <row r="27" spans="1:14">
      <c r="A27" s="336">
        <v>19</v>
      </c>
      <c r="B27" s="340" t="s">
        <v>399</v>
      </c>
      <c r="C27" s="338">
        <v>0</v>
      </c>
      <c r="D27" s="342">
        <v>94773634.568199992</v>
      </c>
      <c r="E27" s="338">
        <v>215747691.72930002</v>
      </c>
      <c r="F27" s="338">
        <v>761354529.40449297</v>
      </c>
      <c r="G27" s="339">
        <v>769390529.05554402</v>
      </c>
      <c r="H27" s="650"/>
      <c r="I27" s="650"/>
      <c r="J27" s="650"/>
      <c r="K27" s="650"/>
      <c r="L27" s="650"/>
      <c r="M27" s="650"/>
      <c r="N27" s="650"/>
    </row>
    <row r="28" spans="1:14">
      <c r="A28" s="336">
        <v>20</v>
      </c>
      <c r="B28" s="353" t="s">
        <v>400</v>
      </c>
      <c r="C28" s="338">
        <v>0</v>
      </c>
      <c r="D28" s="342">
        <v>0</v>
      </c>
      <c r="E28" s="338">
        <v>0</v>
      </c>
      <c r="F28" s="338">
        <v>0</v>
      </c>
      <c r="G28" s="339">
        <v>0</v>
      </c>
      <c r="H28" s="650"/>
      <c r="I28" s="650"/>
      <c r="J28" s="650"/>
      <c r="K28" s="650"/>
      <c r="L28" s="650"/>
      <c r="M28" s="650"/>
      <c r="N28" s="650"/>
    </row>
    <row r="29" spans="1:14">
      <c r="A29" s="336">
        <v>21</v>
      </c>
      <c r="B29" s="340" t="s">
        <v>401</v>
      </c>
      <c r="C29" s="338">
        <v>0</v>
      </c>
      <c r="D29" s="342">
        <v>25385098.069000002</v>
      </c>
      <c r="E29" s="338">
        <v>44479290.175499998</v>
      </c>
      <c r="F29" s="338">
        <v>146900922.29260001</v>
      </c>
      <c r="G29" s="339">
        <v>143415005.943075</v>
      </c>
      <c r="H29" s="650"/>
      <c r="I29" s="650"/>
      <c r="J29" s="650"/>
      <c r="K29" s="650"/>
      <c r="L29" s="650"/>
      <c r="M29" s="650"/>
      <c r="N29" s="650"/>
    </row>
    <row r="30" spans="1:14">
      <c r="A30" s="336">
        <v>22</v>
      </c>
      <c r="B30" s="353" t="s">
        <v>400</v>
      </c>
      <c r="C30" s="338">
        <v>0</v>
      </c>
      <c r="D30" s="342">
        <v>8922421.8471000008</v>
      </c>
      <c r="E30" s="338">
        <v>12144265.1313</v>
      </c>
      <c r="F30" s="338">
        <v>54369601.088599995</v>
      </c>
      <c r="G30" s="339">
        <v>48150033.785794996</v>
      </c>
      <c r="H30" s="650"/>
      <c r="I30" s="650"/>
      <c r="J30" s="650"/>
      <c r="K30" s="650"/>
      <c r="L30" s="650"/>
      <c r="M30" s="650"/>
      <c r="N30" s="650"/>
    </row>
    <row r="31" spans="1:14">
      <c r="A31" s="336">
        <v>23</v>
      </c>
      <c r="B31" s="340" t="s">
        <v>402</v>
      </c>
      <c r="C31" s="338">
        <v>0</v>
      </c>
      <c r="D31" s="342">
        <v>1238702.0930000001</v>
      </c>
      <c r="E31" s="338">
        <v>467032.66850000003</v>
      </c>
      <c r="F31" s="338">
        <v>1828547.4035</v>
      </c>
      <c r="G31" s="339">
        <v>2158350.618175</v>
      </c>
      <c r="H31" s="650"/>
      <c r="I31" s="650"/>
      <c r="J31" s="650"/>
      <c r="K31" s="650"/>
      <c r="L31" s="650"/>
      <c r="M31" s="650"/>
      <c r="N31" s="650"/>
    </row>
    <row r="32" spans="1:14">
      <c r="A32" s="336">
        <v>24</v>
      </c>
      <c r="B32" s="337" t="s">
        <v>403</v>
      </c>
      <c r="C32" s="338">
        <v>0</v>
      </c>
      <c r="D32" s="342">
        <v>0</v>
      </c>
      <c r="E32" s="338">
        <v>0</v>
      </c>
      <c r="F32" s="338">
        <v>0</v>
      </c>
      <c r="G32" s="339">
        <v>0</v>
      </c>
      <c r="H32" s="650"/>
      <c r="I32" s="650"/>
      <c r="J32" s="650"/>
      <c r="K32" s="650"/>
      <c r="L32" s="650"/>
      <c r="M32" s="650"/>
      <c r="N32" s="650"/>
    </row>
    <row r="33" spans="1:14">
      <c r="A33" s="336">
        <v>25</v>
      </c>
      <c r="B33" s="337" t="s">
        <v>404</v>
      </c>
      <c r="C33" s="338">
        <v>4841556.0547020631</v>
      </c>
      <c r="D33" s="338">
        <v>27344142.246725269</v>
      </c>
      <c r="E33" s="338">
        <v>9116127.1521823276</v>
      </c>
      <c r="F33" s="338">
        <v>72009249.715785086</v>
      </c>
      <c r="G33" s="339">
        <v>93017281.14319095</v>
      </c>
      <c r="H33" s="650"/>
      <c r="I33" s="650"/>
      <c r="J33" s="650"/>
      <c r="K33" s="650"/>
      <c r="L33" s="650"/>
      <c r="M33" s="650"/>
      <c r="N33" s="650"/>
    </row>
    <row r="34" spans="1:14">
      <c r="A34" s="336">
        <v>26</v>
      </c>
      <c r="B34" s="340" t="s">
        <v>405</v>
      </c>
      <c r="C34" s="341"/>
      <c r="D34" s="342">
        <v>4224841.818</v>
      </c>
      <c r="E34" s="338">
        <v>0</v>
      </c>
      <c r="F34" s="338">
        <v>0</v>
      </c>
      <c r="G34" s="339">
        <v>4224841.818</v>
      </c>
      <c r="H34" s="650"/>
      <c r="I34" s="650"/>
      <c r="J34" s="650"/>
      <c r="K34" s="650"/>
      <c r="L34" s="650"/>
      <c r="M34" s="650"/>
      <c r="N34" s="650"/>
    </row>
    <row r="35" spans="1:14">
      <c r="A35" s="336">
        <v>27</v>
      </c>
      <c r="B35" s="340" t="s">
        <v>406</v>
      </c>
      <c r="C35" s="338">
        <v>4841556.0547020631</v>
      </c>
      <c r="D35" s="342">
        <v>23119300.428725269</v>
      </c>
      <c r="E35" s="338">
        <v>9116127.1521823276</v>
      </c>
      <c r="F35" s="338">
        <v>72009249.715785086</v>
      </c>
      <c r="G35" s="339">
        <v>88792439.325190946</v>
      </c>
      <c r="H35" s="650"/>
      <c r="I35" s="650"/>
      <c r="J35" s="650"/>
      <c r="K35" s="650"/>
      <c r="L35" s="650"/>
      <c r="M35" s="650"/>
      <c r="N35" s="650"/>
    </row>
    <row r="36" spans="1:14">
      <c r="A36" s="336">
        <v>28</v>
      </c>
      <c r="B36" s="337" t="s">
        <v>407</v>
      </c>
      <c r="C36" s="338">
        <v>0</v>
      </c>
      <c r="D36" s="342">
        <v>110297602.88820006</v>
      </c>
      <c r="E36" s="338">
        <v>14838123.648399998</v>
      </c>
      <c r="F36" s="338">
        <v>33329880.656800006</v>
      </c>
      <c r="G36" s="339">
        <v>12026683.852470005</v>
      </c>
      <c r="H36" s="650"/>
      <c r="I36" s="650"/>
      <c r="J36" s="650"/>
      <c r="K36" s="650"/>
      <c r="L36" s="650"/>
      <c r="M36" s="650"/>
      <c r="N36" s="650"/>
    </row>
    <row r="37" spans="1:14">
      <c r="A37" s="343">
        <v>29</v>
      </c>
      <c r="B37" s="344" t="s">
        <v>408</v>
      </c>
      <c r="C37" s="341"/>
      <c r="D37" s="341"/>
      <c r="E37" s="341"/>
      <c r="F37" s="341"/>
      <c r="G37" s="345">
        <v>1034456951.1396952</v>
      </c>
      <c r="H37" s="650"/>
      <c r="I37" s="650"/>
      <c r="J37" s="650"/>
      <c r="K37" s="650"/>
      <c r="L37" s="650"/>
      <c r="M37" s="650"/>
      <c r="N37" s="650"/>
    </row>
    <row r="38" spans="1:14">
      <c r="A38" s="332"/>
      <c r="B38" s="354"/>
      <c r="C38" s="355"/>
      <c r="D38" s="355"/>
      <c r="E38" s="355"/>
      <c r="F38" s="355"/>
      <c r="G38" s="356"/>
      <c r="H38" s="650"/>
      <c r="I38" s="650"/>
      <c r="J38" s="650"/>
      <c r="K38" s="650"/>
      <c r="L38" s="650"/>
      <c r="M38" s="650"/>
      <c r="N38" s="650"/>
    </row>
    <row r="39" spans="1:14" ht="15.75" thickBot="1">
      <c r="A39" s="357">
        <v>30</v>
      </c>
      <c r="B39" s="358" t="s">
        <v>409</v>
      </c>
      <c r="C39" s="221"/>
      <c r="D39" s="222"/>
      <c r="E39" s="222"/>
      <c r="F39" s="223"/>
      <c r="G39" s="359">
        <v>1.4130848975941883</v>
      </c>
      <c r="H39" s="650"/>
      <c r="I39" s="650"/>
      <c r="J39" s="650"/>
      <c r="K39" s="650"/>
      <c r="L39" s="650"/>
      <c r="M39" s="650"/>
      <c r="N39" s="650"/>
    </row>
    <row r="40" spans="1:14">
      <c r="H40" s="650"/>
      <c r="I40" s="650"/>
      <c r="J40" s="650"/>
      <c r="K40" s="650"/>
      <c r="L40" s="650"/>
      <c r="M40" s="650"/>
      <c r="N40" s="650"/>
    </row>
    <row r="41" spans="1:14">
      <c r="H41" s="650"/>
      <c r="I41" s="650"/>
      <c r="J41" s="650"/>
      <c r="K41" s="650"/>
      <c r="L41" s="650"/>
      <c r="M41" s="650"/>
      <c r="N41" s="650"/>
    </row>
    <row r="42" spans="1:14" ht="39">
      <c r="B42" s="170" t="s">
        <v>410</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76" zoomScaleNormal="76" workbookViewId="0">
      <pane xSplit="1" ySplit="5" topLeftCell="B6" activePane="bottomRight" state="frozen"/>
      <selection activeCell="C45" sqref="C45"/>
      <selection pane="topRight" activeCell="C45" sqref="C45"/>
      <selection pane="bottomLeft" activeCell="C45" sqref="C45"/>
      <selection pane="bottomRight" activeCell="K3" sqref="K3"/>
    </sheetView>
  </sheetViews>
  <sheetFormatPr defaultColWidth="9.140625" defaultRowHeight="14.25"/>
  <cols>
    <col min="1" max="1" width="9.5703125" style="3" bestFit="1" customWidth="1"/>
    <col min="2" max="2" width="86" style="3" customWidth="1"/>
    <col min="3" max="3" width="14.28515625" style="3" bestFit="1" customWidth="1"/>
    <col min="4" max="4" width="13.85546875" style="4" bestFit="1" customWidth="1"/>
    <col min="5" max="7" width="14.28515625" style="4" bestFit="1" customWidth="1"/>
    <col min="8" max="8" width="13.85546875" style="5" bestFit="1" customWidth="1"/>
    <col min="9" max="9" width="6.7109375" style="5" customWidth="1"/>
    <col min="10" max="16384" width="9.140625" style="5"/>
  </cols>
  <sheetData>
    <row r="1" spans="1:12">
      <c r="A1" s="2" t="s">
        <v>30</v>
      </c>
      <c r="B1" s="3" t="str">
        <f>'Info '!C2</f>
        <v>JSC ProCredit Bank</v>
      </c>
    </row>
    <row r="2" spans="1:12">
      <c r="A2" s="2" t="s">
        <v>31</v>
      </c>
      <c r="B2" s="320">
        <v>45565</v>
      </c>
    </row>
    <row r="3" spans="1:12" ht="15" thickBot="1">
      <c r="A3" s="2"/>
    </row>
    <row r="4" spans="1:12" ht="15" customHeight="1" thickBot="1">
      <c r="A4" s="6" t="s">
        <v>93</v>
      </c>
      <c r="B4" s="7" t="s">
        <v>92</v>
      </c>
      <c r="C4" s="7"/>
      <c r="D4" s="675" t="s">
        <v>699</v>
      </c>
      <c r="E4" s="676"/>
      <c r="F4" s="676"/>
      <c r="G4" s="677"/>
    </row>
    <row r="5" spans="1:12">
      <c r="A5" s="8" t="s">
        <v>6</v>
      </c>
      <c r="B5" s="9"/>
      <c r="C5" s="318" t="str">
        <f>INT((MONTH($B$2))/3)&amp;"Q"&amp;"-"&amp;YEAR($B$2)</f>
        <v>3Q-2024</v>
      </c>
      <c r="D5" s="318" t="str">
        <f>IF(INT(MONTH($B$2))=3, "4"&amp;"Q"&amp;"-"&amp;YEAR($B$2)-1, IF(INT(MONTH($B$2))=6, "1"&amp;"Q"&amp;"-"&amp;YEAR($B$2), IF(INT(MONTH($B$2))=9, "2"&amp;"Q"&amp;"-"&amp;YEAR($B$2),IF(INT(MONTH($B$2))=12, "3"&amp;"Q"&amp;"-"&amp;YEAR($B$2), 0))))</f>
        <v>2Q-2024</v>
      </c>
      <c r="E5" s="318" t="str">
        <f>IF(INT(MONTH($B$2))=3, "3"&amp;"Q"&amp;"-"&amp;YEAR($B$2)-1, IF(INT(MONTH($B$2))=6, "4"&amp;"Q"&amp;"-"&amp;YEAR($B$2)-1, IF(INT(MONTH($B$2))=9, "1"&amp;"Q"&amp;"-"&amp;YEAR($B$2),IF(INT(MONTH($B$2))=12, "2"&amp;"Q"&amp;"-"&amp;YEAR($B$2), 0))))</f>
        <v>1Q-2024</v>
      </c>
      <c r="F5" s="318" t="str">
        <f>IF(INT(MONTH($B$2))=3, "2"&amp;"Q"&amp;"-"&amp;YEAR($B$2)-1, IF(INT(MONTH($B$2))=6, "3"&amp;"Q"&amp;"-"&amp;YEAR($B$2)-1, IF(INT(MONTH($B$2))=9, "4"&amp;"Q"&amp;"-"&amp;YEAR($B$2)-1,IF(INT(MONTH($B$2))=12, "1"&amp;"Q"&amp;"-"&amp;YEAR($B$2), 0))))</f>
        <v>4Q-2023</v>
      </c>
      <c r="G5" s="319" t="str">
        <f>IF(INT(MONTH($B$2))=3, "1"&amp;"Q"&amp;"-"&amp;YEAR($B$2)-1, IF(INT(MONTH($B$2))=6, "2"&amp;"Q"&amp;"-"&amp;YEAR($B$2)-1, IF(INT(MONTH($B$2))=9, "3"&amp;"Q"&amp;"-"&amp;YEAR($B$2)-1,IF(INT(MONTH($B$2))=12, "4"&amp;"Q"&amp;"-"&amp;YEAR($B$2)-1, 0))))</f>
        <v>3Q-2023</v>
      </c>
    </row>
    <row r="6" spans="1:12">
      <c r="B6" s="141" t="s">
        <v>91</v>
      </c>
      <c r="C6" s="321"/>
      <c r="D6" s="321"/>
      <c r="E6" s="321"/>
      <c r="F6" s="321"/>
      <c r="G6" s="322"/>
    </row>
    <row r="7" spans="1:12">
      <c r="A7" s="10"/>
      <c r="B7" s="142" t="s">
        <v>89</v>
      </c>
      <c r="C7" s="321"/>
      <c r="D7" s="321"/>
      <c r="E7" s="321"/>
      <c r="F7" s="321"/>
      <c r="G7" s="322"/>
    </row>
    <row r="8" spans="1:12">
      <c r="A8" s="8">
        <v>1</v>
      </c>
      <c r="B8" s="11" t="s">
        <v>362</v>
      </c>
      <c r="C8" s="12">
        <v>312254914.73380589</v>
      </c>
      <c r="D8" s="13">
        <v>305025411.4799999</v>
      </c>
      <c r="E8" s="13">
        <v>298127689.14380586</v>
      </c>
      <c r="F8" s="13">
        <v>287008542.74380583</v>
      </c>
      <c r="G8" s="14">
        <v>283054965.23380589</v>
      </c>
      <c r="H8" s="649"/>
      <c r="I8" s="649"/>
      <c r="J8" s="649"/>
      <c r="K8" s="649"/>
      <c r="L8" s="649"/>
    </row>
    <row r="9" spans="1:12">
      <c r="A9" s="8">
        <v>2</v>
      </c>
      <c r="B9" s="11" t="s">
        <v>363</v>
      </c>
      <c r="C9" s="12">
        <v>312254914.73380589</v>
      </c>
      <c r="D9" s="13">
        <v>305025411.4799999</v>
      </c>
      <c r="E9" s="13">
        <v>298127689.14380586</v>
      </c>
      <c r="F9" s="13">
        <v>287008542.74380583</v>
      </c>
      <c r="G9" s="14">
        <v>283054965.23380589</v>
      </c>
      <c r="H9" s="649"/>
      <c r="I9" s="649"/>
      <c r="J9" s="649"/>
      <c r="K9" s="649"/>
      <c r="L9" s="649"/>
    </row>
    <row r="10" spans="1:12">
      <c r="A10" s="8">
        <v>3</v>
      </c>
      <c r="B10" s="11" t="s">
        <v>142</v>
      </c>
      <c r="C10" s="12">
        <v>321392314.73380589</v>
      </c>
      <c r="D10" s="13">
        <v>317030211.4799999</v>
      </c>
      <c r="E10" s="13">
        <v>309766489.14380586</v>
      </c>
      <c r="F10" s="13">
        <v>298911342.74380583</v>
      </c>
      <c r="G10" s="14">
        <v>294377365.23380589</v>
      </c>
      <c r="H10" s="649"/>
      <c r="I10" s="649"/>
      <c r="J10" s="649"/>
      <c r="K10" s="649"/>
      <c r="L10" s="649"/>
    </row>
    <row r="11" spans="1:12">
      <c r="A11" s="8">
        <v>4</v>
      </c>
      <c r="B11" s="11" t="s">
        <v>365</v>
      </c>
      <c r="C11" s="12">
        <v>183072041.78531423</v>
      </c>
      <c r="D11" s="13">
        <v>178449360.97991788</v>
      </c>
      <c r="E11" s="13">
        <v>167729058.84220782</v>
      </c>
      <c r="F11" s="13">
        <v>160042479.2564382</v>
      </c>
      <c r="G11" s="14">
        <v>141072172.78600076</v>
      </c>
      <c r="H11" s="649"/>
      <c r="I11" s="649"/>
      <c r="J11" s="649"/>
      <c r="K11" s="649"/>
      <c r="L11" s="649"/>
    </row>
    <row r="12" spans="1:12">
      <c r="A12" s="8">
        <v>5</v>
      </c>
      <c r="B12" s="11" t="s">
        <v>366</v>
      </c>
      <c r="C12" s="12">
        <v>223224858.65533155</v>
      </c>
      <c r="D12" s="13">
        <v>218122818.61518836</v>
      </c>
      <c r="E12" s="13">
        <v>204941563.82471949</v>
      </c>
      <c r="F12" s="13">
        <v>196380494.72087747</v>
      </c>
      <c r="G12" s="14">
        <v>172011402.94108945</v>
      </c>
      <c r="H12" s="649"/>
      <c r="I12" s="649"/>
      <c r="J12" s="649"/>
      <c r="K12" s="649"/>
      <c r="L12" s="649"/>
    </row>
    <row r="13" spans="1:12">
      <c r="A13" s="8">
        <v>6</v>
      </c>
      <c r="B13" s="11" t="s">
        <v>364</v>
      </c>
      <c r="C13" s="12">
        <v>276459123.30456859</v>
      </c>
      <c r="D13" s="13">
        <v>270713470.78553778</v>
      </c>
      <c r="E13" s="13">
        <v>254269313.5659427</v>
      </c>
      <c r="F13" s="13">
        <v>244546831.67260399</v>
      </c>
      <c r="G13" s="14">
        <v>213048125.87000981</v>
      </c>
      <c r="H13" s="649"/>
      <c r="I13" s="649"/>
      <c r="J13" s="649"/>
      <c r="K13" s="649"/>
      <c r="L13" s="649"/>
    </row>
    <row r="14" spans="1:12">
      <c r="A14" s="10"/>
      <c r="B14" s="141" t="s">
        <v>368</v>
      </c>
      <c r="C14" s="321"/>
      <c r="D14" s="321"/>
      <c r="E14" s="321"/>
      <c r="F14" s="321"/>
      <c r="G14" s="322"/>
      <c r="H14" s="649"/>
      <c r="I14" s="649"/>
      <c r="J14" s="649"/>
      <c r="K14" s="649"/>
      <c r="L14" s="649"/>
    </row>
    <row r="15" spans="1:12" ht="15" customHeight="1">
      <c r="A15" s="8">
        <v>7</v>
      </c>
      <c r="B15" s="11" t="s">
        <v>367</v>
      </c>
      <c r="C15" s="198">
        <v>1526121317.0139229</v>
      </c>
      <c r="D15" s="13">
        <v>1477190070.9753292</v>
      </c>
      <c r="E15" s="13">
        <v>1382924104.0898964</v>
      </c>
      <c r="F15" s="13">
        <v>1342003094.3643045</v>
      </c>
      <c r="G15" s="14">
        <v>1243396354.4535625</v>
      </c>
      <c r="H15" s="649"/>
      <c r="I15" s="649"/>
      <c r="J15" s="649"/>
      <c r="K15" s="649"/>
      <c r="L15" s="649"/>
    </row>
    <row r="16" spans="1:12">
      <c r="A16" s="10"/>
      <c r="B16" s="141" t="s">
        <v>369</v>
      </c>
      <c r="C16" s="321"/>
      <c r="D16" s="321"/>
      <c r="E16" s="321"/>
      <c r="F16" s="321"/>
      <c r="G16" s="322"/>
      <c r="H16" s="649"/>
      <c r="I16" s="649"/>
      <c r="J16" s="649"/>
      <c r="K16" s="649"/>
      <c r="L16" s="649"/>
    </row>
    <row r="17" spans="1:12">
      <c r="A17" s="8"/>
      <c r="B17" s="142" t="s">
        <v>354</v>
      </c>
      <c r="C17" s="199"/>
      <c r="D17" s="13"/>
      <c r="E17" s="13"/>
      <c r="F17" s="13"/>
      <c r="G17" s="14"/>
      <c r="H17" s="649"/>
      <c r="I17" s="649"/>
      <c r="J17" s="649"/>
      <c r="K17" s="649"/>
      <c r="L17" s="649"/>
    </row>
    <row r="18" spans="1:12">
      <c r="A18" s="8">
        <v>8</v>
      </c>
      <c r="B18" s="11" t="s">
        <v>362</v>
      </c>
      <c r="C18" s="530">
        <v>0.20460687577890452</v>
      </c>
      <c r="D18" s="531">
        <v>0.20649029361441881</v>
      </c>
      <c r="E18" s="531">
        <v>0.21557776617105387</v>
      </c>
      <c r="F18" s="531">
        <v>0.21386578313350263</v>
      </c>
      <c r="G18" s="532">
        <v>0.22764661020596327</v>
      </c>
      <c r="H18" s="649"/>
      <c r="I18" s="649"/>
      <c r="J18" s="649"/>
      <c r="K18" s="649"/>
      <c r="L18" s="649"/>
    </row>
    <row r="19" spans="1:12" ht="15" customHeight="1">
      <c r="A19" s="8">
        <v>9</v>
      </c>
      <c r="B19" s="11" t="s">
        <v>363</v>
      </c>
      <c r="C19" s="530">
        <v>0.20460687577890452</v>
      </c>
      <c r="D19" s="531">
        <v>0.20649029361441881</v>
      </c>
      <c r="E19" s="531">
        <v>0.21557776617105387</v>
      </c>
      <c r="F19" s="531">
        <v>0.21386578313350263</v>
      </c>
      <c r="G19" s="532">
        <v>0.22764661020596327</v>
      </c>
      <c r="H19" s="649"/>
      <c r="I19" s="649"/>
      <c r="J19" s="649"/>
      <c r="K19" s="649"/>
      <c r="L19" s="649"/>
    </row>
    <row r="20" spans="1:12">
      <c r="A20" s="8">
        <v>10</v>
      </c>
      <c r="B20" s="11" t="s">
        <v>142</v>
      </c>
      <c r="C20" s="530">
        <v>0.2105942110569928</v>
      </c>
      <c r="D20" s="531">
        <v>0.21461707447754344</v>
      </c>
      <c r="E20" s="531">
        <v>0.22399384624774002</v>
      </c>
      <c r="F20" s="531">
        <v>0.22273521126670545</v>
      </c>
      <c r="G20" s="532">
        <v>0.23675263658238441</v>
      </c>
      <c r="H20" s="649"/>
      <c r="I20" s="649"/>
      <c r="J20" s="649"/>
      <c r="K20" s="649"/>
      <c r="L20" s="649"/>
    </row>
    <row r="21" spans="1:12">
      <c r="A21" s="8">
        <v>11</v>
      </c>
      <c r="B21" s="11" t="s">
        <v>365</v>
      </c>
      <c r="C21" s="530">
        <v>0.11995903585405723</v>
      </c>
      <c r="D21" s="531">
        <v>0.12080324968749279</v>
      </c>
      <c r="E21" s="531">
        <v>0.12128580183551754</v>
      </c>
      <c r="F21" s="531">
        <v>0.11925641597141692</v>
      </c>
      <c r="G21" s="532">
        <v>0.11345712272736877</v>
      </c>
      <c r="H21" s="649"/>
      <c r="I21" s="649"/>
      <c r="J21" s="649"/>
      <c r="K21" s="649"/>
      <c r="L21" s="649"/>
    </row>
    <row r="22" spans="1:12">
      <c r="A22" s="8">
        <v>12</v>
      </c>
      <c r="B22" s="11" t="s">
        <v>366</v>
      </c>
      <c r="C22" s="530">
        <v>0.14626940608634134</v>
      </c>
      <c r="D22" s="531">
        <v>0.14766063142515617</v>
      </c>
      <c r="E22" s="531">
        <v>0.14819436816425419</v>
      </c>
      <c r="F22" s="531">
        <v>0.1463338613342775</v>
      </c>
      <c r="G22" s="532">
        <v>0.13833996080572683</v>
      </c>
      <c r="H22" s="649"/>
      <c r="I22" s="649"/>
      <c r="J22" s="649"/>
      <c r="K22" s="649"/>
      <c r="L22" s="649"/>
    </row>
    <row r="23" spans="1:12">
      <c r="A23" s="8">
        <v>13</v>
      </c>
      <c r="B23" s="11" t="s">
        <v>364</v>
      </c>
      <c r="C23" s="530">
        <v>0.18115147218145203</v>
      </c>
      <c r="D23" s="531">
        <v>0.18326244950102905</v>
      </c>
      <c r="E23" s="531">
        <v>0.18386353438627606</v>
      </c>
      <c r="F23" s="531">
        <v>0.18222523681172564</v>
      </c>
      <c r="G23" s="532">
        <v>0.1713436951193559</v>
      </c>
      <c r="H23" s="649"/>
      <c r="I23" s="649"/>
      <c r="J23" s="649"/>
      <c r="K23" s="649"/>
      <c r="L23" s="649"/>
    </row>
    <row r="24" spans="1:12">
      <c r="A24" s="10"/>
      <c r="B24" s="141" t="s">
        <v>88</v>
      </c>
      <c r="C24" s="533"/>
      <c r="D24" s="533"/>
      <c r="E24" s="533"/>
      <c r="F24" s="533"/>
      <c r="G24" s="534"/>
      <c r="H24" s="649"/>
      <c r="I24" s="649"/>
      <c r="J24" s="649"/>
      <c r="K24" s="649"/>
      <c r="L24" s="649"/>
    </row>
    <row r="25" spans="1:12" ht="15" customHeight="1">
      <c r="A25" s="323">
        <v>14</v>
      </c>
      <c r="B25" s="11" t="s">
        <v>87</v>
      </c>
      <c r="C25" s="535">
        <v>6.9725121183078942E-2</v>
      </c>
      <c r="D25" s="536">
        <v>6.9725225821018658E-2</v>
      </c>
      <c r="E25" s="536">
        <v>6.9214358124663491E-2</v>
      </c>
      <c r="F25" s="536">
        <v>6.9146920518058083E-2</v>
      </c>
      <c r="G25" s="537">
        <v>6.9183975767834041E-2</v>
      </c>
      <c r="H25" s="649"/>
      <c r="I25" s="649"/>
      <c r="J25" s="649"/>
      <c r="K25" s="649"/>
      <c r="L25" s="649"/>
    </row>
    <row r="26" spans="1:12">
      <c r="A26" s="323">
        <v>15</v>
      </c>
      <c r="B26" s="11" t="s">
        <v>86</v>
      </c>
      <c r="C26" s="535">
        <v>2.9686282899198696E-2</v>
      </c>
      <c r="D26" s="536">
        <v>2.9058506002081149E-2</v>
      </c>
      <c r="E26" s="536">
        <v>2.7723558864994533E-2</v>
      </c>
      <c r="F26" s="536">
        <v>2.4156529995658309E-2</v>
      </c>
      <c r="G26" s="537">
        <v>2.3519104563282073E-2</v>
      </c>
      <c r="H26" s="649"/>
      <c r="I26" s="649"/>
      <c r="J26" s="649"/>
      <c r="K26" s="649"/>
      <c r="L26" s="649"/>
    </row>
    <row r="27" spans="1:12">
      <c r="A27" s="323">
        <v>16</v>
      </c>
      <c r="B27" s="11" t="s">
        <v>85</v>
      </c>
      <c r="C27" s="535">
        <v>3.1149142155938277E-2</v>
      </c>
      <c r="D27" s="536">
        <v>3.1859152249020806E-2</v>
      </c>
      <c r="E27" s="536">
        <v>3.218385732535136E-2</v>
      </c>
      <c r="F27" s="536">
        <v>4.6673281609437151E-2</v>
      </c>
      <c r="G27" s="537">
        <v>4.7251028695005713E-2</v>
      </c>
      <c r="H27" s="649"/>
      <c r="I27" s="649"/>
      <c r="J27" s="649"/>
      <c r="K27" s="649"/>
      <c r="L27" s="649"/>
    </row>
    <row r="28" spans="1:12">
      <c r="A28" s="323">
        <v>17</v>
      </c>
      <c r="B28" s="11" t="s">
        <v>84</v>
      </c>
      <c r="C28" s="535">
        <v>4.0038838283880239E-2</v>
      </c>
      <c r="D28" s="536">
        <v>4.0666719818937505E-2</v>
      </c>
      <c r="E28" s="536">
        <v>4.1490799259668969E-2</v>
      </c>
      <c r="F28" s="536">
        <v>4.4990390522399754E-2</v>
      </c>
      <c r="G28" s="537">
        <v>4.5664871204551975E-2</v>
      </c>
      <c r="H28" s="649"/>
      <c r="I28" s="649"/>
      <c r="J28" s="649"/>
      <c r="K28" s="649"/>
      <c r="L28" s="649"/>
    </row>
    <row r="29" spans="1:12">
      <c r="A29" s="323">
        <v>18</v>
      </c>
      <c r="B29" s="11" t="s">
        <v>166</v>
      </c>
      <c r="C29" s="535">
        <v>1.8098172669896315E-2</v>
      </c>
      <c r="D29" s="536">
        <v>1.9684728763202222E-2</v>
      </c>
      <c r="E29" s="536">
        <v>2.4629642449946445E-2</v>
      </c>
      <c r="F29" s="536">
        <v>2.5744294582123399E-2</v>
      </c>
      <c r="G29" s="537">
        <v>3.0842540785519474E-2</v>
      </c>
      <c r="H29" s="649"/>
      <c r="I29" s="649"/>
      <c r="J29" s="649"/>
      <c r="K29" s="649"/>
      <c r="L29" s="649"/>
    </row>
    <row r="30" spans="1:12">
      <c r="A30" s="323">
        <v>19</v>
      </c>
      <c r="B30" s="11" t="s">
        <v>167</v>
      </c>
      <c r="C30" s="535">
        <v>0.10810063707896787</v>
      </c>
      <c r="D30" s="536">
        <v>0.11730783511639671</v>
      </c>
      <c r="E30" s="536">
        <v>0.14655796969095089</v>
      </c>
      <c r="F30" s="536">
        <v>0.14702591346427371</v>
      </c>
      <c r="G30" s="537">
        <v>0.17357444243253081</v>
      </c>
      <c r="H30" s="649"/>
      <c r="I30" s="649"/>
      <c r="J30" s="649"/>
      <c r="K30" s="649"/>
      <c r="L30" s="649"/>
    </row>
    <row r="31" spans="1:12">
      <c r="A31" s="10"/>
      <c r="B31" s="141" t="s">
        <v>229</v>
      </c>
      <c r="C31" s="533"/>
      <c r="D31" s="533"/>
      <c r="E31" s="533"/>
      <c r="F31" s="533"/>
      <c r="G31" s="534"/>
      <c r="H31" s="649"/>
      <c r="I31" s="649"/>
      <c r="J31" s="649"/>
      <c r="K31" s="649"/>
      <c r="L31" s="649"/>
    </row>
    <row r="32" spans="1:12">
      <c r="A32" s="323">
        <v>20</v>
      </c>
      <c r="B32" s="11" t="s">
        <v>83</v>
      </c>
      <c r="C32" s="535">
        <v>2.6299671022980652E-2</v>
      </c>
      <c r="D32" s="536">
        <v>2.9819012778367675E-2</v>
      </c>
      <c r="E32" s="536">
        <v>2.8043174962515783E-2</v>
      </c>
      <c r="F32" s="536">
        <v>3.1465534264227504E-2</v>
      </c>
      <c r="G32" s="537">
        <v>2.7169635141406967E-2</v>
      </c>
      <c r="H32" s="649"/>
      <c r="I32" s="649"/>
      <c r="J32" s="649"/>
      <c r="K32" s="649"/>
      <c r="L32" s="649"/>
    </row>
    <row r="33" spans="1:12" ht="15" customHeight="1">
      <c r="A33" s="323">
        <v>21</v>
      </c>
      <c r="B33" s="11" t="s">
        <v>709</v>
      </c>
      <c r="C33" s="535">
        <v>2.2106242135847356E-2</v>
      </c>
      <c r="D33" s="536">
        <v>2.2362859637434139E-2</v>
      </c>
      <c r="E33" s="536">
        <v>2.2782750873374724E-2</v>
      </c>
      <c r="F33" s="536">
        <v>2.445448948004602E-2</v>
      </c>
      <c r="G33" s="537">
        <v>2.2454660299243326E-2</v>
      </c>
      <c r="H33" s="649"/>
      <c r="I33" s="649"/>
      <c r="J33" s="649"/>
      <c r="K33" s="649"/>
      <c r="L33" s="649"/>
    </row>
    <row r="34" spans="1:12">
      <c r="A34" s="323">
        <v>22</v>
      </c>
      <c r="B34" s="11" t="s">
        <v>82</v>
      </c>
      <c r="C34" s="535">
        <v>0.63247792114287249</v>
      </c>
      <c r="D34" s="536">
        <v>0.67440968935586365</v>
      </c>
      <c r="E34" s="536">
        <v>0.68427635643226647</v>
      </c>
      <c r="F34" s="536">
        <v>0.69807568477183235</v>
      </c>
      <c r="G34" s="537">
        <v>0.68327507747242855</v>
      </c>
      <c r="H34" s="649"/>
      <c r="I34" s="649"/>
      <c r="J34" s="649"/>
      <c r="K34" s="649"/>
      <c r="L34" s="649"/>
    </row>
    <row r="35" spans="1:12" ht="15" customHeight="1">
      <c r="A35" s="323">
        <v>23</v>
      </c>
      <c r="B35" s="11" t="s">
        <v>81</v>
      </c>
      <c r="C35" s="535">
        <v>0.63597513083044444</v>
      </c>
      <c r="D35" s="536">
        <v>0.62735970875986913</v>
      </c>
      <c r="E35" s="536">
        <v>0.6211213516645554</v>
      </c>
      <c r="F35" s="536">
        <v>0.62082725127850613</v>
      </c>
      <c r="G35" s="537">
        <v>0.63193808414608676</v>
      </c>
      <c r="H35" s="649"/>
      <c r="I35" s="649"/>
      <c r="J35" s="649"/>
      <c r="K35" s="649"/>
      <c r="L35" s="649"/>
    </row>
    <row r="36" spans="1:12">
      <c r="A36" s="323">
        <v>24</v>
      </c>
      <c r="B36" s="11" t="s">
        <v>80</v>
      </c>
      <c r="C36" s="535">
        <v>0.14784152780292389</v>
      </c>
      <c r="D36" s="536">
        <v>0.10703605021892224</v>
      </c>
      <c r="E36" s="536">
        <v>6.5592736608521565E-2</v>
      </c>
      <c r="F36" s="536">
        <v>3.5671695774088227E-2</v>
      </c>
      <c r="G36" s="537">
        <v>-4.3586346145689193E-3</v>
      </c>
      <c r="H36" s="649"/>
      <c r="I36" s="649"/>
      <c r="J36" s="649"/>
      <c r="K36" s="649"/>
      <c r="L36" s="649"/>
    </row>
    <row r="37" spans="1:12" ht="15" customHeight="1">
      <c r="A37" s="10"/>
      <c r="B37" s="141" t="s">
        <v>230</v>
      </c>
      <c r="C37" s="533"/>
      <c r="D37" s="533"/>
      <c r="E37" s="533"/>
      <c r="F37" s="533"/>
      <c r="G37" s="534"/>
      <c r="H37" s="649"/>
      <c r="I37" s="649"/>
      <c r="J37" s="649"/>
      <c r="K37" s="649"/>
      <c r="L37" s="649"/>
    </row>
    <row r="38" spans="1:12" ht="15" customHeight="1">
      <c r="A38" s="323">
        <v>25</v>
      </c>
      <c r="B38" s="11" t="s">
        <v>79</v>
      </c>
      <c r="C38" s="530">
        <v>0.27316737593502588</v>
      </c>
      <c r="D38" s="538">
        <v>0.27662304685690892</v>
      </c>
      <c r="E38" s="538">
        <v>0.30594756265946521</v>
      </c>
      <c r="F38" s="538">
        <v>0.31488130959197752</v>
      </c>
      <c r="G38" s="539">
        <v>0.31575356486332257</v>
      </c>
      <c r="H38" s="649"/>
      <c r="I38" s="649"/>
      <c r="J38" s="649"/>
      <c r="K38" s="649"/>
      <c r="L38" s="649"/>
    </row>
    <row r="39" spans="1:12" ht="15" customHeight="1">
      <c r="A39" s="323">
        <v>26</v>
      </c>
      <c r="B39" s="11" t="s">
        <v>78</v>
      </c>
      <c r="C39" s="530">
        <v>0.7602654179884909</v>
      </c>
      <c r="D39" s="538">
        <v>0.74945128187848487</v>
      </c>
      <c r="E39" s="538">
        <v>0.74745487672270083</v>
      </c>
      <c r="F39" s="538">
        <v>0.74817474367060344</v>
      </c>
      <c r="G39" s="539">
        <v>0.76128144222776595</v>
      </c>
      <c r="H39" s="649"/>
      <c r="I39" s="649"/>
      <c r="J39" s="649"/>
      <c r="K39" s="649"/>
      <c r="L39" s="649"/>
    </row>
    <row r="40" spans="1:12" ht="15" customHeight="1">
      <c r="A40" s="323">
        <v>27</v>
      </c>
      <c r="B40" s="11" t="s">
        <v>77</v>
      </c>
      <c r="C40" s="530">
        <v>0.38042874524725528</v>
      </c>
      <c r="D40" s="538">
        <v>0.38943108419361061</v>
      </c>
      <c r="E40" s="538">
        <v>0.36822471873603341</v>
      </c>
      <c r="F40" s="538">
        <v>0.40416596945710787</v>
      </c>
      <c r="G40" s="539">
        <v>0.40840042549288175</v>
      </c>
      <c r="H40" s="649"/>
      <c r="I40" s="649"/>
      <c r="J40" s="649"/>
      <c r="K40" s="649"/>
      <c r="L40" s="649"/>
    </row>
    <row r="41" spans="1:12" ht="15" customHeight="1">
      <c r="A41" s="324"/>
      <c r="B41" s="141" t="s">
        <v>271</v>
      </c>
      <c r="C41" s="321"/>
      <c r="D41" s="321"/>
      <c r="E41" s="321"/>
      <c r="F41" s="321"/>
      <c r="G41" s="322"/>
      <c r="H41" s="649"/>
      <c r="I41" s="649"/>
      <c r="J41" s="649"/>
      <c r="K41" s="649"/>
      <c r="L41" s="649"/>
    </row>
    <row r="42" spans="1:12">
      <c r="A42" s="323">
        <v>28</v>
      </c>
      <c r="B42" s="11" t="s">
        <v>254</v>
      </c>
      <c r="C42" s="15">
        <v>525943171.01744008</v>
      </c>
      <c r="D42" s="16">
        <v>463139759.03000003</v>
      </c>
      <c r="E42" s="16">
        <v>556792245.74498093</v>
      </c>
      <c r="F42" s="16">
        <v>562635920.89750004</v>
      </c>
      <c r="G42" s="17">
        <v>528274924.461371</v>
      </c>
      <c r="H42" s="649"/>
      <c r="I42" s="649"/>
      <c r="J42" s="649"/>
      <c r="K42" s="649"/>
      <c r="L42" s="649"/>
    </row>
    <row r="43" spans="1:12" ht="15" customHeight="1">
      <c r="A43" s="323">
        <v>29</v>
      </c>
      <c r="B43" s="11" t="s">
        <v>266</v>
      </c>
      <c r="C43" s="15">
        <v>320834935.14575297</v>
      </c>
      <c r="D43" s="16">
        <v>322246428.53574556</v>
      </c>
      <c r="E43" s="16">
        <v>306316613.22774899</v>
      </c>
      <c r="F43" s="16">
        <v>296248908.39557755</v>
      </c>
      <c r="G43" s="17">
        <v>269669183.03660256</v>
      </c>
      <c r="H43" s="649"/>
      <c r="I43" s="649"/>
      <c r="J43" s="649"/>
      <c r="K43" s="649"/>
      <c r="L43" s="649"/>
    </row>
    <row r="44" spans="1:12" ht="15" customHeight="1">
      <c r="A44" s="360">
        <v>30</v>
      </c>
      <c r="B44" s="361" t="s">
        <v>255</v>
      </c>
      <c r="C44" s="540">
        <v>1.6392952057372054</v>
      </c>
      <c r="D44" s="541">
        <v>1.4372223181323038</v>
      </c>
      <c r="E44" s="541">
        <v>1.8177017559638569</v>
      </c>
      <c r="F44" s="541">
        <v>1.8991999799918897</v>
      </c>
      <c r="G44" s="542">
        <v>1.9589740233301614</v>
      </c>
      <c r="H44" s="649"/>
      <c r="I44" s="649"/>
      <c r="J44" s="649"/>
      <c r="K44" s="649"/>
      <c r="L44" s="649"/>
    </row>
    <row r="45" spans="1:12" ht="15" customHeight="1">
      <c r="A45" s="360"/>
      <c r="B45" s="141" t="s">
        <v>372</v>
      </c>
      <c r="C45" s="362"/>
      <c r="D45" s="363"/>
      <c r="E45" s="363"/>
      <c r="F45" s="363"/>
      <c r="G45" s="364"/>
      <c r="H45" s="649"/>
      <c r="I45" s="649"/>
      <c r="J45" s="649"/>
      <c r="K45" s="649"/>
      <c r="L45" s="649"/>
    </row>
    <row r="46" spans="1:12" ht="15" customHeight="1">
      <c r="A46" s="360">
        <v>31</v>
      </c>
      <c r="B46" s="361" t="s">
        <v>379</v>
      </c>
      <c r="C46" s="362">
        <v>1461775494.8668325</v>
      </c>
      <c r="D46" s="363">
        <v>1469269530.3723035</v>
      </c>
      <c r="E46" s="363">
        <v>1413007453.9242656</v>
      </c>
      <c r="F46" s="363">
        <v>1375445188.4344397</v>
      </c>
      <c r="G46" s="364">
        <v>1326873255.0597618</v>
      </c>
      <c r="H46" s="649"/>
      <c r="I46" s="649"/>
      <c r="J46" s="649"/>
      <c r="K46" s="649"/>
      <c r="L46" s="649"/>
    </row>
    <row r="47" spans="1:12" ht="15" customHeight="1">
      <c r="A47" s="360">
        <v>32</v>
      </c>
      <c r="B47" s="361" t="s">
        <v>394</v>
      </c>
      <c r="C47" s="362">
        <v>1034456951.1395755</v>
      </c>
      <c r="D47" s="363">
        <v>1006596768.5895195</v>
      </c>
      <c r="E47" s="363">
        <v>940092073.70785427</v>
      </c>
      <c r="F47" s="363">
        <v>905676691.55636537</v>
      </c>
      <c r="G47" s="364">
        <v>863691594.62303758</v>
      </c>
      <c r="H47" s="649"/>
      <c r="I47" s="649"/>
      <c r="J47" s="649"/>
      <c r="K47" s="649"/>
      <c r="L47" s="649"/>
    </row>
    <row r="48" spans="1:12" ht="15" thickBot="1">
      <c r="A48" s="325">
        <v>33</v>
      </c>
      <c r="B48" s="143" t="s">
        <v>412</v>
      </c>
      <c r="C48" s="543">
        <v>1.413084897594352</v>
      </c>
      <c r="D48" s="544">
        <v>1.4596406189849964</v>
      </c>
      <c r="E48" s="544">
        <v>1.5030521939741148</v>
      </c>
      <c r="F48" s="544">
        <v>1.5186933717713302</v>
      </c>
      <c r="G48" s="545">
        <v>1.5362813107367128</v>
      </c>
      <c r="H48" s="649"/>
      <c r="I48" s="649"/>
      <c r="J48" s="649"/>
      <c r="K48" s="649"/>
      <c r="L48" s="649"/>
    </row>
    <row r="49" spans="1:2">
      <c r="A49" s="18"/>
    </row>
    <row r="50" spans="1:2" ht="38.25">
      <c r="B50" s="201" t="s">
        <v>706</v>
      </c>
    </row>
    <row r="51" spans="1:2" ht="51">
      <c r="B51" s="201" t="s">
        <v>270</v>
      </c>
    </row>
    <row r="53" spans="1:2">
      <c r="B53" s="200"/>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H40"/>
  <sheetViews>
    <sheetView showGridLines="0" zoomScaleNormal="100" workbookViewId="0">
      <selection activeCell="H30" sqref="H30"/>
    </sheetView>
  </sheetViews>
  <sheetFormatPr defaultColWidth="9.140625" defaultRowHeight="15"/>
  <cols>
    <col min="1" max="1" width="11.85546875" style="367" bestFit="1" customWidth="1"/>
    <col min="2" max="2" width="105.140625" style="367" bestFit="1" customWidth="1"/>
    <col min="3" max="4" width="15.28515625" style="367" bestFit="1" customWidth="1"/>
    <col min="5" max="5" width="17.5703125" style="367" bestFit="1" customWidth="1"/>
    <col min="6" max="6" width="15.28515625" style="367" bestFit="1" customWidth="1"/>
    <col min="7" max="7" width="16.7109375" style="367" bestFit="1" customWidth="1"/>
    <col min="8" max="8" width="14.28515625" style="367" bestFit="1" customWidth="1"/>
    <col min="9" max="16384" width="9.140625" style="367"/>
  </cols>
  <sheetData>
    <row r="1" spans="1:8">
      <c r="A1" s="365" t="s">
        <v>30</v>
      </c>
      <c r="B1" s="448" t="str">
        <f>'Info '!C2</f>
        <v>JSC ProCredit Bank</v>
      </c>
    </row>
    <row r="2" spans="1:8">
      <c r="A2" s="365" t="s">
        <v>31</v>
      </c>
      <c r="B2" s="447">
        <f>'1. key ratios '!B2</f>
        <v>45565</v>
      </c>
    </row>
    <row r="3" spans="1:8">
      <c r="A3" s="366" t="s">
        <v>415</v>
      </c>
    </row>
    <row r="5" spans="1:8" ht="12" customHeight="1">
      <c r="A5" s="730" t="s">
        <v>416</v>
      </c>
      <c r="B5" s="731"/>
      <c r="C5" s="736" t="s">
        <v>417</v>
      </c>
      <c r="D5" s="737"/>
      <c r="E5" s="737"/>
      <c r="F5" s="737"/>
      <c r="G5" s="737"/>
      <c r="H5" s="738"/>
    </row>
    <row r="6" spans="1:8">
      <c r="A6" s="732"/>
      <c r="B6" s="733"/>
      <c r="C6" s="739"/>
      <c r="D6" s="740"/>
      <c r="E6" s="740"/>
      <c r="F6" s="740"/>
      <c r="G6" s="740"/>
      <c r="H6" s="741"/>
    </row>
    <row r="7" spans="1:8">
      <c r="A7" s="734"/>
      <c r="B7" s="735"/>
      <c r="C7" s="446" t="s">
        <v>418</v>
      </c>
      <c r="D7" s="446" t="s">
        <v>419</v>
      </c>
      <c r="E7" s="446" t="s">
        <v>420</v>
      </c>
      <c r="F7" s="446" t="s">
        <v>421</v>
      </c>
      <c r="G7" s="446" t="s">
        <v>422</v>
      </c>
      <c r="H7" s="446" t="s">
        <v>64</v>
      </c>
    </row>
    <row r="8" spans="1:8">
      <c r="A8" s="442">
        <v>1</v>
      </c>
      <c r="B8" s="441" t="s">
        <v>51</v>
      </c>
      <c r="C8" s="608">
        <v>226571150.21250001</v>
      </c>
      <c r="D8" s="608">
        <v>33841782.350000001</v>
      </c>
      <c r="E8" s="608">
        <v>22354830.300000001</v>
      </c>
      <c r="F8" s="608"/>
      <c r="G8" s="608"/>
      <c r="H8" s="608">
        <v>282767762.86250001</v>
      </c>
    </row>
    <row r="9" spans="1:8">
      <c r="A9" s="442">
        <v>2</v>
      </c>
      <c r="B9" s="441" t="s">
        <v>52</v>
      </c>
      <c r="C9" s="608"/>
      <c r="D9" s="608"/>
      <c r="E9" s="608"/>
      <c r="F9" s="608"/>
      <c r="G9" s="608"/>
      <c r="H9" s="608">
        <v>0</v>
      </c>
    </row>
    <row r="10" spans="1:8">
      <c r="A10" s="442">
        <v>3</v>
      </c>
      <c r="B10" s="441" t="s">
        <v>164</v>
      </c>
      <c r="C10" s="608"/>
      <c r="D10" s="608"/>
      <c r="E10" s="608"/>
      <c r="F10" s="608"/>
      <c r="G10" s="608"/>
      <c r="H10" s="608">
        <v>0</v>
      </c>
    </row>
    <row r="11" spans="1:8">
      <c r="A11" s="442">
        <v>4</v>
      </c>
      <c r="B11" s="441" t="s">
        <v>53</v>
      </c>
      <c r="C11" s="608"/>
      <c r="D11" s="608"/>
      <c r="E11" s="608"/>
      <c r="F11" s="608"/>
      <c r="G11" s="608"/>
      <c r="H11" s="608">
        <v>0</v>
      </c>
    </row>
    <row r="12" spans="1:8">
      <c r="A12" s="442">
        <v>5</v>
      </c>
      <c r="B12" s="441" t="s">
        <v>54</v>
      </c>
      <c r="C12" s="608"/>
      <c r="D12" s="608"/>
      <c r="E12" s="608"/>
      <c r="F12" s="608"/>
      <c r="G12" s="608"/>
      <c r="H12" s="608">
        <v>0</v>
      </c>
    </row>
    <row r="13" spans="1:8">
      <c r="A13" s="442">
        <v>6</v>
      </c>
      <c r="B13" s="441" t="s">
        <v>55</v>
      </c>
      <c r="C13" s="608">
        <v>193085987.33414099</v>
      </c>
      <c r="D13" s="608">
        <v>0</v>
      </c>
      <c r="E13" s="608">
        <v>0</v>
      </c>
      <c r="F13" s="608"/>
      <c r="G13" s="608">
        <v>1178162.649</v>
      </c>
      <c r="H13" s="608">
        <v>194264149.98314098</v>
      </c>
    </row>
    <row r="14" spans="1:8">
      <c r="A14" s="442">
        <v>7</v>
      </c>
      <c r="B14" s="441" t="s">
        <v>56</v>
      </c>
      <c r="C14" s="608">
        <v>0</v>
      </c>
      <c r="D14" s="608">
        <v>243267214.67479998</v>
      </c>
      <c r="E14" s="608">
        <v>277635570.33099997</v>
      </c>
      <c r="F14" s="608">
        <v>389344373.0575</v>
      </c>
      <c r="G14" s="608">
        <v>768017.47869999998</v>
      </c>
      <c r="H14" s="608">
        <v>911015175.54199994</v>
      </c>
    </row>
    <row r="15" spans="1:8">
      <c r="A15" s="442">
        <v>8</v>
      </c>
      <c r="B15" s="443" t="s">
        <v>57</v>
      </c>
      <c r="C15" s="608">
        <v>0</v>
      </c>
      <c r="D15" s="608">
        <v>65513557.449900001</v>
      </c>
      <c r="E15" s="608">
        <v>124951615.28210001</v>
      </c>
      <c r="F15" s="608">
        <v>159408985.7001</v>
      </c>
      <c r="G15" s="608">
        <v>182498.18410000001</v>
      </c>
      <c r="H15" s="608">
        <v>350056656.61619997</v>
      </c>
    </row>
    <row r="16" spans="1:8">
      <c r="A16" s="442">
        <v>9</v>
      </c>
      <c r="B16" s="441" t="s">
        <v>58</v>
      </c>
      <c r="C16" s="608">
        <v>0</v>
      </c>
      <c r="D16" s="608">
        <v>16182974.5218</v>
      </c>
      <c r="E16" s="608">
        <v>29462189.121199999</v>
      </c>
      <c r="F16" s="608">
        <v>37557562.575900003</v>
      </c>
      <c r="G16" s="608">
        <v>226.86</v>
      </c>
      <c r="H16" s="608">
        <v>83202953.078899994</v>
      </c>
    </row>
    <row r="17" spans="1:8">
      <c r="A17" s="442">
        <v>10</v>
      </c>
      <c r="B17" s="445" t="s">
        <v>430</v>
      </c>
      <c r="C17" s="608">
        <v>0</v>
      </c>
      <c r="D17" s="608">
        <v>929814.74810000008</v>
      </c>
      <c r="E17" s="608">
        <v>3115647.7598999999</v>
      </c>
      <c r="F17" s="608">
        <v>1203326.5227999999</v>
      </c>
      <c r="G17" s="608">
        <v>950515.66269999999</v>
      </c>
      <c r="H17" s="608">
        <v>6199304.6935000001</v>
      </c>
    </row>
    <row r="18" spans="1:8">
      <c r="A18" s="442">
        <v>11</v>
      </c>
      <c r="B18" s="441" t="s">
        <v>60</v>
      </c>
      <c r="C18" s="608"/>
      <c r="D18" s="608"/>
      <c r="E18" s="608"/>
      <c r="F18" s="608"/>
      <c r="G18" s="608">
        <v>4167027.39</v>
      </c>
      <c r="H18" s="608">
        <v>4167027.39</v>
      </c>
    </row>
    <row r="19" spans="1:8">
      <c r="A19" s="442">
        <v>12</v>
      </c>
      <c r="B19" s="441" t="s">
        <v>61</v>
      </c>
      <c r="C19" s="608"/>
      <c r="D19" s="608"/>
      <c r="E19" s="608"/>
      <c r="F19" s="608"/>
      <c r="G19" s="608"/>
      <c r="H19" s="608">
        <v>0</v>
      </c>
    </row>
    <row r="20" spans="1:8">
      <c r="A20" s="444">
        <v>13</v>
      </c>
      <c r="B20" s="443" t="s">
        <v>144</v>
      </c>
      <c r="C20" s="608"/>
      <c r="D20" s="608"/>
      <c r="E20" s="608"/>
      <c r="F20" s="608"/>
      <c r="G20" s="608"/>
      <c r="H20" s="608">
        <v>0</v>
      </c>
    </row>
    <row r="21" spans="1:8">
      <c r="A21" s="442">
        <v>14</v>
      </c>
      <c r="B21" s="441" t="s">
        <v>63</v>
      </c>
      <c r="C21" s="608">
        <v>53893715.019600004</v>
      </c>
      <c r="D21" s="608">
        <v>587170.68064570229</v>
      </c>
      <c r="E21" s="608">
        <v>4112.9708850911447</v>
      </c>
      <c r="F21" s="608"/>
      <c r="G21" s="608">
        <v>54769098.29506921</v>
      </c>
      <c r="H21" s="608">
        <v>109254096.96620001</v>
      </c>
    </row>
    <row r="22" spans="1:8">
      <c r="A22" s="440">
        <v>15</v>
      </c>
      <c r="B22" s="439" t="s">
        <v>64</v>
      </c>
      <c r="C22" s="608">
        <v>473550852.56624103</v>
      </c>
      <c r="D22" s="608">
        <v>359392699.67714566</v>
      </c>
      <c r="E22" s="608">
        <v>454408318.00518513</v>
      </c>
      <c r="F22" s="608">
        <v>586310921.33350003</v>
      </c>
      <c r="G22" s="608">
        <v>61065030.856869213</v>
      </c>
      <c r="H22" s="608">
        <v>1934727822.438941</v>
      </c>
    </row>
    <row r="26" spans="1:8" ht="30">
      <c r="B26" s="370" t="s">
        <v>517</v>
      </c>
      <c r="C26" s="657"/>
      <c r="D26" s="657"/>
      <c r="E26" s="657"/>
      <c r="F26" s="657"/>
      <c r="G26" s="657"/>
      <c r="H26" s="657"/>
    </row>
    <row r="27" spans="1:8">
      <c r="C27" s="657"/>
      <c r="D27" s="657"/>
      <c r="E27" s="657"/>
      <c r="F27" s="657"/>
      <c r="G27" s="657"/>
      <c r="H27" s="657"/>
    </row>
    <row r="28" spans="1:8">
      <c r="C28" s="657"/>
      <c r="D28" s="657"/>
      <c r="E28" s="657"/>
      <c r="F28" s="657"/>
      <c r="G28" s="657"/>
      <c r="H28" s="657"/>
    </row>
    <row r="29" spans="1:8">
      <c r="C29" s="657"/>
      <c r="D29" s="657"/>
      <c r="E29" s="657"/>
      <c r="F29" s="657"/>
      <c r="G29" s="657"/>
      <c r="H29" s="657"/>
    </row>
    <row r="30" spans="1:8">
      <c r="C30" s="657"/>
      <c r="D30" s="657"/>
      <c r="E30" s="657"/>
      <c r="F30" s="657"/>
      <c r="G30" s="657"/>
      <c r="H30" s="657"/>
    </row>
    <row r="31" spans="1:8">
      <c r="C31" s="657"/>
      <c r="D31" s="657"/>
      <c r="E31" s="657"/>
      <c r="F31" s="657"/>
      <c r="G31" s="657"/>
      <c r="H31" s="657"/>
    </row>
    <row r="32" spans="1:8">
      <c r="C32" s="657"/>
      <c r="D32" s="657"/>
      <c r="E32" s="657"/>
      <c r="F32" s="657"/>
      <c r="G32" s="657"/>
      <c r="H32" s="657"/>
    </row>
    <row r="33" spans="3:8">
      <c r="C33" s="657"/>
      <c r="D33" s="657"/>
      <c r="E33" s="657"/>
      <c r="F33" s="657"/>
      <c r="G33" s="657"/>
      <c r="H33" s="657"/>
    </row>
    <row r="34" spans="3:8">
      <c r="C34" s="657"/>
      <c r="D34" s="657"/>
      <c r="E34" s="657"/>
      <c r="F34" s="657"/>
      <c r="G34" s="657"/>
      <c r="H34" s="657"/>
    </row>
    <row r="35" spans="3:8">
      <c r="C35" s="657"/>
      <c r="D35" s="657"/>
      <c r="E35" s="657"/>
      <c r="F35" s="657"/>
      <c r="G35" s="657"/>
      <c r="H35" s="657"/>
    </row>
    <row r="36" spans="3:8">
      <c r="C36" s="657"/>
      <c r="D36" s="657"/>
      <c r="E36" s="657"/>
      <c r="F36" s="657"/>
      <c r="G36" s="657"/>
      <c r="H36" s="657"/>
    </row>
    <row r="37" spans="3:8">
      <c r="C37" s="657"/>
      <c r="D37" s="657"/>
      <c r="E37" s="657"/>
      <c r="F37" s="657"/>
      <c r="G37" s="657"/>
      <c r="H37" s="657"/>
    </row>
    <row r="38" spans="3:8">
      <c r="C38" s="657"/>
      <c r="D38" s="657"/>
      <c r="E38" s="657"/>
      <c r="F38" s="657"/>
      <c r="G38" s="657"/>
      <c r="H38" s="657"/>
    </row>
    <row r="39" spans="3:8">
      <c r="C39" s="657"/>
      <c r="D39" s="657"/>
      <c r="E39" s="657"/>
      <c r="F39" s="657"/>
      <c r="G39" s="657"/>
      <c r="H39" s="657"/>
    </row>
    <row r="40" spans="3:8">
      <c r="C40" s="657"/>
      <c r="D40" s="657"/>
      <c r="E40" s="657"/>
      <c r="F40" s="657"/>
      <c r="G40" s="657"/>
      <c r="H40" s="657"/>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H42"/>
  <sheetViews>
    <sheetView showGridLines="0" zoomScaleNormal="100" workbookViewId="0">
      <selection activeCell="C45" sqref="C45"/>
    </sheetView>
  </sheetViews>
  <sheetFormatPr defaultColWidth="9.140625" defaultRowHeight="15"/>
  <cols>
    <col min="1" max="1" width="11.85546875" style="449" bestFit="1" customWidth="1"/>
    <col min="2" max="2" width="86.85546875" style="367" customWidth="1"/>
    <col min="3" max="4" width="31.5703125" style="367" customWidth="1"/>
    <col min="5" max="5" width="17.7109375" style="367" customWidth="1"/>
    <col min="6" max="6" width="18" style="367" customWidth="1"/>
    <col min="7" max="7" width="20.7109375" style="367" customWidth="1"/>
    <col min="8" max="8" width="15.5703125" style="367" customWidth="1"/>
    <col min="9" max="16384" width="9.140625" style="367"/>
  </cols>
  <sheetData>
    <row r="1" spans="1:8">
      <c r="A1" s="365" t="s">
        <v>30</v>
      </c>
      <c r="B1" s="448" t="str">
        <f>'Info '!C2</f>
        <v>JSC ProCredit Bank</v>
      </c>
      <c r="C1" s="461"/>
      <c r="D1" s="461"/>
      <c r="E1" s="461"/>
      <c r="F1" s="461"/>
      <c r="G1" s="461"/>
      <c r="H1" s="461"/>
    </row>
    <row r="2" spans="1:8">
      <c r="A2" s="365" t="s">
        <v>31</v>
      </c>
      <c r="B2" s="447">
        <f>'1. key ratios '!B2</f>
        <v>45565</v>
      </c>
      <c r="C2" s="461"/>
      <c r="D2" s="461"/>
      <c r="E2" s="461"/>
      <c r="F2" s="461"/>
      <c r="G2" s="461"/>
      <c r="H2" s="461"/>
    </row>
    <row r="3" spans="1:8">
      <c r="A3" s="366" t="s">
        <v>423</v>
      </c>
      <c r="B3" s="461"/>
      <c r="C3" s="461"/>
      <c r="D3" s="461"/>
      <c r="E3" s="461"/>
      <c r="F3" s="461"/>
      <c r="G3" s="461"/>
      <c r="H3" s="461"/>
    </row>
    <row r="4" spans="1:8">
      <c r="A4" s="462"/>
      <c r="B4" s="461"/>
      <c r="C4" s="460" t="s">
        <v>0</v>
      </c>
      <c r="D4" s="460" t="s">
        <v>1</v>
      </c>
      <c r="E4" s="460" t="s">
        <v>2</v>
      </c>
      <c r="F4" s="460" t="s">
        <v>3</v>
      </c>
      <c r="G4" s="460" t="s">
        <v>4</v>
      </c>
      <c r="H4" s="460" t="s">
        <v>5</v>
      </c>
    </row>
    <row r="5" spans="1:8" ht="33.950000000000003" customHeight="1">
      <c r="A5" s="730" t="s">
        <v>424</v>
      </c>
      <c r="B5" s="731"/>
      <c r="C5" s="744" t="s">
        <v>425</v>
      </c>
      <c r="D5" s="744"/>
      <c r="E5" s="744" t="s">
        <v>662</v>
      </c>
      <c r="F5" s="742" t="s">
        <v>426</v>
      </c>
      <c r="G5" s="742" t="s">
        <v>427</v>
      </c>
      <c r="H5" s="458" t="s">
        <v>661</v>
      </c>
    </row>
    <row r="6" spans="1:8" ht="30">
      <c r="A6" s="734"/>
      <c r="B6" s="735"/>
      <c r="C6" s="459" t="s">
        <v>428</v>
      </c>
      <c r="D6" s="459" t="s">
        <v>429</v>
      </c>
      <c r="E6" s="744"/>
      <c r="F6" s="743"/>
      <c r="G6" s="743"/>
      <c r="H6" s="458" t="s">
        <v>660</v>
      </c>
    </row>
    <row r="7" spans="1:8">
      <c r="A7" s="456">
        <v>1</v>
      </c>
      <c r="B7" s="441" t="s">
        <v>51</v>
      </c>
      <c r="C7" s="609"/>
      <c r="D7" s="609">
        <v>282933274.17899996</v>
      </c>
      <c r="E7" s="609">
        <v>165511.20000000001</v>
      </c>
      <c r="F7" s="609"/>
      <c r="G7" s="609"/>
      <c r="H7" s="610">
        <f>C7+D7-E7-F7</f>
        <v>282767762.97899997</v>
      </c>
    </row>
    <row r="8" spans="1:8">
      <c r="A8" s="456">
        <v>2</v>
      </c>
      <c r="B8" s="441" t="s">
        <v>52</v>
      </c>
      <c r="C8" s="609"/>
      <c r="D8" s="609">
        <v>0</v>
      </c>
      <c r="E8" s="609">
        <v>0</v>
      </c>
      <c r="F8" s="609"/>
      <c r="G8" s="609"/>
      <c r="H8" s="610">
        <f t="shared" ref="H8:H20" si="0">C8+D8-E8-F8</f>
        <v>0</v>
      </c>
    </row>
    <row r="9" spans="1:8">
      <c r="A9" s="456">
        <v>3</v>
      </c>
      <c r="B9" s="441" t="s">
        <v>164</v>
      </c>
      <c r="C9" s="609"/>
      <c r="D9" s="609">
        <v>0</v>
      </c>
      <c r="E9" s="609">
        <v>0</v>
      </c>
      <c r="F9" s="609"/>
      <c r="G9" s="609"/>
      <c r="H9" s="610">
        <f t="shared" si="0"/>
        <v>0</v>
      </c>
    </row>
    <row r="10" spans="1:8">
      <c r="A10" s="456">
        <v>4</v>
      </c>
      <c r="B10" s="441" t="s">
        <v>53</v>
      </c>
      <c r="C10" s="609"/>
      <c r="D10" s="609">
        <v>0</v>
      </c>
      <c r="E10" s="609">
        <v>0</v>
      </c>
      <c r="F10" s="609"/>
      <c r="G10" s="609"/>
      <c r="H10" s="610">
        <f t="shared" si="0"/>
        <v>0</v>
      </c>
    </row>
    <row r="11" spans="1:8">
      <c r="A11" s="456">
        <v>5</v>
      </c>
      <c r="B11" s="441" t="s">
        <v>54</v>
      </c>
      <c r="C11" s="609"/>
      <c r="D11" s="609">
        <v>0</v>
      </c>
      <c r="E11" s="609">
        <v>0</v>
      </c>
      <c r="F11" s="609"/>
      <c r="G11" s="609"/>
      <c r="H11" s="610">
        <f t="shared" si="0"/>
        <v>0</v>
      </c>
    </row>
    <row r="12" spans="1:8">
      <c r="A12" s="456">
        <v>6</v>
      </c>
      <c r="B12" s="441" t="s">
        <v>55</v>
      </c>
      <c r="C12" s="609"/>
      <c r="D12" s="609">
        <v>194264748.36219999</v>
      </c>
      <c r="E12" s="609">
        <v>598.22</v>
      </c>
      <c r="F12" s="609"/>
      <c r="G12" s="609"/>
      <c r="H12" s="610">
        <f t="shared" si="0"/>
        <v>194264150.14219999</v>
      </c>
    </row>
    <row r="13" spans="1:8">
      <c r="A13" s="456">
        <v>7</v>
      </c>
      <c r="B13" s="441" t="s">
        <v>56</v>
      </c>
      <c r="C13" s="609">
        <v>31516182.281998999</v>
      </c>
      <c r="D13" s="609">
        <v>904076261.34826195</v>
      </c>
      <c r="E13" s="609">
        <v>24567896.088419002</v>
      </c>
      <c r="F13" s="609"/>
      <c r="G13" s="609">
        <v>36965.899999999907</v>
      </c>
      <c r="H13" s="610">
        <f t="shared" si="0"/>
        <v>911024547.54184198</v>
      </c>
    </row>
    <row r="14" spans="1:8">
      <c r="A14" s="456">
        <v>8</v>
      </c>
      <c r="B14" s="443" t="s">
        <v>57</v>
      </c>
      <c r="C14" s="609">
        <v>3222335.578336</v>
      </c>
      <c r="D14" s="609">
        <v>351152806.70819193</v>
      </c>
      <c r="E14" s="609">
        <v>4346352.7182789957</v>
      </c>
      <c r="F14" s="609"/>
      <c r="G14" s="609">
        <v>0</v>
      </c>
      <c r="H14" s="610">
        <f t="shared" si="0"/>
        <v>350028789.56824893</v>
      </c>
    </row>
    <row r="15" spans="1:8">
      <c r="A15" s="456">
        <v>9</v>
      </c>
      <c r="B15" s="441" t="s">
        <v>58</v>
      </c>
      <c r="C15" s="609">
        <v>1414678.0587780001</v>
      </c>
      <c r="D15" s="609">
        <v>83281163.844432995</v>
      </c>
      <c r="E15" s="609">
        <v>1474393.773302</v>
      </c>
      <c r="F15" s="609"/>
      <c r="G15" s="609">
        <v>0</v>
      </c>
      <c r="H15" s="610">
        <f t="shared" si="0"/>
        <v>83221448.129908994</v>
      </c>
    </row>
    <row r="16" spans="1:8">
      <c r="A16" s="456">
        <v>10</v>
      </c>
      <c r="B16" s="445" t="s">
        <v>430</v>
      </c>
      <c r="C16" s="609">
        <v>22922811.475777</v>
      </c>
      <c r="D16" s="609"/>
      <c r="E16" s="609">
        <v>16723506.782400001</v>
      </c>
      <c r="F16" s="609"/>
      <c r="G16" s="609"/>
      <c r="H16" s="610">
        <f t="shared" si="0"/>
        <v>6199304.6933769993</v>
      </c>
    </row>
    <row r="17" spans="1:8">
      <c r="A17" s="456">
        <v>11</v>
      </c>
      <c r="B17" s="441" t="s">
        <v>60</v>
      </c>
      <c r="C17" s="609"/>
      <c r="D17" s="609">
        <v>4167027.39</v>
      </c>
      <c r="E17" s="609">
        <v>0</v>
      </c>
      <c r="F17" s="609"/>
      <c r="G17" s="609"/>
      <c r="H17" s="610">
        <f t="shared" si="0"/>
        <v>4167027.39</v>
      </c>
    </row>
    <row r="18" spans="1:8">
      <c r="A18" s="456">
        <v>12</v>
      </c>
      <c r="B18" s="441" t="s">
        <v>61</v>
      </c>
      <c r="C18" s="609"/>
      <c r="D18" s="609">
        <v>0</v>
      </c>
      <c r="E18" s="609">
        <v>0</v>
      </c>
      <c r="F18" s="609"/>
      <c r="G18" s="609"/>
      <c r="H18" s="610">
        <f t="shared" si="0"/>
        <v>0</v>
      </c>
    </row>
    <row r="19" spans="1:8">
      <c r="A19" s="457">
        <v>13</v>
      </c>
      <c r="B19" s="443" t="s">
        <v>144</v>
      </c>
      <c r="C19" s="609"/>
      <c r="D19" s="609">
        <v>0</v>
      </c>
      <c r="E19" s="609">
        <v>0</v>
      </c>
      <c r="F19" s="609"/>
      <c r="G19" s="609"/>
      <c r="H19" s="610">
        <f t="shared" si="0"/>
        <v>0</v>
      </c>
    </row>
    <row r="20" spans="1:8">
      <c r="A20" s="456">
        <v>14</v>
      </c>
      <c r="B20" s="441" t="s">
        <v>63</v>
      </c>
      <c r="C20" s="609"/>
      <c r="D20" s="609">
        <v>109272703.74400003</v>
      </c>
      <c r="E20" s="609">
        <v>18606.7778</v>
      </c>
      <c r="F20" s="609"/>
      <c r="G20" s="609"/>
      <c r="H20" s="610">
        <f t="shared" si="0"/>
        <v>109254096.96620004</v>
      </c>
    </row>
    <row r="21" spans="1:8" s="453" customFormat="1">
      <c r="A21" s="455">
        <v>15</v>
      </c>
      <c r="B21" s="454" t="s">
        <v>64</v>
      </c>
      <c r="C21" s="611">
        <v>36153195.919113003</v>
      </c>
      <c r="D21" s="611">
        <v>1929147985.576087</v>
      </c>
      <c r="E21" s="611">
        <v>30573358.777800001</v>
      </c>
      <c r="F21" s="611">
        <v>0</v>
      </c>
      <c r="G21" s="611">
        <v>36965.899999999907</v>
      </c>
      <c r="H21" s="610">
        <f t="shared" ref="H21" si="1">SUM(H7:H15)+SUM(H17:H20)</f>
        <v>1934727822.7174001</v>
      </c>
    </row>
    <row r="22" spans="1:8">
      <c r="A22" s="452">
        <v>16</v>
      </c>
      <c r="B22" s="451" t="s">
        <v>431</v>
      </c>
      <c r="C22" s="609">
        <v>36153195.919113003</v>
      </c>
      <c r="D22" s="609">
        <v>1338510231.900887</v>
      </c>
      <c r="E22" s="609">
        <v>30388642.579999998</v>
      </c>
      <c r="F22" s="609"/>
      <c r="G22" s="609">
        <v>36965.899999999907</v>
      </c>
      <c r="H22" s="610">
        <f>C22+D22-E22-F22</f>
        <v>1344274785.24</v>
      </c>
    </row>
    <row r="23" spans="1:8">
      <c r="A23" s="452">
        <v>17</v>
      </c>
      <c r="B23" s="451" t="s">
        <v>432</v>
      </c>
      <c r="C23" s="609"/>
      <c r="D23" s="609">
        <v>71190334.310000002</v>
      </c>
      <c r="E23" s="609">
        <v>25234.560000000001</v>
      </c>
      <c r="F23" s="609"/>
      <c r="G23" s="609"/>
      <c r="H23" s="610">
        <f>C23+D23-E23-F23</f>
        <v>71165099.75</v>
      </c>
    </row>
    <row r="26" spans="1:8" ht="42.6" customHeight="1">
      <c r="B26" s="370" t="s">
        <v>517</v>
      </c>
      <c r="C26" s="657"/>
      <c r="D26" s="657"/>
      <c r="E26" s="657"/>
      <c r="F26" s="657"/>
      <c r="G26" s="657"/>
      <c r="H26" s="657"/>
    </row>
    <row r="27" spans="1:8">
      <c r="C27" s="657"/>
      <c r="D27" s="657"/>
      <c r="E27" s="657"/>
      <c r="F27" s="657"/>
      <c r="G27" s="657"/>
      <c r="H27" s="657"/>
    </row>
    <row r="28" spans="1:8">
      <c r="C28" s="657"/>
      <c r="D28" s="657"/>
      <c r="E28" s="657"/>
      <c r="F28" s="657"/>
      <c r="G28" s="657"/>
      <c r="H28" s="657"/>
    </row>
    <row r="29" spans="1:8">
      <c r="C29" s="657"/>
      <c r="D29" s="657"/>
      <c r="E29" s="657"/>
      <c r="F29" s="657"/>
      <c r="G29" s="657"/>
      <c r="H29" s="657"/>
    </row>
    <row r="30" spans="1:8">
      <c r="C30" s="657"/>
      <c r="D30" s="657"/>
      <c r="E30" s="657"/>
      <c r="F30" s="657"/>
      <c r="G30" s="657"/>
      <c r="H30" s="657"/>
    </row>
    <row r="31" spans="1:8">
      <c r="C31" s="657"/>
      <c r="D31" s="657"/>
      <c r="E31" s="657"/>
      <c r="F31" s="657"/>
      <c r="G31" s="657"/>
      <c r="H31" s="657"/>
    </row>
    <row r="32" spans="1:8">
      <c r="C32" s="657"/>
      <c r="D32" s="657"/>
      <c r="E32" s="657"/>
      <c r="F32" s="657"/>
      <c r="G32" s="657"/>
      <c r="H32" s="657"/>
    </row>
    <row r="33" spans="3:8">
      <c r="C33" s="657"/>
      <c r="D33" s="657"/>
      <c r="E33" s="657"/>
      <c r="F33" s="657"/>
      <c r="G33" s="657"/>
      <c r="H33" s="657"/>
    </row>
    <row r="34" spans="3:8">
      <c r="C34" s="657"/>
      <c r="D34" s="657"/>
      <c r="E34" s="657"/>
      <c r="F34" s="657"/>
      <c r="G34" s="657"/>
      <c r="H34" s="657"/>
    </row>
    <row r="35" spans="3:8">
      <c r="C35" s="657"/>
      <c r="D35" s="657"/>
      <c r="E35" s="657"/>
      <c r="F35" s="657"/>
      <c r="G35" s="657"/>
      <c r="H35" s="657"/>
    </row>
    <row r="36" spans="3:8">
      <c r="C36" s="657"/>
      <c r="D36" s="657"/>
      <c r="E36" s="657"/>
      <c r="F36" s="657"/>
      <c r="G36" s="657"/>
      <c r="H36" s="657"/>
    </row>
    <row r="37" spans="3:8">
      <c r="C37" s="657"/>
      <c r="D37" s="657"/>
      <c r="E37" s="657"/>
      <c r="F37" s="657"/>
      <c r="G37" s="657"/>
      <c r="H37" s="657"/>
    </row>
    <row r="38" spans="3:8">
      <c r="C38" s="657"/>
      <c r="D38" s="657"/>
      <c r="E38" s="657"/>
      <c r="F38" s="657"/>
      <c r="G38" s="657"/>
      <c r="H38" s="657"/>
    </row>
    <row r="39" spans="3:8">
      <c r="C39" s="657"/>
      <c r="D39" s="657"/>
      <c r="E39" s="657"/>
      <c r="F39" s="657"/>
      <c r="G39" s="657"/>
      <c r="H39" s="657"/>
    </row>
    <row r="40" spans="3:8">
      <c r="C40" s="657"/>
      <c r="D40" s="657"/>
      <c r="E40" s="657"/>
      <c r="F40" s="657"/>
      <c r="G40" s="657"/>
      <c r="H40" s="657"/>
    </row>
    <row r="41" spans="3:8">
      <c r="C41" s="657"/>
      <c r="D41" s="657"/>
      <c r="E41" s="657"/>
      <c r="F41" s="657"/>
      <c r="G41" s="657"/>
      <c r="H41" s="657"/>
    </row>
    <row r="42" spans="3:8">
      <c r="C42" s="657"/>
      <c r="D42" s="657"/>
      <c r="E42" s="657"/>
      <c r="F42" s="657"/>
      <c r="G42" s="657"/>
      <c r="H42" s="657"/>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I286"/>
  <sheetViews>
    <sheetView showGridLines="0" zoomScaleNormal="100" workbookViewId="0">
      <selection activeCell="C45" sqref="C45"/>
    </sheetView>
  </sheetViews>
  <sheetFormatPr defaultColWidth="9.140625" defaultRowHeight="15"/>
  <cols>
    <col min="1" max="1" width="11" style="367" bestFit="1" customWidth="1"/>
    <col min="2" max="2" width="93.42578125" style="367" customWidth="1"/>
    <col min="3" max="4" width="35" style="367" customWidth="1"/>
    <col min="5" max="5" width="15.140625" style="367" bestFit="1" customWidth="1"/>
    <col min="6" max="6" width="11.85546875" style="367" bestFit="1" customWidth="1"/>
    <col min="7" max="7" width="22" style="367" customWidth="1"/>
    <col min="8" max="8" width="19.85546875" style="367" customWidth="1"/>
    <col min="9" max="16384" width="9.140625" style="367"/>
  </cols>
  <sheetData>
    <row r="1" spans="1:8">
      <c r="A1" s="365" t="s">
        <v>30</v>
      </c>
      <c r="B1" s="448" t="str">
        <f>'Info '!C2</f>
        <v>JSC ProCredit Bank</v>
      </c>
      <c r="C1" s="461"/>
      <c r="D1" s="461"/>
      <c r="E1" s="461"/>
      <c r="F1" s="461"/>
      <c r="G1" s="461"/>
      <c r="H1" s="461"/>
    </row>
    <row r="2" spans="1:8">
      <c r="A2" s="365" t="s">
        <v>31</v>
      </c>
      <c r="B2" s="447">
        <f>'1. key ratios '!B2</f>
        <v>45565</v>
      </c>
      <c r="C2" s="461"/>
      <c r="D2" s="461"/>
      <c r="E2" s="461"/>
      <c r="F2" s="461"/>
      <c r="G2" s="461"/>
      <c r="H2" s="461"/>
    </row>
    <row r="3" spans="1:8">
      <c r="A3" s="366" t="s">
        <v>433</v>
      </c>
      <c r="B3" s="461"/>
      <c r="C3" s="461"/>
      <c r="D3" s="461"/>
      <c r="E3" s="461"/>
      <c r="F3" s="461"/>
      <c r="G3" s="461"/>
      <c r="H3" s="461"/>
    </row>
    <row r="4" spans="1:8">
      <c r="A4" s="462"/>
      <c r="B4" s="461"/>
      <c r="C4" s="460" t="s">
        <v>0</v>
      </c>
      <c r="D4" s="460" t="s">
        <v>1</v>
      </c>
      <c r="E4" s="460" t="s">
        <v>2</v>
      </c>
      <c r="F4" s="460" t="s">
        <v>3</v>
      </c>
      <c r="G4" s="460" t="s">
        <v>4</v>
      </c>
      <c r="H4" s="460" t="s">
        <v>5</v>
      </c>
    </row>
    <row r="5" spans="1:8" ht="41.45" customHeight="1">
      <c r="A5" s="730" t="s">
        <v>424</v>
      </c>
      <c r="B5" s="731"/>
      <c r="C5" s="744" t="s">
        <v>425</v>
      </c>
      <c r="D5" s="744"/>
      <c r="E5" s="744" t="s">
        <v>662</v>
      </c>
      <c r="F5" s="742" t="s">
        <v>426</v>
      </c>
      <c r="G5" s="742" t="s">
        <v>427</v>
      </c>
      <c r="H5" s="458" t="s">
        <v>661</v>
      </c>
    </row>
    <row r="6" spans="1:8" ht="30">
      <c r="A6" s="734"/>
      <c r="B6" s="735"/>
      <c r="C6" s="459" t="s">
        <v>428</v>
      </c>
      <c r="D6" s="459" t="s">
        <v>429</v>
      </c>
      <c r="E6" s="744"/>
      <c r="F6" s="743"/>
      <c r="G6" s="743"/>
      <c r="H6" s="458" t="s">
        <v>660</v>
      </c>
    </row>
    <row r="7" spans="1:8">
      <c r="A7" s="450">
        <v>1</v>
      </c>
      <c r="B7" s="465" t="s">
        <v>521</v>
      </c>
      <c r="C7" s="609">
        <v>0</v>
      </c>
      <c r="D7" s="609">
        <v>284224901.19008595</v>
      </c>
      <c r="E7" s="609">
        <v>204609.41155600001</v>
      </c>
      <c r="F7" s="609"/>
      <c r="G7" s="609">
        <v>0</v>
      </c>
      <c r="H7" s="610">
        <f t="shared" ref="H7:H34" si="0">C7+D7-E7-F7</f>
        <v>284020291.77852994</v>
      </c>
    </row>
    <row r="8" spans="1:8">
      <c r="A8" s="450">
        <v>2</v>
      </c>
      <c r="B8" s="465" t="s">
        <v>434</v>
      </c>
      <c r="C8" s="609">
        <v>0</v>
      </c>
      <c r="D8" s="609">
        <v>204941418.11792198</v>
      </c>
      <c r="E8" s="609">
        <v>164298.375034</v>
      </c>
      <c r="F8" s="609"/>
      <c r="G8" s="609">
        <v>0</v>
      </c>
      <c r="H8" s="610">
        <f t="shared" si="0"/>
        <v>204777119.74288797</v>
      </c>
    </row>
    <row r="9" spans="1:8">
      <c r="A9" s="450">
        <v>3</v>
      </c>
      <c r="B9" s="465" t="s">
        <v>435</v>
      </c>
      <c r="C9" s="609">
        <v>0</v>
      </c>
      <c r="D9" s="609">
        <v>0</v>
      </c>
      <c r="E9" s="609">
        <v>0</v>
      </c>
      <c r="F9" s="609"/>
      <c r="G9" s="609">
        <v>0</v>
      </c>
      <c r="H9" s="610">
        <f t="shared" si="0"/>
        <v>0</v>
      </c>
    </row>
    <row r="10" spans="1:8">
      <c r="A10" s="450">
        <v>4</v>
      </c>
      <c r="B10" s="465" t="s">
        <v>522</v>
      </c>
      <c r="C10" s="609">
        <v>0</v>
      </c>
      <c r="D10" s="609">
        <v>31730869.840668</v>
      </c>
      <c r="E10" s="609">
        <v>169417.37145599999</v>
      </c>
      <c r="F10" s="609"/>
      <c r="G10" s="609">
        <v>0</v>
      </c>
      <c r="H10" s="610">
        <f t="shared" si="0"/>
        <v>31561452.469211999</v>
      </c>
    </row>
    <row r="11" spans="1:8">
      <c r="A11" s="450">
        <v>5</v>
      </c>
      <c r="B11" s="465" t="s">
        <v>436</v>
      </c>
      <c r="C11" s="609">
        <v>8027.23</v>
      </c>
      <c r="D11" s="609">
        <v>170011638.704909</v>
      </c>
      <c r="E11" s="609">
        <v>961660.54283000005</v>
      </c>
      <c r="F11" s="609"/>
      <c r="G11" s="609">
        <v>0</v>
      </c>
      <c r="H11" s="610">
        <f t="shared" si="0"/>
        <v>169058005.392079</v>
      </c>
    </row>
    <row r="12" spans="1:8">
      <c r="A12" s="450">
        <v>6</v>
      </c>
      <c r="B12" s="465" t="s">
        <v>437</v>
      </c>
      <c r="C12" s="609">
        <v>4182107.6815320002</v>
      </c>
      <c r="D12" s="609">
        <v>47893199.787192002</v>
      </c>
      <c r="E12" s="609">
        <v>3287335.1149400002</v>
      </c>
      <c r="F12" s="609"/>
      <c r="G12" s="609">
        <v>0</v>
      </c>
      <c r="H12" s="610">
        <f t="shared" si="0"/>
        <v>48787972.353784002</v>
      </c>
    </row>
    <row r="13" spans="1:8">
      <c r="A13" s="450">
        <v>7</v>
      </c>
      <c r="B13" s="465" t="s">
        <v>438</v>
      </c>
      <c r="C13" s="609">
        <v>120972.92486679999</v>
      </c>
      <c r="D13" s="609">
        <v>154546979.466647</v>
      </c>
      <c r="E13" s="609">
        <v>508216.24258600001</v>
      </c>
      <c r="F13" s="609"/>
      <c r="G13" s="609">
        <v>0</v>
      </c>
      <c r="H13" s="610">
        <f t="shared" si="0"/>
        <v>154159736.14892781</v>
      </c>
    </row>
    <row r="14" spans="1:8">
      <c r="A14" s="450">
        <v>8</v>
      </c>
      <c r="B14" s="465" t="s">
        <v>439</v>
      </c>
      <c r="C14" s="609">
        <v>1193990.7328786801</v>
      </c>
      <c r="D14" s="609">
        <v>106746491.307997</v>
      </c>
      <c r="E14" s="609">
        <v>948987.09470400005</v>
      </c>
      <c r="F14" s="609"/>
      <c r="G14" s="609">
        <v>0</v>
      </c>
      <c r="H14" s="610">
        <f t="shared" si="0"/>
        <v>106991494.94617169</v>
      </c>
    </row>
    <row r="15" spans="1:8">
      <c r="A15" s="450">
        <v>9</v>
      </c>
      <c r="B15" s="465" t="s">
        <v>440</v>
      </c>
      <c r="C15" s="609">
        <v>12841668.8763797</v>
      </c>
      <c r="D15" s="609">
        <v>80966562.370844796</v>
      </c>
      <c r="E15" s="609">
        <v>9819549.6754799988</v>
      </c>
      <c r="F15" s="609"/>
      <c r="G15" s="609">
        <v>0</v>
      </c>
      <c r="H15" s="610">
        <f t="shared" si="0"/>
        <v>83988681.571744502</v>
      </c>
    </row>
    <row r="16" spans="1:8">
      <c r="A16" s="450">
        <v>10</v>
      </c>
      <c r="B16" s="465" t="s">
        <v>441</v>
      </c>
      <c r="C16" s="609">
        <v>0</v>
      </c>
      <c r="D16" s="609">
        <v>111497904.68602499</v>
      </c>
      <c r="E16" s="609">
        <v>218389.269608</v>
      </c>
      <c r="F16" s="609"/>
      <c r="G16" s="609">
        <v>0</v>
      </c>
      <c r="H16" s="610">
        <f t="shared" si="0"/>
        <v>111279515.41641699</v>
      </c>
    </row>
    <row r="17" spans="1:8">
      <c r="A17" s="450">
        <v>11</v>
      </c>
      <c r="B17" s="465" t="s">
        <v>442</v>
      </c>
      <c r="C17" s="609">
        <v>0</v>
      </c>
      <c r="D17" s="609">
        <v>18644149.166769098</v>
      </c>
      <c r="E17" s="609">
        <v>219946.58253799999</v>
      </c>
      <c r="F17" s="609"/>
      <c r="G17" s="609">
        <v>0</v>
      </c>
      <c r="H17" s="610">
        <f t="shared" si="0"/>
        <v>18424202.584231097</v>
      </c>
    </row>
    <row r="18" spans="1:8">
      <c r="A18" s="450">
        <v>12</v>
      </c>
      <c r="B18" s="465" t="s">
        <v>443</v>
      </c>
      <c r="C18" s="609">
        <v>205682.7855</v>
      </c>
      <c r="D18" s="609">
        <v>84185012.9279989</v>
      </c>
      <c r="E18" s="609">
        <v>342003.18948400003</v>
      </c>
      <c r="F18" s="609"/>
      <c r="G18" s="609">
        <v>0</v>
      </c>
      <c r="H18" s="610">
        <f t="shared" si="0"/>
        <v>84048692.524014905</v>
      </c>
    </row>
    <row r="19" spans="1:8">
      <c r="A19" s="450">
        <v>13</v>
      </c>
      <c r="B19" s="465" t="s">
        <v>444</v>
      </c>
      <c r="C19" s="609">
        <v>0</v>
      </c>
      <c r="D19" s="609">
        <v>59394847.446166798</v>
      </c>
      <c r="E19" s="609">
        <v>230088.185734</v>
      </c>
      <c r="F19" s="609"/>
      <c r="G19" s="609">
        <v>0</v>
      </c>
      <c r="H19" s="610">
        <f t="shared" si="0"/>
        <v>59164759.260432802</v>
      </c>
    </row>
    <row r="20" spans="1:8">
      <c r="A20" s="450">
        <v>14</v>
      </c>
      <c r="B20" s="465" t="s">
        <v>445</v>
      </c>
      <c r="C20" s="609">
        <v>9370034.0372538399</v>
      </c>
      <c r="D20" s="609">
        <v>61141694.434282102</v>
      </c>
      <c r="E20" s="609">
        <v>6347511.50191746</v>
      </c>
      <c r="F20" s="609"/>
      <c r="G20" s="609">
        <v>0</v>
      </c>
      <c r="H20" s="610">
        <f t="shared" si="0"/>
        <v>64164216.969618477</v>
      </c>
    </row>
    <row r="21" spans="1:8">
      <c r="A21" s="450">
        <v>15</v>
      </c>
      <c r="B21" s="465" t="s">
        <v>446</v>
      </c>
      <c r="C21" s="609">
        <v>98484.173439999999</v>
      </c>
      <c r="D21" s="609">
        <v>19265089.899073701</v>
      </c>
      <c r="E21" s="609">
        <v>126456.87262000001</v>
      </c>
      <c r="F21" s="609"/>
      <c r="G21" s="609">
        <v>0</v>
      </c>
      <c r="H21" s="610">
        <f t="shared" si="0"/>
        <v>19237117.199893698</v>
      </c>
    </row>
    <row r="22" spans="1:8">
      <c r="A22" s="450">
        <v>16</v>
      </c>
      <c r="B22" s="465" t="s">
        <v>447</v>
      </c>
      <c r="C22" s="609">
        <v>0</v>
      </c>
      <c r="D22" s="609">
        <v>1151090.0595219999</v>
      </c>
      <c r="E22" s="609">
        <v>9448.6208860000006</v>
      </c>
      <c r="F22" s="609"/>
      <c r="G22" s="609">
        <v>0</v>
      </c>
      <c r="H22" s="610">
        <f t="shared" si="0"/>
        <v>1141641.4386359998</v>
      </c>
    </row>
    <row r="23" spans="1:8">
      <c r="A23" s="450">
        <v>17</v>
      </c>
      <c r="B23" s="465" t="s">
        <v>525</v>
      </c>
      <c r="C23" s="609">
        <v>0</v>
      </c>
      <c r="D23" s="609">
        <v>1722225.3694839999</v>
      </c>
      <c r="E23" s="609">
        <v>2087.9632839999999</v>
      </c>
      <c r="F23" s="609"/>
      <c r="G23" s="609">
        <v>0</v>
      </c>
      <c r="H23" s="610">
        <f t="shared" si="0"/>
        <v>1720137.4061999999</v>
      </c>
    </row>
    <row r="24" spans="1:8">
      <c r="A24" s="450">
        <v>18</v>
      </c>
      <c r="B24" s="465" t="s">
        <v>448</v>
      </c>
      <c r="C24" s="609">
        <v>0</v>
      </c>
      <c r="D24" s="609">
        <v>8277656.3003080003</v>
      </c>
      <c r="E24" s="609">
        <v>45560.402134000004</v>
      </c>
      <c r="F24" s="609"/>
      <c r="G24" s="609">
        <v>0</v>
      </c>
      <c r="H24" s="610">
        <f t="shared" si="0"/>
        <v>8232095.898174</v>
      </c>
    </row>
    <row r="25" spans="1:8">
      <c r="A25" s="450">
        <v>19</v>
      </c>
      <c r="B25" s="465" t="s">
        <v>449</v>
      </c>
      <c r="C25" s="609">
        <v>0</v>
      </c>
      <c r="D25" s="609">
        <v>6765326.072408</v>
      </c>
      <c r="E25" s="609">
        <v>6650.715416</v>
      </c>
      <c r="F25" s="609"/>
      <c r="G25" s="609">
        <v>0</v>
      </c>
      <c r="H25" s="610">
        <f t="shared" si="0"/>
        <v>6758675.3569919998</v>
      </c>
    </row>
    <row r="26" spans="1:8">
      <c r="A26" s="450">
        <v>20</v>
      </c>
      <c r="B26" s="465" t="s">
        <v>524</v>
      </c>
      <c r="C26" s="609">
        <v>0</v>
      </c>
      <c r="D26" s="609">
        <v>65987236.170602702</v>
      </c>
      <c r="E26" s="609">
        <v>143629.23485000001</v>
      </c>
      <c r="F26" s="609"/>
      <c r="G26" s="609">
        <v>0</v>
      </c>
      <c r="H26" s="610">
        <f t="shared" si="0"/>
        <v>65843606.935752705</v>
      </c>
    </row>
    <row r="27" spans="1:8">
      <c r="A27" s="450">
        <v>21</v>
      </c>
      <c r="B27" s="465" t="s">
        <v>450</v>
      </c>
      <c r="C27" s="609">
        <v>257483.351864</v>
      </c>
      <c r="D27" s="609">
        <v>39301147.290704399</v>
      </c>
      <c r="E27" s="609">
        <v>369824.14443799999</v>
      </c>
      <c r="F27" s="609"/>
      <c r="G27" s="609">
        <v>0</v>
      </c>
      <c r="H27" s="610">
        <f t="shared" si="0"/>
        <v>39188806.498130403</v>
      </c>
    </row>
    <row r="28" spans="1:8">
      <c r="A28" s="450">
        <v>22</v>
      </c>
      <c r="B28" s="465" t="s">
        <v>451</v>
      </c>
      <c r="C28" s="609">
        <v>0</v>
      </c>
      <c r="D28" s="609">
        <v>17321154.603677999</v>
      </c>
      <c r="E28" s="609">
        <v>27603.720045999999</v>
      </c>
      <c r="F28" s="609"/>
      <c r="G28" s="609">
        <v>0</v>
      </c>
      <c r="H28" s="610">
        <f t="shared" si="0"/>
        <v>17293550.883632001</v>
      </c>
    </row>
    <row r="29" spans="1:8">
      <c r="A29" s="450">
        <v>23</v>
      </c>
      <c r="B29" s="465" t="s">
        <v>452</v>
      </c>
      <c r="C29" s="609">
        <v>6970736.0173619203</v>
      </c>
      <c r="D29" s="609">
        <v>144114784.97473201</v>
      </c>
      <c r="E29" s="609">
        <v>4841758.1835360005</v>
      </c>
      <c r="F29" s="609"/>
      <c r="G29" s="609">
        <v>0</v>
      </c>
      <c r="H29" s="610">
        <f t="shared" si="0"/>
        <v>146243762.80855793</v>
      </c>
    </row>
    <row r="30" spans="1:8">
      <c r="A30" s="450">
        <v>24</v>
      </c>
      <c r="B30" s="465" t="s">
        <v>523</v>
      </c>
      <c r="C30" s="609">
        <v>277446.00337200001</v>
      </c>
      <c r="D30" s="609">
        <v>26088076.503635701</v>
      </c>
      <c r="E30" s="609">
        <v>209834.06716400001</v>
      </c>
      <c r="F30" s="609"/>
      <c r="G30" s="609">
        <v>0</v>
      </c>
      <c r="H30" s="610">
        <f t="shared" si="0"/>
        <v>26155688.439843699</v>
      </c>
    </row>
    <row r="31" spans="1:8">
      <c r="A31" s="450">
        <v>25</v>
      </c>
      <c r="B31" s="465" t="s">
        <v>453</v>
      </c>
      <c r="C31" s="609">
        <v>65161.605179999999</v>
      </c>
      <c r="D31" s="609">
        <v>4132155.8762798002</v>
      </c>
      <c r="E31" s="609">
        <v>85129.478143999993</v>
      </c>
      <c r="F31" s="609"/>
      <c r="G31" s="609">
        <v>0</v>
      </c>
      <c r="H31" s="610">
        <f t="shared" si="0"/>
        <v>4112188.0033158003</v>
      </c>
    </row>
    <row r="32" spans="1:8">
      <c r="A32" s="450">
        <v>26</v>
      </c>
      <c r="B32" s="465" t="s">
        <v>520</v>
      </c>
      <c r="C32" s="609">
        <v>561400.49948443996</v>
      </c>
      <c r="D32" s="609">
        <v>65656641.878882498</v>
      </c>
      <c r="E32" s="609">
        <v>1264756.0504020001</v>
      </c>
      <c r="F32" s="609"/>
      <c r="G32" s="609">
        <v>36965.899999999907</v>
      </c>
      <c r="H32" s="610">
        <f t="shared" si="0"/>
        <v>64953286.327964939</v>
      </c>
    </row>
    <row r="33" spans="1:9">
      <c r="A33" s="450">
        <v>27</v>
      </c>
      <c r="B33" s="450" t="s">
        <v>454</v>
      </c>
      <c r="C33" s="609">
        <v>-3.7997961044311523E-7</v>
      </c>
      <c r="D33" s="609">
        <v>113439731.12926912</v>
      </c>
      <c r="E33" s="609">
        <v>18606.767012540251</v>
      </c>
      <c r="F33" s="609"/>
      <c r="G33" s="609">
        <v>0</v>
      </c>
      <c r="H33" s="610">
        <f t="shared" si="0"/>
        <v>113421124.3622562</v>
      </c>
    </row>
    <row r="34" spans="1:9">
      <c r="A34" s="450">
        <v>28</v>
      </c>
      <c r="B34" s="454" t="s">
        <v>64</v>
      </c>
      <c r="C34" s="611">
        <v>36153195.919113003</v>
      </c>
      <c r="D34" s="611">
        <v>1929147985.576087</v>
      </c>
      <c r="E34" s="611">
        <v>30573358.777800001</v>
      </c>
      <c r="F34" s="611">
        <v>0</v>
      </c>
      <c r="G34" s="611">
        <v>36965.899999999907</v>
      </c>
      <c r="H34" s="610">
        <f t="shared" si="0"/>
        <v>1934727822.7173998</v>
      </c>
    </row>
    <row r="36" spans="1:9">
      <c r="B36" s="464"/>
    </row>
    <row r="37" spans="1:9">
      <c r="C37" s="657"/>
      <c r="D37" s="657"/>
      <c r="E37" s="657"/>
      <c r="F37" s="657"/>
      <c r="G37" s="657"/>
      <c r="H37" s="657"/>
      <c r="I37" s="657"/>
    </row>
    <row r="38" spans="1:9">
      <c r="C38" s="657"/>
      <c r="D38" s="657"/>
      <c r="E38" s="657"/>
      <c r="F38" s="657"/>
      <c r="G38" s="657"/>
      <c r="H38" s="657"/>
      <c r="I38" s="657"/>
    </row>
    <row r="39" spans="1:9">
      <c r="C39" s="657"/>
      <c r="D39" s="657"/>
      <c r="E39" s="657"/>
      <c r="F39" s="657"/>
      <c r="G39" s="657"/>
      <c r="H39" s="657"/>
      <c r="I39" s="657"/>
    </row>
    <row r="40" spans="1:9">
      <c r="C40" s="657"/>
      <c r="D40" s="657"/>
      <c r="E40" s="657"/>
      <c r="F40" s="657"/>
      <c r="G40" s="657"/>
      <c r="H40" s="657"/>
      <c r="I40" s="657"/>
    </row>
    <row r="41" spans="1:9">
      <c r="C41" s="657"/>
      <c r="D41" s="657"/>
      <c r="E41" s="657"/>
      <c r="F41" s="657"/>
      <c r="G41" s="657"/>
      <c r="H41" s="657"/>
      <c r="I41" s="657"/>
    </row>
    <row r="42" spans="1:9">
      <c r="C42" s="657"/>
      <c r="D42" s="657"/>
      <c r="E42" s="657"/>
      <c r="F42" s="657"/>
      <c r="G42" s="657"/>
      <c r="H42" s="657"/>
      <c r="I42" s="657"/>
    </row>
    <row r="43" spans="1:9">
      <c r="C43" s="657"/>
      <c r="D43" s="657"/>
      <c r="E43" s="657"/>
      <c r="F43" s="657"/>
      <c r="G43" s="657"/>
      <c r="H43" s="657"/>
      <c r="I43" s="657"/>
    </row>
    <row r="44" spans="1:9">
      <c r="C44" s="657"/>
      <c r="D44" s="657"/>
      <c r="E44" s="657"/>
      <c r="F44" s="657"/>
      <c r="G44" s="657"/>
      <c r="H44" s="657"/>
      <c r="I44" s="657"/>
    </row>
    <row r="45" spans="1:9">
      <c r="C45" s="657"/>
      <c r="D45" s="657"/>
      <c r="E45" s="657"/>
      <c r="F45" s="657"/>
      <c r="G45" s="657"/>
      <c r="H45" s="657"/>
      <c r="I45" s="657"/>
    </row>
    <row r="46" spans="1:9">
      <c r="C46" s="657"/>
      <c r="D46" s="657"/>
      <c r="E46" s="657"/>
      <c r="F46" s="657"/>
      <c r="G46" s="657"/>
      <c r="H46" s="657"/>
      <c r="I46" s="657"/>
    </row>
    <row r="47" spans="1:9">
      <c r="C47" s="657"/>
      <c r="D47" s="657"/>
      <c r="E47" s="657"/>
      <c r="F47" s="657"/>
      <c r="G47" s="657"/>
      <c r="H47" s="657"/>
      <c r="I47" s="657"/>
    </row>
    <row r="48" spans="1:9">
      <c r="C48" s="657"/>
      <c r="D48" s="657"/>
      <c r="E48" s="657"/>
      <c r="F48" s="657"/>
      <c r="G48" s="657"/>
      <c r="H48" s="657"/>
      <c r="I48" s="657"/>
    </row>
    <row r="49" spans="3:9">
      <c r="C49" s="657"/>
      <c r="D49" s="657"/>
      <c r="E49" s="657"/>
      <c r="F49" s="657"/>
      <c r="G49" s="657"/>
      <c r="H49" s="657"/>
      <c r="I49" s="657"/>
    </row>
    <row r="50" spans="3:9">
      <c r="C50" s="657"/>
      <c r="D50" s="657"/>
      <c r="E50" s="657"/>
      <c r="F50" s="657"/>
      <c r="G50" s="657"/>
      <c r="H50" s="657"/>
      <c r="I50" s="657"/>
    </row>
    <row r="51" spans="3:9">
      <c r="C51" s="657"/>
      <c r="D51" s="657"/>
      <c r="E51" s="657"/>
      <c r="F51" s="657"/>
      <c r="G51" s="657"/>
      <c r="H51" s="657"/>
      <c r="I51" s="657"/>
    </row>
    <row r="52" spans="3:9">
      <c r="C52" s="657"/>
      <c r="D52" s="657"/>
      <c r="E52" s="657"/>
      <c r="F52" s="657"/>
      <c r="G52" s="657"/>
      <c r="H52" s="657"/>
      <c r="I52" s="657"/>
    </row>
    <row r="53" spans="3:9">
      <c r="C53" s="657"/>
      <c r="D53" s="657"/>
      <c r="E53" s="657"/>
      <c r="F53" s="657"/>
      <c r="G53" s="657"/>
      <c r="H53" s="657"/>
      <c r="I53" s="657"/>
    </row>
    <row r="54" spans="3:9">
      <c r="C54" s="657"/>
      <c r="D54" s="657"/>
      <c r="E54" s="657"/>
      <c r="F54" s="657"/>
      <c r="G54" s="657"/>
      <c r="H54" s="657"/>
      <c r="I54" s="657"/>
    </row>
    <row r="55" spans="3:9">
      <c r="C55" s="657"/>
      <c r="D55" s="657"/>
      <c r="E55" s="657"/>
      <c r="F55" s="657"/>
      <c r="G55" s="657"/>
      <c r="H55" s="657"/>
      <c r="I55" s="657"/>
    </row>
    <row r="56" spans="3:9">
      <c r="C56" s="657"/>
      <c r="D56" s="657"/>
      <c r="E56" s="657"/>
      <c r="F56" s="657"/>
      <c r="G56" s="657"/>
      <c r="H56" s="657"/>
      <c r="I56" s="657"/>
    </row>
    <row r="57" spans="3:9">
      <c r="C57" s="657"/>
      <c r="D57" s="657"/>
      <c r="E57" s="657"/>
      <c r="F57" s="657"/>
      <c r="G57" s="657"/>
      <c r="H57" s="657"/>
      <c r="I57" s="657"/>
    </row>
    <row r="58" spans="3:9">
      <c r="C58" s="657"/>
      <c r="D58" s="657"/>
      <c r="E58" s="657"/>
      <c r="F58" s="657"/>
      <c r="G58" s="657"/>
      <c r="H58" s="657"/>
      <c r="I58" s="657"/>
    </row>
    <row r="59" spans="3:9">
      <c r="C59" s="657"/>
      <c r="D59" s="657"/>
      <c r="E59" s="657"/>
      <c r="F59" s="657"/>
      <c r="G59" s="657"/>
      <c r="H59" s="657"/>
      <c r="I59" s="657"/>
    </row>
    <row r="60" spans="3:9">
      <c r="C60" s="657"/>
      <c r="D60" s="657"/>
      <c r="E60" s="657"/>
      <c r="F60" s="657"/>
      <c r="G60" s="657"/>
      <c r="H60" s="657"/>
      <c r="I60" s="657"/>
    </row>
    <row r="61" spans="3:9">
      <c r="C61" s="657"/>
      <c r="D61" s="657"/>
      <c r="E61" s="657"/>
      <c r="F61" s="657"/>
      <c r="G61" s="657"/>
      <c r="H61" s="657"/>
      <c r="I61" s="657"/>
    </row>
    <row r="62" spans="3:9">
      <c r="C62" s="657"/>
      <c r="D62" s="657"/>
      <c r="E62" s="657"/>
      <c r="F62" s="657"/>
      <c r="G62" s="657"/>
      <c r="H62" s="657"/>
      <c r="I62" s="657"/>
    </row>
    <row r="63" spans="3:9">
      <c r="C63" s="657"/>
      <c r="D63" s="657"/>
      <c r="E63" s="657"/>
      <c r="F63" s="657"/>
      <c r="G63" s="657"/>
      <c r="H63" s="657"/>
      <c r="I63" s="657"/>
    </row>
    <row r="64" spans="3:9">
      <c r="C64" s="657"/>
      <c r="D64" s="657"/>
      <c r="E64" s="657"/>
      <c r="F64" s="657"/>
      <c r="G64" s="657"/>
      <c r="H64" s="657"/>
      <c r="I64" s="657"/>
    </row>
    <row r="65" spans="3:9">
      <c r="C65" s="657"/>
      <c r="D65" s="657"/>
      <c r="E65" s="657"/>
      <c r="F65" s="657"/>
      <c r="G65" s="657"/>
      <c r="H65" s="657"/>
      <c r="I65" s="657"/>
    </row>
    <row r="66" spans="3:9">
      <c r="C66" s="657"/>
      <c r="D66" s="657"/>
      <c r="E66" s="657"/>
      <c r="F66" s="657"/>
      <c r="G66" s="657"/>
      <c r="H66" s="657"/>
      <c r="I66" s="657"/>
    </row>
    <row r="67" spans="3:9">
      <c r="C67" s="657"/>
      <c r="D67" s="657"/>
      <c r="E67" s="657"/>
      <c r="F67" s="657"/>
      <c r="G67" s="657"/>
      <c r="H67" s="657"/>
      <c r="I67" s="657"/>
    </row>
    <row r="68" spans="3:9">
      <c r="C68" s="657"/>
      <c r="D68" s="657"/>
      <c r="E68" s="657"/>
      <c r="F68" s="657"/>
      <c r="G68" s="657"/>
      <c r="H68" s="657"/>
      <c r="I68" s="657"/>
    </row>
    <row r="69" spans="3:9">
      <c r="C69" s="657"/>
      <c r="D69" s="657"/>
      <c r="E69" s="657"/>
      <c r="F69" s="657"/>
      <c r="G69" s="657"/>
      <c r="H69" s="657"/>
      <c r="I69" s="657"/>
    </row>
    <row r="70" spans="3:9">
      <c r="C70" s="657"/>
      <c r="D70" s="657"/>
      <c r="E70" s="657"/>
      <c r="F70" s="657"/>
      <c r="G70" s="657"/>
      <c r="H70" s="657"/>
      <c r="I70" s="657"/>
    </row>
    <row r="71" spans="3:9">
      <c r="C71" s="657"/>
      <c r="D71" s="657"/>
      <c r="E71" s="657"/>
      <c r="F71" s="657"/>
      <c r="G71" s="657"/>
      <c r="H71" s="657"/>
      <c r="I71" s="657"/>
    </row>
    <row r="72" spans="3:9">
      <c r="C72" s="657"/>
      <c r="D72" s="657"/>
      <c r="E72" s="657"/>
      <c r="F72" s="657"/>
      <c r="G72" s="657"/>
      <c r="H72" s="657"/>
      <c r="I72" s="657"/>
    </row>
    <row r="73" spans="3:9">
      <c r="C73" s="657"/>
      <c r="D73" s="657"/>
      <c r="E73" s="657"/>
      <c r="F73" s="657"/>
      <c r="G73" s="657"/>
      <c r="H73" s="657"/>
      <c r="I73" s="657"/>
    </row>
    <row r="74" spans="3:9">
      <c r="C74" s="657"/>
      <c r="D74" s="657"/>
      <c r="E74" s="657"/>
      <c r="F74" s="657"/>
      <c r="G74" s="657"/>
      <c r="H74" s="657"/>
      <c r="I74" s="657"/>
    </row>
    <row r="75" spans="3:9">
      <c r="C75" s="657"/>
      <c r="D75" s="657"/>
      <c r="E75" s="657"/>
      <c r="F75" s="657"/>
      <c r="G75" s="657"/>
      <c r="H75" s="657"/>
      <c r="I75" s="657"/>
    </row>
    <row r="76" spans="3:9">
      <c r="C76" s="657"/>
      <c r="D76" s="657"/>
      <c r="E76" s="657"/>
      <c r="F76" s="657"/>
      <c r="G76" s="657"/>
      <c r="H76" s="657"/>
      <c r="I76" s="657"/>
    </row>
    <row r="77" spans="3:9">
      <c r="C77" s="657"/>
      <c r="D77" s="657"/>
      <c r="E77" s="657"/>
      <c r="F77" s="657"/>
      <c r="G77" s="657"/>
      <c r="H77" s="657"/>
      <c r="I77" s="657"/>
    </row>
    <row r="78" spans="3:9">
      <c r="C78" s="657"/>
      <c r="D78" s="657"/>
      <c r="E78" s="657"/>
      <c r="F78" s="657"/>
      <c r="G78" s="657"/>
      <c r="H78" s="657"/>
      <c r="I78" s="657"/>
    </row>
    <row r="79" spans="3:9">
      <c r="C79" s="657"/>
      <c r="D79" s="657"/>
      <c r="E79" s="657"/>
      <c r="F79" s="657"/>
      <c r="G79" s="657"/>
      <c r="H79" s="657"/>
      <c r="I79" s="657"/>
    </row>
    <row r="80" spans="3:9">
      <c r="C80" s="657"/>
      <c r="D80" s="657"/>
      <c r="E80" s="657"/>
      <c r="F80" s="657"/>
      <c r="G80" s="657"/>
      <c r="H80" s="657"/>
      <c r="I80" s="657"/>
    </row>
    <row r="81" spans="3:9">
      <c r="C81" s="657"/>
      <c r="D81" s="657"/>
      <c r="E81" s="657"/>
      <c r="F81" s="657"/>
      <c r="G81" s="657"/>
      <c r="H81" s="657"/>
      <c r="I81" s="657"/>
    </row>
    <row r="82" spans="3:9">
      <c r="C82" s="657"/>
      <c r="D82" s="657"/>
      <c r="E82" s="657"/>
      <c r="F82" s="657"/>
      <c r="G82" s="657"/>
      <c r="H82" s="657"/>
      <c r="I82" s="657"/>
    </row>
    <row r="83" spans="3:9">
      <c r="C83" s="657"/>
      <c r="D83" s="657"/>
      <c r="E83" s="657"/>
      <c r="F83" s="657"/>
      <c r="G83" s="657"/>
      <c r="H83" s="657"/>
      <c r="I83" s="657"/>
    </row>
    <row r="84" spans="3:9">
      <c r="C84" s="657"/>
      <c r="D84" s="657"/>
      <c r="E84" s="657"/>
      <c r="F84" s="657"/>
      <c r="G84" s="657"/>
      <c r="H84" s="657"/>
      <c r="I84" s="657"/>
    </row>
    <row r="85" spans="3:9">
      <c r="C85" s="657"/>
      <c r="D85" s="657"/>
      <c r="E85" s="657"/>
      <c r="F85" s="657"/>
      <c r="G85" s="657"/>
      <c r="H85" s="657"/>
      <c r="I85" s="657"/>
    </row>
    <row r="86" spans="3:9">
      <c r="C86" s="657"/>
      <c r="D86" s="657"/>
      <c r="E86" s="657"/>
      <c r="F86" s="657"/>
      <c r="G86" s="657"/>
      <c r="H86" s="657"/>
      <c r="I86" s="657"/>
    </row>
    <row r="87" spans="3:9">
      <c r="C87" s="657"/>
      <c r="D87" s="657"/>
      <c r="E87" s="657"/>
      <c r="F87" s="657"/>
      <c r="G87" s="657"/>
      <c r="H87" s="657"/>
      <c r="I87" s="657"/>
    </row>
    <row r="88" spans="3:9">
      <c r="C88" s="657"/>
      <c r="D88" s="657"/>
      <c r="E88" s="657"/>
      <c r="F88" s="657"/>
      <c r="G88" s="657"/>
      <c r="H88" s="657"/>
      <c r="I88" s="657"/>
    </row>
    <row r="89" spans="3:9">
      <c r="C89" s="657"/>
      <c r="D89" s="657"/>
      <c r="E89" s="657"/>
      <c r="F89" s="657"/>
      <c r="G89" s="657"/>
      <c r="H89" s="657"/>
      <c r="I89" s="657"/>
    </row>
    <row r="90" spans="3:9">
      <c r="C90" s="657"/>
      <c r="D90" s="657"/>
      <c r="E90" s="657"/>
      <c r="F90" s="657"/>
      <c r="G90" s="657"/>
      <c r="H90" s="657"/>
      <c r="I90" s="657"/>
    </row>
    <row r="91" spans="3:9">
      <c r="C91" s="657"/>
      <c r="D91" s="657"/>
      <c r="E91" s="657"/>
      <c r="F91" s="657"/>
      <c r="G91" s="657"/>
      <c r="H91" s="657"/>
      <c r="I91" s="657"/>
    </row>
    <row r="92" spans="3:9">
      <c r="C92" s="657"/>
      <c r="D92" s="657"/>
      <c r="E92" s="657"/>
      <c r="F92" s="657"/>
      <c r="G92" s="657"/>
      <c r="H92" s="657"/>
      <c r="I92" s="657"/>
    </row>
    <row r="93" spans="3:9">
      <c r="C93" s="657"/>
      <c r="D93" s="657"/>
      <c r="E93" s="657"/>
      <c r="F93" s="657"/>
      <c r="G93" s="657"/>
      <c r="H93" s="657"/>
      <c r="I93" s="657"/>
    </row>
    <row r="94" spans="3:9">
      <c r="C94" s="657"/>
      <c r="D94" s="657"/>
      <c r="E94" s="657"/>
      <c r="F94" s="657"/>
      <c r="G94" s="657"/>
      <c r="H94" s="657"/>
      <c r="I94" s="657"/>
    </row>
    <row r="95" spans="3:9">
      <c r="C95" s="657"/>
      <c r="D95" s="657"/>
      <c r="E95" s="657"/>
      <c r="F95" s="657"/>
      <c r="G95" s="657"/>
      <c r="H95" s="657"/>
      <c r="I95" s="657"/>
    </row>
    <row r="96" spans="3:9">
      <c r="C96" s="657"/>
      <c r="D96" s="657"/>
      <c r="E96" s="657"/>
      <c r="F96" s="657"/>
      <c r="G96" s="657"/>
      <c r="H96" s="657"/>
      <c r="I96" s="657"/>
    </row>
    <row r="97" spans="3:9">
      <c r="C97" s="657"/>
      <c r="D97" s="657"/>
      <c r="E97" s="657"/>
      <c r="F97" s="657"/>
      <c r="G97" s="657"/>
      <c r="H97" s="657"/>
      <c r="I97" s="657"/>
    </row>
    <row r="98" spans="3:9">
      <c r="C98" s="657"/>
      <c r="D98" s="657"/>
      <c r="E98" s="657"/>
      <c r="F98" s="657"/>
      <c r="G98" s="657"/>
      <c r="H98" s="657"/>
      <c r="I98" s="657"/>
    </row>
    <row r="99" spans="3:9">
      <c r="C99" s="657"/>
      <c r="D99" s="657"/>
      <c r="E99" s="657"/>
      <c r="F99" s="657"/>
      <c r="G99" s="657"/>
      <c r="H99" s="657"/>
      <c r="I99" s="657"/>
    </row>
    <row r="100" spans="3:9">
      <c r="C100" s="657"/>
      <c r="D100" s="657"/>
      <c r="E100" s="657"/>
      <c r="F100" s="657"/>
      <c r="G100" s="657"/>
      <c r="H100" s="657"/>
      <c r="I100" s="657"/>
    </row>
    <row r="101" spans="3:9">
      <c r="C101" s="657"/>
      <c r="D101" s="657"/>
      <c r="E101" s="657"/>
      <c r="F101" s="657"/>
      <c r="G101" s="657"/>
      <c r="H101" s="657"/>
      <c r="I101" s="657"/>
    </row>
    <row r="102" spans="3:9">
      <c r="C102" s="657"/>
      <c r="D102" s="657"/>
      <c r="E102" s="657"/>
      <c r="F102" s="657"/>
      <c r="G102" s="657"/>
      <c r="H102" s="657"/>
      <c r="I102" s="657"/>
    </row>
    <row r="103" spans="3:9">
      <c r="C103" s="657"/>
      <c r="D103" s="657"/>
      <c r="E103" s="657"/>
      <c r="F103" s="657"/>
      <c r="G103" s="657"/>
      <c r="H103" s="657"/>
      <c r="I103" s="657"/>
    </row>
    <row r="104" spans="3:9">
      <c r="C104" s="657"/>
      <c r="D104" s="657"/>
      <c r="E104" s="657"/>
      <c r="F104" s="657"/>
      <c r="G104" s="657"/>
      <c r="H104" s="657"/>
      <c r="I104" s="657"/>
    </row>
    <row r="105" spans="3:9">
      <c r="C105" s="657"/>
      <c r="D105" s="657"/>
      <c r="E105" s="657"/>
      <c r="F105" s="657"/>
      <c r="G105" s="657"/>
      <c r="H105" s="657"/>
      <c r="I105" s="657"/>
    </row>
    <row r="106" spans="3:9">
      <c r="C106" s="657"/>
      <c r="D106" s="657"/>
      <c r="E106" s="657"/>
      <c r="F106" s="657"/>
      <c r="G106" s="657"/>
      <c r="H106" s="657"/>
      <c r="I106" s="657"/>
    </row>
    <row r="107" spans="3:9">
      <c r="C107" s="657"/>
      <c r="D107" s="657"/>
      <c r="E107" s="657"/>
      <c r="F107" s="657"/>
      <c r="G107" s="657"/>
      <c r="H107" s="657"/>
      <c r="I107" s="657"/>
    </row>
    <row r="108" spans="3:9">
      <c r="C108" s="657"/>
      <c r="D108" s="657"/>
      <c r="E108" s="657"/>
      <c r="F108" s="657"/>
      <c r="G108" s="657"/>
      <c r="H108" s="657"/>
      <c r="I108" s="657"/>
    </row>
    <row r="109" spans="3:9">
      <c r="C109" s="657"/>
      <c r="D109" s="657"/>
      <c r="E109" s="657"/>
      <c r="F109" s="657"/>
      <c r="G109" s="657"/>
      <c r="H109" s="657"/>
      <c r="I109" s="657"/>
    </row>
    <row r="110" spans="3:9">
      <c r="C110" s="657"/>
      <c r="D110" s="657"/>
      <c r="E110" s="657"/>
      <c r="F110" s="657"/>
      <c r="G110" s="657"/>
      <c r="H110" s="657"/>
      <c r="I110" s="657"/>
    </row>
    <row r="111" spans="3:9">
      <c r="C111" s="657"/>
      <c r="D111" s="657"/>
      <c r="E111" s="657"/>
      <c r="F111" s="657"/>
      <c r="G111" s="657"/>
      <c r="H111" s="657"/>
      <c r="I111" s="657"/>
    </row>
    <row r="112" spans="3:9">
      <c r="C112" s="657"/>
      <c r="D112" s="657"/>
      <c r="E112" s="657"/>
      <c r="F112" s="657"/>
      <c r="G112" s="657"/>
      <c r="H112" s="657"/>
      <c r="I112" s="657"/>
    </row>
    <row r="113" spans="3:9">
      <c r="C113" s="657"/>
      <c r="D113" s="657"/>
      <c r="E113" s="657"/>
      <c r="F113" s="657"/>
      <c r="G113" s="657"/>
      <c r="H113" s="657"/>
      <c r="I113" s="657"/>
    </row>
    <row r="114" spans="3:9">
      <c r="C114" s="657"/>
      <c r="D114" s="657"/>
      <c r="E114" s="657"/>
      <c r="F114" s="657"/>
      <c r="G114" s="657"/>
      <c r="H114" s="657"/>
      <c r="I114" s="657"/>
    </row>
    <row r="115" spans="3:9">
      <c r="C115" s="657"/>
      <c r="D115" s="657"/>
      <c r="E115" s="657"/>
      <c r="F115" s="657"/>
      <c r="G115" s="657"/>
      <c r="H115" s="657"/>
      <c r="I115" s="657"/>
    </row>
    <row r="116" spans="3:9">
      <c r="C116" s="657"/>
      <c r="D116" s="657"/>
      <c r="E116" s="657"/>
      <c r="F116" s="657"/>
      <c r="G116" s="657"/>
      <c r="H116" s="657"/>
      <c r="I116" s="657"/>
    </row>
    <row r="117" spans="3:9">
      <c r="C117" s="657"/>
      <c r="D117" s="657"/>
      <c r="E117" s="657"/>
      <c r="F117" s="657"/>
      <c r="G117" s="657"/>
      <c r="H117" s="657"/>
      <c r="I117" s="657"/>
    </row>
    <row r="118" spans="3:9">
      <c r="C118" s="657"/>
      <c r="D118" s="657"/>
      <c r="E118" s="657"/>
      <c r="F118" s="657"/>
      <c r="G118" s="657"/>
      <c r="H118" s="657"/>
      <c r="I118" s="657"/>
    </row>
    <row r="119" spans="3:9">
      <c r="C119" s="657"/>
      <c r="D119" s="657"/>
      <c r="E119" s="657"/>
      <c r="F119" s="657"/>
      <c r="G119" s="657"/>
      <c r="H119" s="657"/>
      <c r="I119" s="657"/>
    </row>
    <row r="120" spans="3:9">
      <c r="C120" s="657"/>
      <c r="D120" s="657"/>
      <c r="E120" s="657"/>
      <c r="F120" s="657"/>
      <c r="G120" s="657"/>
      <c r="H120" s="657"/>
      <c r="I120" s="657"/>
    </row>
    <row r="121" spans="3:9">
      <c r="C121" s="657"/>
      <c r="D121" s="657"/>
      <c r="E121" s="657"/>
      <c r="F121" s="657"/>
      <c r="G121" s="657"/>
      <c r="H121" s="657"/>
      <c r="I121" s="657"/>
    </row>
    <row r="122" spans="3:9">
      <c r="C122" s="657"/>
      <c r="D122" s="657"/>
      <c r="E122" s="657"/>
      <c r="F122" s="657"/>
      <c r="G122" s="657"/>
      <c r="H122" s="657"/>
      <c r="I122" s="657"/>
    </row>
    <row r="123" spans="3:9">
      <c r="C123" s="657"/>
      <c r="D123" s="657"/>
      <c r="E123" s="657"/>
      <c r="F123" s="657"/>
      <c r="G123" s="657"/>
      <c r="H123" s="657"/>
      <c r="I123" s="657"/>
    </row>
    <row r="124" spans="3:9">
      <c r="C124" s="657"/>
      <c r="D124" s="657"/>
      <c r="E124" s="657"/>
      <c r="F124" s="657"/>
      <c r="G124" s="657"/>
      <c r="H124" s="657"/>
      <c r="I124" s="657"/>
    </row>
    <row r="125" spans="3:9">
      <c r="C125" s="657"/>
      <c r="D125" s="657"/>
      <c r="E125" s="657"/>
      <c r="F125" s="657"/>
      <c r="G125" s="657"/>
      <c r="H125" s="657"/>
      <c r="I125" s="657"/>
    </row>
    <row r="126" spans="3:9">
      <c r="C126" s="657"/>
      <c r="D126" s="657"/>
      <c r="E126" s="657"/>
      <c r="F126" s="657"/>
      <c r="G126" s="657"/>
      <c r="H126" s="657"/>
      <c r="I126" s="657"/>
    </row>
    <row r="127" spans="3:9">
      <c r="C127" s="657"/>
      <c r="D127" s="657"/>
      <c r="E127" s="657"/>
      <c r="F127" s="657"/>
      <c r="G127" s="657"/>
      <c r="H127" s="657"/>
      <c r="I127" s="657"/>
    </row>
    <row r="128" spans="3:9">
      <c r="C128" s="657"/>
      <c r="D128" s="657"/>
      <c r="E128" s="657"/>
      <c r="F128" s="657"/>
      <c r="G128" s="657"/>
      <c r="H128" s="657"/>
      <c r="I128" s="657"/>
    </row>
    <row r="129" spans="3:9">
      <c r="C129" s="657"/>
      <c r="D129" s="657"/>
      <c r="E129" s="657"/>
      <c r="F129" s="657"/>
      <c r="G129" s="657"/>
      <c r="H129" s="657"/>
      <c r="I129" s="657"/>
    </row>
    <row r="130" spans="3:9">
      <c r="C130" s="657"/>
      <c r="D130" s="657"/>
      <c r="E130" s="657"/>
      <c r="F130" s="657"/>
      <c r="G130" s="657"/>
      <c r="H130" s="657"/>
      <c r="I130" s="657"/>
    </row>
    <row r="131" spans="3:9">
      <c r="C131" s="657"/>
      <c r="D131" s="657"/>
      <c r="E131" s="657"/>
      <c r="F131" s="657"/>
      <c r="G131" s="657"/>
      <c r="H131" s="657"/>
      <c r="I131" s="657"/>
    </row>
    <row r="132" spans="3:9">
      <c r="C132" s="657"/>
      <c r="D132" s="657"/>
      <c r="E132" s="657"/>
      <c r="F132" s="657"/>
      <c r="G132" s="657"/>
      <c r="H132" s="657"/>
      <c r="I132" s="657"/>
    </row>
    <row r="133" spans="3:9">
      <c r="C133" s="657"/>
      <c r="D133" s="657"/>
      <c r="E133" s="657"/>
      <c r="F133" s="657"/>
      <c r="G133" s="657"/>
      <c r="H133" s="657"/>
      <c r="I133" s="657"/>
    </row>
    <row r="134" spans="3:9">
      <c r="C134" s="657"/>
      <c r="D134" s="657"/>
      <c r="E134" s="657"/>
      <c r="F134" s="657"/>
      <c r="G134" s="657"/>
      <c r="H134" s="657"/>
      <c r="I134" s="657"/>
    </row>
    <row r="135" spans="3:9">
      <c r="C135" s="657"/>
      <c r="D135" s="657"/>
      <c r="E135" s="657"/>
      <c r="F135" s="657"/>
      <c r="G135" s="657"/>
      <c r="H135" s="657"/>
      <c r="I135" s="657"/>
    </row>
    <row r="136" spans="3:9">
      <c r="C136" s="657"/>
      <c r="D136" s="657"/>
      <c r="E136" s="657"/>
      <c r="F136" s="657"/>
      <c r="G136" s="657"/>
      <c r="H136" s="657"/>
      <c r="I136" s="657"/>
    </row>
    <row r="137" spans="3:9">
      <c r="C137" s="657"/>
      <c r="D137" s="657"/>
      <c r="E137" s="657"/>
      <c r="F137" s="657"/>
      <c r="G137" s="657"/>
      <c r="H137" s="657"/>
      <c r="I137" s="657"/>
    </row>
    <row r="138" spans="3:9">
      <c r="C138" s="657"/>
      <c r="D138" s="657"/>
      <c r="E138" s="657"/>
      <c r="F138" s="657"/>
      <c r="G138" s="657"/>
      <c r="H138" s="657"/>
      <c r="I138" s="657"/>
    </row>
    <row r="139" spans="3:9">
      <c r="C139" s="657"/>
      <c r="D139" s="657"/>
      <c r="E139" s="657"/>
      <c r="F139" s="657"/>
      <c r="G139" s="657"/>
      <c r="H139" s="657"/>
      <c r="I139" s="657"/>
    </row>
    <row r="140" spans="3:9">
      <c r="C140" s="657"/>
      <c r="D140" s="657"/>
      <c r="E140" s="657"/>
      <c r="F140" s="657"/>
      <c r="G140" s="657"/>
      <c r="H140" s="657"/>
      <c r="I140" s="657"/>
    </row>
    <row r="141" spans="3:9">
      <c r="C141" s="657"/>
      <c r="D141" s="657"/>
      <c r="E141" s="657"/>
      <c r="F141" s="657"/>
      <c r="G141" s="657"/>
      <c r="H141" s="657"/>
      <c r="I141" s="657"/>
    </row>
    <row r="142" spans="3:9">
      <c r="C142" s="657"/>
      <c r="D142" s="657"/>
      <c r="E142" s="657"/>
      <c r="F142" s="657"/>
      <c r="G142" s="657"/>
      <c r="H142" s="657"/>
      <c r="I142" s="657"/>
    </row>
    <row r="143" spans="3:9">
      <c r="C143" s="657"/>
      <c r="D143" s="657"/>
      <c r="E143" s="657"/>
      <c r="F143" s="657"/>
      <c r="G143" s="657"/>
      <c r="H143" s="657"/>
      <c r="I143" s="657"/>
    </row>
    <row r="144" spans="3:9">
      <c r="C144" s="657"/>
      <c r="D144" s="657"/>
      <c r="E144" s="657"/>
      <c r="F144" s="657"/>
      <c r="G144" s="657"/>
      <c r="H144" s="657"/>
      <c r="I144" s="657"/>
    </row>
    <row r="145" spans="3:9">
      <c r="C145" s="657"/>
      <c r="D145" s="657"/>
      <c r="E145" s="657"/>
      <c r="F145" s="657"/>
      <c r="G145" s="657"/>
      <c r="H145" s="657"/>
      <c r="I145" s="657"/>
    </row>
    <row r="146" spans="3:9">
      <c r="C146" s="657"/>
      <c r="D146" s="657"/>
      <c r="E146" s="657"/>
      <c r="F146" s="657"/>
      <c r="G146" s="657"/>
      <c r="H146" s="657"/>
      <c r="I146" s="657"/>
    </row>
    <row r="147" spans="3:9">
      <c r="C147" s="657"/>
      <c r="D147" s="657"/>
      <c r="E147" s="657"/>
      <c r="F147" s="657"/>
      <c r="G147" s="657"/>
      <c r="H147" s="657"/>
      <c r="I147" s="657"/>
    </row>
    <row r="148" spans="3:9">
      <c r="C148" s="657"/>
      <c r="D148" s="657"/>
      <c r="E148" s="657"/>
      <c r="F148" s="657"/>
      <c r="G148" s="657"/>
      <c r="H148" s="657"/>
      <c r="I148" s="657"/>
    </row>
    <row r="149" spans="3:9">
      <c r="C149" s="657"/>
      <c r="D149" s="657"/>
      <c r="E149" s="657"/>
      <c r="F149" s="657"/>
      <c r="G149" s="657"/>
      <c r="H149" s="657"/>
      <c r="I149" s="657"/>
    </row>
    <row r="150" spans="3:9">
      <c r="C150" s="657"/>
      <c r="D150" s="657"/>
      <c r="E150" s="657"/>
      <c r="F150" s="657"/>
      <c r="G150" s="657"/>
      <c r="H150" s="657"/>
      <c r="I150" s="657"/>
    </row>
    <row r="151" spans="3:9">
      <c r="C151" s="657"/>
      <c r="D151" s="657"/>
      <c r="E151" s="657"/>
      <c r="F151" s="657"/>
      <c r="G151" s="657"/>
      <c r="H151" s="657"/>
      <c r="I151" s="657"/>
    </row>
    <row r="152" spans="3:9">
      <c r="C152" s="657"/>
      <c r="D152" s="657"/>
      <c r="E152" s="657"/>
      <c r="F152" s="657"/>
      <c r="G152" s="657"/>
      <c r="H152" s="657"/>
      <c r="I152" s="657"/>
    </row>
    <row r="153" spans="3:9">
      <c r="C153" s="657"/>
      <c r="D153" s="657"/>
      <c r="E153" s="657"/>
      <c r="F153" s="657"/>
      <c r="G153" s="657"/>
      <c r="H153" s="657"/>
      <c r="I153" s="657"/>
    </row>
    <row r="154" spans="3:9">
      <c r="C154" s="657"/>
      <c r="D154" s="657"/>
      <c r="E154" s="657"/>
      <c r="F154" s="657"/>
      <c r="G154" s="657"/>
      <c r="H154" s="657"/>
      <c r="I154" s="657"/>
    </row>
    <row r="155" spans="3:9">
      <c r="C155" s="657"/>
      <c r="D155" s="657"/>
      <c r="E155" s="657"/>
      <c r="F155" s="657"/>
      <c r="G155" s="657"/>
      <c r="H155" s="657"/>
      <c r="I155" s="657"/>
    </row>
    <row r="156" spans="3:9">
      <c r="C156" s="657"/>
      <c r="D156" s="657"/>
      <c r="E156" s="657"/>
      <c r="F156" s="657"/>
      <c r="G156" s="657"/>
      <c r="H156" s="657"/>
      <c r="I156" s="657"/>
    </row>
    <row r="157" spans="3:9">
      <c r="C157" s="657"/>
      <c r="D157" s="657"/>
      <c r="E157" s="657"/>
      <c r="F157" s="657"/>
      <c r="G157" s="657"/>
      <c r="H157" s="657"/>
      <c r="I157" s="657"/>
    </row>
    <row r="158" spans="3:9">
      <c r="C158" s="657"/>
      <c r="D158" s="657"/>
      <c r="E158" s="657"/>
      <c r="F158" s="657"/>
      <c r="G158" s="657"/>
      <c r="H158" s="657"/>
      <c r="I158" s="657"/>
    </row>
    <row r="159" spans="3:9">
      <c r="C159" s="657"/>
      <c r="D159" s="657"/>
      <c r="E159" s="657"/>
      <c r="F159" s="657"/>
      <c r="G159" s="657"/>
      <c r="H159" s="657"/>
      <c r="I159" s="657"/>
    </row>
    <row r="160" spans="3:9">
      <c r="C160" s="657"/>
      <c r="D160" s="657"/>
      <c r="E160" s="657"/>
      <c r="F160" s="657"/>
      <c r="G160" s="657"/>
      <c r="H160" s="657"/>
      <c r="I160" s="657"/>
    </row>
    <row r="161" spans="3:9">
      <c r="C161" s="657"/>
      <c r="D161" s="657"/>
      <c r="E161" s="657"/>
      <c r="F161" s="657"/>
      <c r="G161" s="657"/>
      <c r="H161" s="657"/>
      <c r="I161" s="657"/>
    </row>
    <row r="162" spans="3:9">
      <c r="C162" s="657"/>
      <c r="D162" s="657"/>
      <c r="E162" s="657"/>
      <c r="F162" s="657"/>
      <c r="G162" s="657"/>
      <c r="H162" s="657"/>
      <c r="I162" s="657"/>
    </row>
    <row r="163" spans="3:9">
      <c r="C163" s="657"/>
      <c r="D163" s="657"/>
      <c r="E163" s="657"/>
      <c r="F163" s="657"/>
      <c r="G163" s="657"/>
      <c r="H163" s="657"/>
      <c r="I163" s="657"/>
    </row>
    <row r="164" spans="3:9">
      <c r="C164" s="657"/>
      <c r="D164" s="657"/>
      <c r="E164" s="657"/>
      <c r="F164" s="657"/>
      <c r="G164" s="657"/>
      <c r="H164" s="657"/>
      <c r="I164" s="657"/>
    </row>
    <row r="165" spans="3:9">
      <c r="C165" s="657"/>
      <c r="D165" s="657"/>
      <c r="E165" s="657"/>
      <c r="F165" s="657"/>
      <c r="G165" s="657"/>
      <c r="H165" s="657"/>
      <c r="I165" s="657"/>
    </row>
    <row r="166" spans="3:9">
      <c r="C166" s="657"/>
      <c r="D166" s="657"/>
      <c r="E166" s="657"/>
      <c r="F166" s="657"/>
      <c r="G166" s="657"/>
      <c r="H166" s="657"/>
      <c r="I166" s="657"/>
    </row>
    <row r="167" spans="3:9">
      <c r="C167" s="657"/>
      <c r="D167" s="657"/>
      <c r="E167" s="657"/>
      <c r="F167" s="657"/>
      <c r="G167" s="657"/>
      <c r="H167" s="657"/>
      <c r="I167" s="657"/>
    </row>
    <row r="168" spans="3:9">
      <c r="C168" s="657"/>
      <c r="D168" s="657"/>
      <c r="E168" s="657"/>
      <c r="F168" s="657"/>
      <c r="G168" s="657"/>
      <c r="H168" s="657"/>
      <c r="I168" s="657"/>
    </row>
    <row r="169" spans="3:9">
      <c r="C169" s="657"/>
      <c r="D169" s="657"/>
      <c r="E169" s="657"/>
      <c r="F169" s="657"/>
      <c r="G169" s="657"/>
      <c r="H169" s="657"/>
      <c r="I169" s="657"/>
    </row>
    <row r="170" spans="3:9">
      <c r="C170" s="657"/>
      <c r="D170" s="657"/>
      <c r="E170" s="657"/>
      <c r="F170" s="657"/>
      <c r="G170" s="657"/>
      <c r="H170" s="657"/>
      <c r="I170" s="657"/>
    </row>
    <row r="171" spans="3:9">
      <c r="C171" s="657"/>
      <c r="D171" s="657"/>
      <c r="E171" s="657"/>
      <c r="F171" s="657"/>
      <c r="G171" s="657"/>
      <c r="H171" s="657"/>
      <c r="I171" s="657"/>
    </row>
    <row r="172" spans="3:9">
      <c r="C172" s="657"/>
      <c r="D172" s="657"/>
      <c r="E172" s="657"/>
      <c r="F172" s="657"/>
      <c r="G172" s="657"/>
      <c r="H172" s="657"/>
      <c r="I172" s="657"/>
    </row>
    <row r="173" spans="3:9">
      <c r="C173" s="657"/>
      <c r="D173" s="657"/>
      <c r="E173" s="657"/>
      <c r="F173" s="657"/>
      <c r="G173" s="657"/>
      <c r="H173" s="657"/>
      <c r="I173" s="657"/>
    </row>
    <row r="174" spans="3:9">
      <c r="C174" s="657"/>
      <c r="D174" s="657"/>
      <c r="E174" s="657"/>
      <c r="F174" s="657"/>
      <c r="G174" s="657"/>
      <c r="H174" s="657"/>
      <c r="I174" s="657"/>
    </row>
    <row r="175" spans="3:9">
      <c r="C175" s="657"/>
      <c r="D175" s="657"/>
      <c r="E175" s="657"/>
      <c r="F175" s="657"/>
      <c r="G175" s="657"/>
      <c r="H175" s="657"/>
      <c r="I175" s="657"/>
    </row>
    <row r="176" spans="3:9">
      <c r="C176" s="657"/>
      <c r="D176" s="657"/>
      <c r="E176" s="657"/>
      <c r="F176" s="657"/>
      <c r="G176" s="657"/>
      <c r="H176" s="657"/>
      <c r="I176" s="657"/>
    </row>
    <row r="177" spans="3:9">
      <c r="C177" s="657"/>
      <c r="D177" s="657"/>
      <c r="E177" s="657"/>
      <c r="F177" s="657"/>
      <c r="G177" s="657"/>
      <c r="H177" s="657"/>
      <c r="I177" s="657"/>
    </row>
    <row r="178" spans="3:9">
      <c r="C178" s="657"/>
      <c r="D178" s="657"/>
      <c r="E178" s="657"/>
      <c r="F178" s="657"/>
      <c r="G178" s="657"/>
      <c r="H178" s="657"/>
      <c r="I178" s="657"/>
    </row>
    <row r="179" spans="3:9">
      <c r="C179" s="657"/>
      <c r="D179" s="657"/>
      <c r="E179" s="657"/>
      <c r="F179" s="657"/>
      <c r="G179" s="657"/>
      <c r="H179" s="657"/>
      <c r="I179" s="657"/>
    </row>
    <row r="180" spans="3:9">
      <c r="C180" s="657"/>
      <c r="D180" s="657"/>
      <c r="E180" s="657"/>
      <c r="F180" s="657"/>
      <c r="G180" s="657"/>
      <c r="H180" s="657"/>
      <c r="I180" s="657"/>
    </row>
    <row r="181" spans="3:9">
      <c r="C181" s="657"/>
      <c r="D181" s="657"/>
      <c r="E181" s="657"/>
      <c r="F181" s="657"/>
      <c r="G181" s="657"/>
      <c r="H181" s="657"/>
      <c r="I181" s="657"/>
    </row>
    <row r="182" spans="3:9">
      <c r="C182" s="657"/>
      <c r="D182" s="657"/>
      <c r="E182" s="657"/>
      <c r="F182" s="657"/>
      <c r="G182" s="657"/>
      <c r="H182" s="657"/>
      <c r="I182" s="657"/>
    </row>
    <row r="183" spans="3:9">
      <c r="C183" s="657"/>
      <c r="D183" s="657"/>
      <c r="E183" s="657"/>
      <c r="F183" s="657"/>
      <c r="G183" s="657"/>
      <c r="H183" s="657"/>
      <c r="I183" s="657"/>
    </row>
    <row r="184" spans="3:9">
      <c r="C184" s="657"/>
      <c r="D184" s="657"/>
      <c r="E184" s="657"/>
      <c r="F184" s="657"/>
      <c r="G184" s="657"/>
      <c r="H184" s="657"/>
      <c r="I184" s="657"/>
    </row>
    <row r="185" spans="3:9">
      <c r="C185" s="657"/>
      <c r="D185" s="657"/>
      <c r="E185" s="657"/>
      <c r="F185" s="657"/>
      <c r="G185" s="657"/>
      <c r="H185" s="657"/>
      <c r="I185" s="657"/>
    </row>
    <row r="186" spans="3:9">
      <c r="C186" s="657"/>
      <c r="D186" s="657"/>
      <c r="E186" s="657"/>
      <c r="F186" s="657"/>
      <c r="G186" s="657"/>
      <c r="H186" s="657"/>
      <c r="I186" s="657"/>
    </row>
    <row r="187" spans="3:9">
      <c r="C187" s="657"/>
      <c r="D187" s="657"/>
      <c r="E187" s="657"/>
      <c r="F187" s="657"/>
      <c r="G187" s="657"/>
      <c r="H187" s="657"/>
      <c r="I187" s="657"/>
    </row>
    <row r="188" spans="3:9">
      <c r="C188" s="657"/>
      <c r="D188" s="657"/>
      <c r="E188" s="657"/>
      <c r="F188" s="657"/>
      <c r="G188" s="657"/>
      <c r="H188" s="657"/>
      <c r="I188" s="657"/>
    </row>
    <row r="189" spans="3:9">
      <c r="C189" s="657"/>
      <c r="D189" s="657"/>
      <c r="E189" s="657"/>
      <c r="F189" s="657"/>
      <c r="G189" s="657"/>
      <c r="H189" s="657"/>
      <c r="I189" s="657"/>
    </row>
    <row r="190" spans="3:9">
      <c r="C190" s="657"/>
      <c r="D190" s="657"/>
      <c r="E190" s="657"/>
      <c r="F190" s="657"/>
      <c r="G190" s="657"/>
      <c r="H190" s="657"/>
      <c r="I190" s="657"/>
    </row>
    <row r="191" spans="3:9">
      <c r="C191" s="657"/>
      <c r="D191" s="657"/>
      <c r="E191" s="657"/>
      <c r="F191" s="657"/>
      <c r="G191" s="657"/>
      <c r="H191" s="657"/>
      <c r="I191" s="657"/>
    </row>
    <row r="192" spans="3:9">
      <c r="C192" s="657"/>
      <c r="D192" s="657"/>
      <c r="E192" s="657"/>
      <c r="F192" s="657"/>
      <c r="G192" s="657"/>
      <c r="H192" s="657"/>
      <c r="I192" s="657"/>
    </row>
    <row r="193" spans="3:9">
      <c r="C193" s="657"/>
      <c r="D193" s="657"/>
      <c r="E193" s="657"/>
      <c r="F193" s="657"/>
      <c r="G193" s="657"/>
      <c r="H193" s="657"/>
      <c r="I193" s="657"/>
    </row>
    <row r="194" spans="3:9">
      <c r="C194" s="657"/>
      <c r="D194" s="657"/>
      <c r="E194" s="657"/>
      <c r="F194" s="657"/>
      <c r="G194" s="657"/>
      <c r="H194" s="657"/>
      <c r="I194" s="657"/>
    </row>
    <row r="195" spans="3:9">
      <c r="C195" s="657"/>
      <c r="D195" s="657"/>
      <c r="E195" s="657"/>
      <c r="F195" s="657"/>
      <c r="G195" s="657"/>
      <c r="H195" s="657"/>
      <c r="I195" s="657"/>
    </row>
    <row r="196" spans="3:9">
      <c r="C196" s="657"/>
      <c r="D196" s="657"/>
      <c r="E196" s="657"/>
      <c r="F196" s="657"/>
      <c r="G196" s="657"/>
      <c r="H196" s="657"/>
      <c r="I196" s="657"/>
    </row>
    <row r="197" spans="3:9">
      <c r="C197" s="657"/>
      <c r="D197" s="657"/>
      <c r="E197" s="657"/>
      <c r="F197" s="657"/>
      <c r="G197" s="657"/>
      <c r="H197" s="657"/>
      <c r="I197" s="657"/>
    </row>
    <row r="198" spans="3:9">
      <c r="C198" s="657"/>
      <c r="D198" s="657"/>
      <c r="E198" s="657"/>
      <c r="F198" s="657"/>
      <c r="G198" s="657"/>
      <c r="H198" s="657"/>
      <c r="I198" s="657"/>
    </row>
    <row r="199" spans="3:9">
      <c r="C199" s="657"/>
      <c r="D199" s="657"/>
      <c r="E199" s="657"/>
      <c r="F199" s="657"/>
      <c r="G199" s="657"/>
      <c r="H199" s="657"/>
      <c r="I199" s="657"/>
    </row>
    <row r="200" spans="3:9">
      <c r="C200" s="657"/>
      <c r="D200" s="657"/>
      <c r="E200" s="657"/>
      <c r="F200" s="657"/>
      <c r="G200" s="657"/>
      <c r="H200" s="657"/>
      <c r="I200" s="657"/>
    </row>
    <row r="201" spans="3:9">
      <c r="C201" s="657"/>
      <c r="D201" s="657"/>
      <c r="E201" s="657"/>
      <c r="F201" s="657"/>
      <c r="G201" s="657"/>
      <c r="H201" s="657"/>
      <c r="I201" s="657"/>
    </row>
    <row r="202" spans="3:9">
      <c r="C202" s="657"/>
      <c r="D202" s="657"/>
      <c r="E202" s="657"/>
      <c r="F202" s="657"/>
      <c r="G202" s="657"/>
      <c r="H202" s="657"/>
      <c r="I202" s="657"/>
    </row>
    <row r="203" spans="3:9">
      <c r="C203" s="657"/>
      <c r="D203" s="657"/>
      <c r="E203" s="657"/>
      <c r="F203" s="657"/>
      <c r="G203" s="657"/>
      <c r="H203" s="657"/>
      <c r="I203" s="657"/>
    </row>
    <row r="204" spans="3:9">
      <c r="C204" s="657"/>
      <c r="D204" s="657"/>
      <c r="E204" s="657"/>
      <c r="F204" s="657"/>
      <c r="G204" s="657"/>
      <c r="H204" s="657"/>
      <c r="I204" s="657"/>
    </row>
    <row r="205" spans="3:9">
      <c r="C205" s="657"/>
      <c r="D205" s="657"/>
      <c r="E205" s="657"/>
      <c r="F205" s="657"/>
      <c r="G205" s="657"/>
      <c r="H205" s="657"/>
      <c r="I205" s="657"/>
    </row>
    <row r="206" spans="3:9">
      <c r="C206" s="657"/>
      <c r="D206" s="657"/>
      <c r="E206" s="657"/>
      <c r="F206" s="657"/>
      <c r="G206" s="657"/>
      <c r="H206" s="657"/>
      <c r="I206" s="657"/>
    </row>
    <row r="207" spans="3:9">
      <c r="C207" s="657"/>
      <c r="D207" s="657"/>
      <c r="E207" s="657"/>
      <c r="F207" s="657"/>
      <c r="G207" s="657"/>
      <c r="H207" s="657"/>
      <c r="I207" s="657"/>
    </row>
    <row r="208" spans="3:9">
      <c r="C208" s="657"/>
      <c r="D208" s="657"/>
      <c r="E208" s="657"/>
      <c r="F208" s="657"/>
      <c r="G208" s="657"/>
      <c r="H208" s="657"/>
      <c r="I208" s="657"/>
    </row>
    <row r="209" spans="3:9">
      <c r="C209" s="657"/>
      <c r="D209" s="657"/>
      <c r="E209" s="657"/>
      <c r="F209" s="657"/>
      <c r="G209" s="657"/>
      <c r="H209" s="657"/>
      <c r="I209" s="657"/>
    </row>
    <row r="210" spans="3:9">
      <c r="C210" s="657"/>
      <c r="D210" s="657"/>
      <c r="E210" s="657"/>
      <c r="F210" s="657"/>
      <c r="G210" s="657"/>
      <c r="H210" s="657"/>
      <c r="I210" s="657"/>
    </row>
    <row r="211" spans="3:9">
      <c r="C211" s="657"/>
      <c r="D211" s="657"/>
      <c r="E211" s="657"/>
      <c r="F211" s="657"/>
      <c r="G211" s="657"/>
      <c r="H211" s="657"/>
      <c r="I211" s="657"/>
    </row>
    <row r="212" spans="3:9">
      <c r="C212" s="657"/>
      <c r="D212" s="657"/>
      <c r="E212" s="657"/>
      <c r="F212" s="657"/>
      <c r="G212" s="657"/>
      <c r="H212" s="657"/>
      <c r="I212" s="657"/>
    </row>
    <row r="213" spans="3:9">
      <c r="C213" s="657"/>
      <c r="D213" s="657"/>
      <c r="E213" s="657"/>
      <c r="F213" s="657"/>
      <c r="G213" s="657"/>
      <c r="H213" s="657"/>
      <c r="I213" s="657"/>
    </row>
    <row r="214" spans="3:9">
      <c r="C214" s="657"/>
      <c r="D214" s="657"/>
      <c r="E214" s="657"/>
      <c r="F214" s="657"/>
      <c r="G214" s="657"/>
      <c r="H214" s="657"/>
      <c r="I214" s="657"/>
    </row>
    <row r="215" spans="3:9">
      <c r="C215" s="657"/>
      <c r="D215" s="657"/>
      <c r="E215" s="657"/>
      <c r="F215" s="657"/>
      <c r="G215" s="657"/>
      <c r="H215" s="657"/>
      <c r="I215" s="657"/>
    </row>
    <row r="216" spans="3:9">
      <c r="C216" s="657"/>
      <c r="D216" s="657"/>
      <c r="E216" s="657"/>
      <c r="F216" s="657"/>
      <c r="G216" s="657"/>
      <c r="H216" s="657"/>
      <c r="I216" s="657"/>
    </row>
    <row r="217" spans="3:9">
      <c r="C217" s="657"/>
      <c r="D217" s="657"/>
      <c r="E217" s="657"/>
      <c r="F217" s="657"/>
      <c r="G217" s="657"/>
      <c r="H217" s="657"/>
      <c r="I217" s="657"/>
    </row>
    <row r="218" spans="3:9">
      <c r="C218" s="657"/>
      <c r="D218" s="657"/>
      <c r="E218" s="657"/>
      <c r="F218" s="657"/>
      <c r="G218" s="657"/>
      <c r="H218" s="657"/>
      <c r="I218" s="657"/>
    </row>
    <row r="219" spans="3:9">
      <c r="C219" s="657"/>
      <c r="D219" s="657"/>
      <c r="E219" s="657"/>
      <c r="F219" s="657"/>
      <c r="G219" s="657"/>
      <c r="H219" s="657"/>
      <c r="I219" s="657"/>
    </row>
    <row r="220" spans="3:9">
      <c r="C220" s="657"/>
      <c r="D220" s="657"/>
      <c r="E220" s="657"/>
      <c r="F220" s="657"/>
      <c r="G220" s="657"/>
      <c r="H220" s="657"/>
      <c r="I220" s="657"/>
    </row>
    <row r="221" spans="3:9">
      <c r="C221" s="657"/>
      <c r="D221" s="657"/>
      <c r="E221" s="657"/>
      <c r="F221" s="657"/>
      <c r="G221" s="657"/>
      <c r="H221" s="657"/>
      <c r="I221" s="657"/>
    </row>
    <row r="222" spans="3:9">
      <c r="C222" s="657"/>
      <c r="D222" s="657"/>
      <c r="E222" s="657"/>
      <c r="F222" s="657"/>
      <c r="G222" s="657"/>
      <c r="H222" s="657"/>
      <c r="I222" s="657"/>
    </row>
    <row r="223" spans="3:9">
      <c r="C223" s="657"/>
      <c r="D223" s="657"/>
      <c r="E223" s="657"/>
      <c r="F223" s="657"/>
      <c r="G223" s="657"/>
      <c r="H223" s="657"/>
      <c r="I223" s="657"/>
    </row>
    <row r="224" spans="3:9">
      <c r="C224" s="657"/>
      <c r="D224" s="657"/>
      <c r="E224" s="657"/>
      <c r="F224" s="657"/>
      <c r="G224" s="657"/>
      <c r="H224" s="657"/>
      <c r="I224" s="657"/>
    </row>
    <row r="225" spans="3:9">
      <c r="C225" s="657"/>
      <c r="D225" s="657"/>
      <c r="E225" s="657"/>
      <c r="F225" s="657"/>
      <c r="G225" s="657"/>
      <c r="H225" s="657"/>
      <c r="I225" s="657"/>
    </row>
    <row r="226" spans="3:9">
      <c r="C226" s="657"/>
      <c r="D226" s="657"/>
      <c r="E226" s="657"/>
      <c r="F226" s="657"/>
      <c r="G226" s="657"/>
      <c r="H226" s="657"/>
      <c r="I226" s="657"/>
    </row>
    <row r="227" spans="3:9">
      <c r="C227" s="657"/>
      <c r="D227" s="657"/>
      <c r="E227" s="657"/>
      <c r="F227" s="657"/>
      <c r="G227" s="657"/>
      <c r="H227" s="657"/>
      <c r="I227" s="657"/>
    </row>
    <row r="228" spans="3:9">
      <c r="C228" s="657"/>
      <c r="D228" s="657"/>
      <c r="E228" s="657"/>
      <c r="F228" s="657"/>
      <c r="G228" s="657"/>
      <c r="H228" s="657"/>
      <c r="I228" s="657"/>
    </row>
    <row r="229" spans="3:9">
      <c r="C229" s="657"/>
      <c r="D229" s="657"/>
      <c r="E229" s="657"/>
      <c r="F229" s="657"/>
      <c r="G229" s="657"/>
      <c r="H229" s="657"/>
      <c r="I229" s="657"/>
    </row>
    <row r="230" spans="3:9">
      <c r="C230" s="657"/>
      <c r="D230" s="657"/>
      <c r="E230" s="657"/>
      <c r="F230" s="657"/>
      <c r="G230" s="657"/>
      <c r="H230" s="657"/>
      <c r="I230" s="657"/>
    </row>
    <row r="231" spans="3:9">
      <c r="C231" s="657"/>
      <c r="D231" s="657"/>
      <c r="E231" s="657"/>
      <c r="F231" s="657"/>
      <c r="G231" s="657"/>
      <c r="H231" s="657"/>
      <c r="I231" s="657"/>
    </row>
    <row r="232" spans="3:9">
      <c r="C232" s="657"/>
      <c r="D232" s="657"/>
      <c r="E232" s="657"/>
      <c r="F232" s="657"/>
      <c r="G232" s="657"/>
      <c r="H232" s="657"/>
      <c r="I232" s="657"/>
    </row>
    <row r="233" spans="3:9">
      <c r="C233" s="657"/>
      <c r="D233" s="657"/>
      <c r="E233" s="657"/>
      <c r="F233" s="657"/>
      <c r="G233" s="657"/>
      <c r="H233" s="657"/>
      <c r="I233" s="657"/>
    </row>
    <row r="234" spans="3:9">
      <c r="C234" s="657"/>
      <c r="D234" s="657"/>
      <c r="E234" s="657"/>
      <c r="F234" s="657"/>
      <c r="G234" s="657"/>
      <c r="H234" s="657"/>
      <c r="I234" s="657"/>
    </row>
    <row r="235" spans="3:9">
      <c r="C235" s="657"/>
      <c r="D235" s="657"/>
      <c r="E235" s="657"/>
      <c r="F235" s="657"/>
      <c r="G235" s="657"/>
      <c r="H235" s="657"/>
      <c r="I235" s="657"/>
    </row>
    <row r="236" spans="3:9">
      <c r="C236" s="657"/>
      <c r="D236" s="657"/>
      <c r="E236" s="657"/>
      <c r="F236" s="657"/>
      <c r="G236" s="657"/>
      <c r="H236" s="657"/>
      <c r="I236" s="657"/>
    </row>
    <row r="237" spans="3:9">
      <c r="C237" s="657"/>
      <c r="D237" s="657"/>
      <c r="E237" s="657"/>
      <c r="F237" s="657"/>
      <c r="G237" s="657"/>
      <c r="H237" s="657"/>
      <c r="I237" s="657"/>
    </row>
    <row r="238" spans="3:9">
      <c r="C238" s="657"/>
      <c r="D238" s="657"/>
      <c r="E238" s="657"/>
      <c r="F238" s="657"/>
      <c r="G238" s="657"/>
      <c r="H238" s="657"/>
      <c r="I238" s="657"/>
    </row>
    <row r="239" spans="3:9">
      <c r="C239" s="657"/>
      <c r="D239" s="657"/>
      <c r="E239" s="657"/>
      <c r="F239" s="657"/>
      <c r="G239" s="657"/>
      <c r="H239" s="657"/>
      <c r="I239" s="657"/>
    </row>
    <row r="240" spans="3:9">
      <c r="C240" s="657"/>
      <c r="D240" s="657"/>
      <c r="E240" s="657"/>
      <c r="F240" s="657"/>
      <c r="G240" s="657"/>
      <c r="H240" s="657"/>
      <c r="I240" s="657"/>
    </row>
    <row r="241" spans="3:9">
      <c r="C241" s="657"/>
      <c r="D241" s="657"/>
      <c r="E241" s="657"/>
      <c r="F241" s="657"/>
      <c r="G241" s="657"/>
      <c r="H241" s="657"/>
      <c r="I241" s="657"/>
    </row>
    <row r="242" spans="3:9">
      <c r="C242" s="657"/>
      <c r="D242" s="657"/>
      <c r="E242" s="657"/>
      <c r="F242" s="657"/>
      <c r="G242" s="657"/>
      <c r="H242" s="657"/>
      <c r="I242" s="657"/>
    </row>
    <row r="243" spans="3:9">
      <c r="C243" s="657"/>
      <c r="D243" s="657"/>
      <c r="E243" s="657"/>
      <c r="F243" s="657"/>
      <c r="G243" s="657"/>
      <c r="H243" s="657"/>
      <c r="I243" s="657"/>
    </row>
    <row r="244" spans="3:9">
      <c r="C244" s="657"/>
      <c r="D244" s="657"/>
      <c r="E244" s="657"/>
      <c r="F244" s="657"/>
      <c r="G244" s="657"/>
      <c r="H244" s="657"/>
      <c r="I244" s="657"/>
    </row>
    <row r="245" spans="3:9">
      <c r="C245" s="657"/>
      <c r="D245" s="657"/>
      <c r="E245" s="657"/>
      <c r="F245" s="657"/>
      <c r="G245" s="657"/>
      <c r="H245" s="657"/>
      <c r="I245" s="657"/>
    </row>
    <row r="246" spans="3:9">
      <c r="C246" s="657"/>
      <c r="D246" s="657"/>
      <c r="E246" s="657"/>
      <c r="F246" s="657"/>
      <c r="G246" s="657"/>
      <c r="H246" s="657"/>
      <c r="I246" s="657"/>
    </row>
    <row r="247" spans="3:9">
      <c r="C247" s="657"/>
      <c r="D247" s="657"/>
      <c r="E247" s="657"/>
      <c r="F247" s="657"/>
      <c r="G247" s="657"/>
      <c r="H247" s="657"/>
      <c r="I247" s="657"/>
    </row>
    <row r="248" spans="3:9">
      <c r="C248" s="657"/>
      <c r="D248" s="657"/>
      <c r="E248" s="657"/>
      <c r="F248" s="657"/>
      <c r="G248" s="657"/>
      <c r="H248" s="657"/>
      <c r="I248" s="657"/>
    </row>
    <row r="249" spans="3:9">
      <c r="C249" s="657"/>
      <c r="D249" s="657"/>
      <c r="E249" s="657"/>
      <c r="F249" s="657"/>
      <c r="G249" s="657"/>
      <c r="H249" s="657"/>
      <c r="I249" s="657"/>
    </row>
    <row r="250" spans="3:9">
      <c r="C250" s="657"/>
      <c r="D250" s="657"/>
      <c r="E250" s="657"/>
      <c r="F250" s="657"/>
      <c r="G250" s="657"/>
      <c r="H250" s="657"/>
      <c r="I250" s="657"/>
    </row>
    <row r="251" spans="3:9">
      <c r="C251" s="657"/>
      <c r="D251" s="657"/>
      <c r="E251" s="657"/>
      <c r="F251" s="657"/>
      <c r="G251" s="657"/>
      <c r="H251" s="657"/>
      <c r="I251" s="657"/>
    </row>
    <row r="252" spans="3:9">
      <c r="C252" s="657"/>
      <c r="D252" s="657"/>
      <c r="E252" s="657"/>
      <c r="F252" s="657"/>
      <c r="G252" s="657"/>
      <c r="H252" s="657"/>
      <c r="I252" s="657"/>
    </row>
    <row r="253" spans="3:9">
      <c r="C253" s="657"/>
      <c r="D253" s="657"/>
      <c r="E253" s="657"/>
      <c r="F253" s="657"/>
      <c r="G253" s="657"/>
      <c r="H253" s="657"/>
      <c r="I253" s="657"/>
    </row>
    <row r="254" spans="3:9">
      <c r="C254" s="657"/>
      <c r="D254" s="657"/>
      <c r="E254" s="657"/>
      <c r="F254" s="657"/>
      <c r="G254" s="657"/>
      <c r="H254" s="657"/>
      <c r="I254" s="657"/>
    </row>
    <row r="255" spans="3:9">
      <c r="C255" s="657"/>
      <c r="D255" s="657"/>
      <c r="E255" s="657"/>
      <c r="F255" s="657"/>
      <c r="G255" s="657"/>
      <c r="H255" s="657"/>
      <c r="I255" s="657"/>
    </row>
    <row r="256" spans="3:9">
      <c r="C256" s="657"/>
      <c r="D256" s="657"/>
      <c r="E256" s="657"/>
      <c r="F256" s="657"/>
      <c r="G256" s="657"/>
      <c r="H256" s="657"/>
      <c r="I256" s="657"/>
    </row>
    <row r="257" spans="3:9">
      <c r="C257" s="657"/>
      <c r="D257" s="657"/>
      <c r="E257" s="657"/>
      <c r="F257" s="657"/>
      <c r="G257" s="657"/>
      <c r="H257" s="657"/>
      <c r="I257" s="657"/>
    </row>
    <row r="258" spans="3:9">
      <c r="C258" s="657"/>
      <c r="D258" s="657"/>
      <c r="E258" s="657"/>
      <c r="F258" s="657"/>
      <c r="G258" s="657"/>
      <c r="H258" s="657"/>
      <c r="I258" s="657"/>
    </row>
    <row r="259" spans="3:9">
      <c r="C259" s="657"/>
      <c r="D259" s="657"/>
      <c r="E259" s="657"/>
      <c r="F259" s="657"/>
      <c r="G259" s="657"/>
      <c r="H259" s="657"/>
      <c r="I259" s="657"/>
    </row>
    <row r="260" spans="3:9">
      <c r="C260" s="657"/>
      <c r="D260" s="657"/>
      <c r="E260" s="657"/>
      <c r="F260" s="657"/>
      <c r="G260" s="657"/>
      <c r="H260" s="657"/>
      <c r="I260" s="657"/>
    </row>
    <row r="261" spans="3:9">
      <c r="C261" s="657"/>
      <c r="D261" s="657"/>
      <c r="E261" s="657"/>
      <c r="F261" s="657"/>
      <c r="G261" s="657"/>
      <c r="H261" s="657"/>
      <c r="I261" s="657"/>
    </row>
    <row r="262" spans="3:9">
      <c r="C262" s="657"/>
      <c r="D262" s="657"/>
      <c r="E262" s="657"/>
      <c r="F262" s="657"/>
      <c r="G262" s="657"/>
      <c r="H262" s="657"/>
      <c r="I262" s="657"/>
    </row>
    <row r="263" spans="3:9">
      <c r="C263" s="657"/>
      <c r="D263" s="657"/>
      <c r="E263" s="657"/>
      <c r="F263" s="657"/>
      <c r="G263" s="657"/>
      <c r="H263" s="657"/>
      <c r="I263" s="657"/>
    </row>
    <row r="264" spans="3:9">
      <c r="C264" s="657"/>
      <c r="D264" s="657"/>
      <c r="E264" s="657"/>
      <c r="F264" s="657"/>
      <c r="G264" s="657"/>
      <c r="H264" s="657"/>
      <c r="I264" s="657"/>
    </row>
    <row r="265" spans="3:9">
      <c r="C265" s="657"/>
      <c r="D265" s="657"/>
      <c r="E265" s="657"/>
      <c r="F265" s="657"/>
      <c r="G265" s="657"/>
      <c r="H265" s="657"/>
      <c r="I265" s="657"/>
    </row>
    <row r="266" spans="3:9">
      <c r="C266" s="657"/>
      <c r="D266" s="657"/>
      <c r="E266" s="657"/>
      <c r="F266" s="657"/>
      <c r="G266" s="657"/>
      <c r="H266" s="657"/>
      <c r="I266" s="657"/>
    </row>
    <row r="267" spans="3:9">
      <c r="C267" s="657"/>
      <c r="D267" s="657"/>
      <c r="E267" s="657"/>
      <c r="F267" s="657"/>
      <c r="G267" s="657"/>
      <c r="H267" s="657"/>
      <c r="I267" s="657"/>
    </row>
    <row r="268" spans="3:9">
      <c r="C268" s="657"/>
      <c r="D268" s="657"/>
      <c r="E268" s="657"/>
      <c r="F268" s="657"/>
      <c r="G268" s="657"/>
      <c r="H268" s="657"/>
      <c r="I268" s="657"/>
    </row>
    <row r="269" spans="3:9">
      <c r="C269" s="657"/>
      <c r="D269" s="657"/>
      <c r="E269" s="657"/>
      <c r="F269" s="657"/>
      <c r="G269" s="657"/>
      <c r="H269" s="657"/>
      <c r="I269" s="657"/>
    </row>
    <row r="270" spans="3:9">
      <c r="C270" s="657"/>
      <c r="D270" s="657"/>
      <c r="E270" s="657"/>
      <c r="F270" s="657"/>
      <c r="G270" s="657"/>
      <c r="H270" s="657"/>
      <c r="I270" s="657"/>
    </row>
    <row r="271" spans="3:9">
      <c r="C271" s="657"/>
      <c r="D271" s="657"/>
      <c r="E271" s="657"/>
      <c r="F271" s="657"/>
      <c r="G271" s="657"/>
      <c r="H271" s="657"/>
      <c r="I271" s="657"/>
    </row>
    <row r="272" spans="3:9">
      <c r="C272" s="657"/>
      <c r="D272" s="657"/>
      <c r="E272" s="657"/>
      <c r="F272" s="657"/>
      <c r="G272" s="657"/>
      <c r="H272" s="657"/>
      <c r="I272" s="657"/>
    </row>
    <row r="273" spans="3:9">
      <c r="C273" s="657"/>
      <c r="D273" s="657"/>
      <c r="E273" s="657"/>
      <c r="F273" s="657"/>
      <c r="G273" s="657"/>
      <c r="H273" s="657"/>
      <c r="I273" s="657"/>
    </row>
    <row r="274" spans="3:9">
      <c r="C274" s="657"/>
      <c r="D274" s="657"/>
      <c r="E274" s="657"/>
      <c r="F274" s="657"/>
      <c r="G274" s="657"/>
      <c r="H274" s="657"/>
      <c r="I274" s="657"/>
    </row>
    <row r="275" spans="3:9">
      <c r="C275" s="657"/>
      <c r="D275" s="657"/>
      <c r="E275" s="657"/>
      <c r="F275" s="657"/>
      <c r="G275" s="657"/>
      <c r="H275" s="657"/>
      <c r="I275" s="657"/>
    </row>
    <row r="276" spans="3:9">
      <c r="C276" s="657"/>
      <c r="D276" s="657"/>
      <c r="E276" s="657"/>
      <c r="F276" s="657"/>
      <c r="G276" s="657"/>
      <c r="H276" s="657"/>
      <c r="I276" s="657"/>
    </row>
    <row r="277" spans="3:9">
      <c r="C277" s="657"/>
      <c r="D277" s="657"/>
      <c r="E277" s="657"/>
      <c r="F277" s="657"/>
      <c r="G277" s="657"/>
      <c r="H277" s="657"/>
      <c r="I277" s="657"/>
    </row>
    <row r="278" spans="3:9">
      <c r="C278" s="657"/>
      <c r="D278" s="657"/>
      <c r="E278" s="657"/>
      <c r="F278" s="657"/>
      <c r="G278" s="657"/>
      <c r="H278" s="657"/>
      <c r="I278" s="657"/>
    </row>
    <row r="279" spans="3:9">
      <c r="C279" s="657"/>
      <c r="D279" s="657"/>
      <c r="E279" s="657"/>
      <c r="F279" s="657"/>
      <c r="G279" s="657"/>
      <c r="H279" s="657"/>
      <c r="I279" s="657"/>
    </row>
    <row r="280" spans="3:9">
      <c r="C280" s="657"/>
      <c r="D280" s="657"/>
      <c r="E280" s="657"/>
      <c r="F280" s="657"/>
      <c r="G280" s="657"/>
      <c r="H280" s="657"/>
      <c r="I280" s="657"/>
    </row>
    <row r="281" spans="3:9">
      <c r="C281" s="657"/>
      <c r="D281" s="657"/>
      <c r="E281" s="657"/>
      <c r="F281" s="657"/>
      <c r="G281" s="657"/>
      <c r="H281" s="657"/>
      <c r="I281" s="657"/>
    </row>
    <row r="282" spans="3:9">
      <c r="C282" s="657"/>
      <c r="D282" s="657"/>
      <c r="E282" s="657"/>
      <c r="F282" s="657"/>
      <c r="G282" s="657"/>
      <c r="H282" s="657"/>
      <c r="I282" s="657"/>
    </row>
    <row r="283" spans="3:9">
      <c r="C283" s="657"/>
      <c r="D283" s="657"/>
      <c r="E283" s="657"/>
      <c r="F283" s="657"/>
      <c r="G283" s="657"/>
      <c r="H283" s="657"/>
      <c r="I283" s="657"/>
    </row>
    <row r="284" spans="3:9">
      <c r="C284" s="657"/>
      <c r="D284" s="657"/>
      <c r="E284" s="657"/>
      <c r="F284" s="657"/>
      <c r="G284" s="657"/>
      <c r="H284" s="657"/>
      <c r="I284" s="657"/>
    </row>
    <row r="285" spans="3:9">
      <c r="C285" s="657"/>
      <c r="D285" s="657"/>
      <c r="E285" s="657"/>
      <c r="F285" s="657"/>
      <c r="G285" s="657"/>
      <c r="H285" s="657"/>
      <c r="I285" s="657"/>
    </row>
    <row r="286" spans="3:9">
      <c r="C286" s="657"/>
      <c r="D286" s="657"/>
      <c r="E286" s="657"/>
      <c r="F286" s="657"/>
      <c r="G286" s="657"/>
      <c r="H286" s="657"/>
      <c r="I286" s="657"/>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D32"/>
  <sheetViews>
    <sheetView showGridLines="0" zoomScaleNormal="100" workbookViewId="0">
      <selection activeCell="C45" sqref="C45"/>
    </sheetView>
  </sheetViews>
  <sheetFormatPr defaultColWidth="9.140625" defaultRowHeight="15"/>
  <cols>
    <col min="1" max="1" width="11.85546875" style="367" bestFit="1" customWidth="1"/>
    <col min="2" max="2" width="108" style="367" bestFit="1" customWidth="1"/>
    <col min="3" max="3" width="35.5703125" style="367" customWidth="1"/>
    <col min="4" max="4" width="38.42578125" style="367" customWidth="1"/>
    <col min="5" max="16384" width="9.140625" style="367"/>
  </cols>
  <sheetData>
    <row r="1" spans="1:4">
      <c r="A1" s="365" t="s">
        <v>30</v>
      </c>
      <c r="B1" s="448" t="str">
        <f>'Info '!C2</f>
        <v>JSC ProCredit Bank</v>
      </c>
    </row>
    <row r="2" spans="1:4">
      <c r="A2" s="365" t="s">
        <v>31</v>
      </c>
      <c r="B2" s="447">
        <f>'1. key ratios '!B2</f>
        <v>45565</v>
      </c>
    </row>
    <row r="3" spans="1:4">
      <c r="A3" s="366" t="s">
        <v>455</v>
      </c>
    </row>
    <row r="5" spans="1:4">
      <c r="A5" s="745" t="s">
        <v>669</v>
      </c>
      <c r="B5" s="745"/>
      <c r="C5" s="446" t="s">
        <v>472</v>
      </c>
      <c r="D5" s="446" t="s">
        <v>513</v>
      </c>
    </row>
    <row r="6" spans="1:4">
      <c r="A6" s="473">
        <v>1</v>
      </c>
      <c r="B6" s="466" t="s">
        <v>668</v>
      </c>
      <c r="C6" s="608">
        <v>29648556.059999999</v>
      </c>
      <c r="D6" s="468"/>
    </row>
    <row r="7" spans="1:4">
      <c r="A7" s="470">
        <v>2</v>
      </c>
      <c r="B7" s="466" t="s">
        <v>667</v>
      </c>
      <c r="C7" s="612">
        <v>5189867.8199999994</v>
      </c>
      <c r="D7" s="468">
        <v>0</v>
      </c>
    </row>
    <row r="8" spans="1:4">
      <c r="A8" s="472">
        <v>2.1</v>
      </c>
      <c r="B8" s="471" t="s">
        <v>528</v>
      </c>
      <c r="C8" s="612">
        <v>550452.29</v>
      </c>
      <c r="D8" s="468"/>
    </row>
    <row r="9" spans="1:4">
      <c r="A9" s="472">
        <v>2.2000000000000002</v>
      </c>
      <c r="B9" s="471" t="s">
        <v>526</v>
      </c>
      <c r="C9" s="612">
        <v>4639415.5299999993</v>
      </c>
      <c r="D9" s="468"/>
    </row>
    <row r="10" spans="1:4">
      <c r="A10" s="473">
        <v>3</v>
      </c>
      <c r="B10" s="466" t="s">
        <v>666</v>
      </c>
      <c r="C10" s="612">
        <v>4520325.6399999987</v>
      </c>
      <c r="D10" s="468">
        <v>0</v>
      </c>
    </row>
    <row r="11" spans="1:4">
      <c r="A11" s="472">
        <v>3.1</v>
      </c>
      <c r="B11" s="471" t="s">
        <v>457</v>
      </c>
      <c r="C11" s="612">
        <v>36965.899999999907</v>
      </c>
      <c r="D11" s="468"/>
    </row>
    <row r="12" spans="1:4">
      <c r="A12" s="472">
        <v>3.2</v>
      </c>
      <c r="B12" s="471" t="s">
        <v>665</v>
      </c>
      <c r="C12" s="612">
        <v>291503.07000000007</v>
      </c>
      <c r="D12" s="468"/>
    </row>
    <row r="13" spans="1:4">
      <c r="A13" s="472">
        <v>3.3</v>
      </c>
      <c r="B13" s="471" t="s">
        <v>527</v>
      </c>
      <c r="C13" s="612">
        <v>4191856.669999999</v>
      </c>
      <c r="D13" s="468"/>
    </row>
    <row r="14" spans="1:4">
      <c r="A14" s="470">
        <v>4</v>
      </c>
      <c r="B14" s="469" t="s">
        <v>664</v>
      </c>
      <c r="C14" s="612">
        <v>70544.340000000026</v>
      </c>
      <c r="D14" s="468"/>
    </row>
    <row r="15" spans="1:4">
      <c r="A15" s="467">
        <v>5</v>
      </c>
      <c r="B15" s="466" t="s">
        <v>663</v>
      </c>
      <c r="C15" s="608">
        <v>30388642.579999994</v>
      </c>
      <c r="D15" s="439">
        <v>0</v>
      </c>
    </row>
    <row r="17" spans="3:3">
      <c r="C17" s="657"/>
    </row>
    <row r="18" spans="3:3">
      <c r="C18" s="657"/>
    </row>
    <row r="19" spans="3:3">
      <c r="C19" s="657"/>
    </row>
    <row r="20" spans="3:3">
      <c r="C20" s="657"/>
    </row>
    <row r="21" spans="3:3">
      <c r="C21" s="657"/>
    </row>
    <row r="22" spans="3:3">
      <c r="C22" s="657"/>
    </row>
    <row r="23" spans="3:3">
      <c r="C23" s="657"/>
    </row>
    <row r="24" spans="3:3">
      <c r="C24" s="657"/>
    </row>
    <row r="25" spans="3:3">
      <c r="C25" s="657"/>
    </row>
    <row r="26" spans="3:3">
      <c r="C26" s="657"/>
    </row>
    <row r="27" spans="3:3">
      <c r="C27" s="657"/>
    </row>
    <row r="28" spans="3:3">
      <c r="C28" s="657"/>
    </row>
    <row r="29" spans="3:3">
      <c r="C29" s="657"/>
    </row>
    <row r="30" spans="3:3">
      <c r="C30" s="657"/>
    </row>
    <row r="31" spans="3:3">
      <c r="C31" s="657"/>
    </row>
    <row r="32" spans="3:3">
      <c r="C32" s="657"/>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E23"/>
  <sheetViews>
    <sheetView showGridLines="0" zoomScaleNormal="100" workbookViewId="0">
      <selection activeCell="C45" sqref="C45"/>
    </sheetView>
  </sheetViews>
  <sheetFormatPr defaultColWidth="9.140625" defaultRowHeight="15"/>
  <cols>
    <col min="1" max="1" width="11.85546875" style="367" bestFit="1" customWidth="1"/>
    <col min="2" max="2" width="128.85546875" style="367" bestFit="1" customWidth="1"/>
    <col min="3" max="3" width="37" style="367" customWidth="1"/>
    <col min="4" max="4" width="50.5703125" style="367" customWidth="1"/>
    <col min="5" max="16384" width="9.140625" style="367"/>
  </cols>
  <sheetData>
    <row r="1" spans="1:5">
      <c r="A1" s="365" t="s">
        <v>30</v>
      </c>
      <c r="B1" s="448" t="str">
        <f>'Info '!C2</f>
        <v>JSC ProCredit Bank</v>
      </c>
    </row>
    <row r="2" spans="1:5">
      <c r="A2" s="365" t="s">
        <v>31</v>
      </c>
      <c r="B2" s="447">
        <f>'1. key ratios '!B2</f>
        <v>45565</v>
      </c>
    </row>
    <row r="3" spans="1:5">
      <c r="A3" s="366" t="s">
        <v>459</v>
      </c>
    </row>
    <row r="4" spans="1:5">
      <c r="A4" s="366"/>
    </row>
    <row r="5" spans="1:5" ht="15" customHeight="1">
      <c r="A5" s="746" t="s">
        <v>529</v>
      </c>
      <c r="B5" s="747"/>
      <c r="C5" s="750" t="s">
        <v>460</v>
      </c>
      <c r="D5" s="750" t="s">
        <v>461</v>
      </c>
    </row>
    <row r="6" spans="1:5">
      <c r="A6" s="748"/>
      <c r="B6" s="749"/>
      <c r="C6" s="750"/>
      <c r="D6" s="750"/>
    </row>
    <row r="7" spans="1:5">
      <c r="A7" s="439">
        <v>1</v>
      </c>
      <c r="B7" s="439" t="s">
        <v>456</v>
      </c>
      <c r="C7" s="608">
        <v>39533882.810000002</v>
      </c>
      <c r="D7" s="474"/>
      <c r="E7" s="657"/>
    </row>
    <row r="8" spans="1:5">
      <c r="A8" s="468">
        <v>2</v>
      </c>
      <c r="B8" s="468" t="s">
        <v>462</v>
      </c>
      <c r="C8" s="612">
        <v>103428.95999999979</v>
      </c>
      <c r="D8" s="474"/>
      <c r="E8" s="657"/>
    </row>
    <row r="9" spans="1:5">
      <c r="A9" s="468">
        <v>3</v>
      </c>
      <c r="B9" s="477" t="s">
        <v>672</v>
      </c>
      <c r="C9" s="612">
        <v>174818.85</v>
      </c>
      <c r="D9" s="474"/>
      <c r="E9" s="657"/>
    </row>
    <row r="10" spans="1:5">
      <c r="A10" s="468">
        <v>4</v>
      </c>
      <c r="B10" s="468" t="s">
        <v>463</v>
      </c>
      <c r="C10" s="612">
        <v>3658934.68</v>
      </c>
      <c r="D10" s="474"/>
      <c r="E10" s="657"/>
    </row>
    <row r="11" spans="1:5">
      <c r="A11" s="468">
        <v>5</v>
      </c>
      <c r="B11" s="476" t="s">
        <v>671</v>
      </c>
      <c r="C11" s="612">
        <v>0</v>
      </c>
      <c r="D11" s="474"/>
      <c r="E11" s="657"/>
    </row>
    <row r="12" spans="1:5">
      <c r="A12" s="468">
        <v>6</v>
      </c>
      <c r="B12" s="476" t="s">
        <v>464</v>
      </c>
      <c r="C12" s="612">
        <v>3621968.7800000003</v>
      </c>
      <c r="D12" s="474"/>
      <c r="E12" s="657"/>
    </row>
    <row r="13" spans="1:5">
      <c r="A13" s="468">
        <v>7</v>
      </c>
      <c r="B13" s="476" t="s">
        <v>467</v>
      </c>
      <c r="C13" s="612">
        <v>36965.899999999907</v>
      </c>
      <c r="D13" s="474"/>
      <c r="E13" s="657"/>
    </row>
    <row r="14" spans="1:5">
      <c r="A14" s="468">
        <v>8</v>
      </c>
      <c r="B14" s="476" t="s">
        <v>465</v>
      </c>
      <c r="C14" s="612"/>
      <c r="D14" s="468"/>
      <c r="E14" s="657"/>
    </row>
    <row r="15" spans="1:5">
      <c r="A15" s="468">
        <v>9</v>
      </c>
      <c r="B15" s="476" t="s">
        <v>466</v>
      </c>
      <c r="C15" s="612"/>
      <c r="D15" s="468"/>
      <c r="E15" s="657"/>
    </row>
    <row r="16" spans="1:5">
      <c r="A16" s="468">
        <v>10</v>
      </c>
      <c r="B16" s="476" t="s">
        <v>468</v>
      </c>
      <c r="C16" s="612"/>
      <c r="D16" s="468"/>
      <c r="E16" s="657"/>
    </row>
    <row r="17" spans="1:5">
      <c r="A17" s="468">
        <v>11</v>
      </c>
      <c r="B17" s="476" t="s">
        <v>670</v>
      </c>
      <c r="C17" s="612">
        <v>0</v>
      </c>
      <c r="D17" s="474"/>
      <c r="E17" s="657"/>
    </row>
    <row r="18" spans="1:5">
      <c r="A18" s="439">
        <v>12</v>
      </c>
      <c r="B18" s="475" t="s">
        <v>458</v>
      </c>
      <c r="C18" s="608">
        <v>36153195.940000005</v>
      </c>
      <c r="D18" s="474"/>
      <c r="E18" s="657"/>
    </row>
    <row r="21" spans="1:5">
      <c r="B21" s="365"/>
    </row>
    <row r="22" spans="1:5">
      <c r="B22" s="365"/>
    </row>
    <row r="23" spans="1:5">
      <c r="B23" s="366"/>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167"/>
  <sheetViews>
    <sheetView showGridLines="0" zoomScaleNormal="100" workbookViewId="0">
      <selection activeCell="C45" sqref="C45"/>
    </sheetView>
  </sheetViews>
  <sheetFormatPr defaultColWidth="9.140625" defaultRowHeight="15"/>
  <cols>
    <col min="1" max="1" width="11.85546875" style="461" bestFit="1" customWidth="1"/>
    <col min="2" max="2" width="63.85546875" style="461" customWidth="1"/>
    <col min="3" max="3" width="15.5703125" style="461" customWidth="1"/>
    <col min="4" max="18" width="22.28515625" style="461" customWidth="1"/>
    <col min="19" max="19" width="23.28515625" style="461" bestFit="1" customWidth="1"/>
    <col min="20" max="26" width="22.28515625" style="461" customWidth="1"/>
    <col min="27" max="27" width="23.28515625" style="461" bestFit="1" customWidth="1"/>
    <col min="28" max="28" width="20" style="461" customWidth="1"/>
    <col min="29" max="16384" width="9.140625" style="461"/>
  </cols>
  <sheetData>
    <row r="1" spans="1:28">
      <c r="A1" s="365" t="s">
        <v>30</v>
      </c>
      <c r="B1" s="448" t="str">
        <f>'Info '!C2</f>
        <v>JSC ProCredit Bank</v>
      </c>
    </row>
    <row r="2" spans="1:28">
      <c r="A2" s="365" t="s">
        <v>31</v>
      </c>
      <c r="B2" s="447">
        <f>'1. key ratios '!B2</f>
        <v>45565</v>
      </c>
      <c r="C2" s="462"/>
    </row>
    <row r="3" spans="1:28">
      <c r="A3" s="366" t="s">
        <v>469</v>
      </c>
    </row>
    <row r="5" spans="1:28" ht="15" customHeight="1">
      <c r="A5" s="752" t="s">
        <v>684</v>
      </c>
      <c r="B5" s="753"/>
      <c r="C5" s="758" t="s">
        <v>470</v>
      </c>
      <c r="D5" s="759"/>
      <c r="E5" s="759"/>
      <c r="F5" s="759"/>
      <c r="G5" s="759"/>
      <c r="H5" s="759"/>
      <c r="I5" s="759"/>
      <c r="J5" s="759"/>
      <c r="K5" s="759"/>
      <c r="L5" s="759"/>
      <c r="M5" s="759"/>
      <c r="N5" s="759"/>
      <c r="O5" s="759"/>
      <c r="P5" s="759"/>
      <c r="Q5" s="759"/>
      <c r="R5" s="759"/>
      <c r="S5" s="759"/>
      <c r="T5" s="484"/>
      <c r="U5" s="484"/>
      <c r="V5" s="484"/>
      <c r="W5" s="484"/>
      <c r="X5" s="484"/>
      <c r="Y5" s="484"/>
      <c r="Z5" s="484"/>
      <c r="AA5" s="483"/>
      <c r="AB5" s="478"/>
    </row>
    <row r="6" spans="1:28" ht="12" customHeight="1">
      <c r="A6" s="754"/>
      <c r="B6" s="755"/>
      <c r="C6" s="760" t="s">
        <v>64</v>
      </c>
      <c r="D6" s="762" t="s">
        <v>683</v>
      </c>
      <c r="E6" s="762"/>
      <c r="F6" s="762"/>
      <c r="G6" s="762"/>
      <c r="H6" s="762" t="s">
        <v>682</v>
      </c>
      <c r="I6" s="762"/>
      <c r="J6" s="762"/>
      <c r="K6" s="762"/>
      <c r="L6" s="481"/>
      <c r="M6" s="763" t="s">
        <v>681</v>
      </c>
      <c r="N6" s="763"/>
      <c r="O6" s="763"/>
      <c r="P6" s="763"/>
      <c r="Q6" s="763"/>
      <c r="R6" s="763"/>
      <c r="S6" s="743"/>
      <c r="T6" s="482"/>
      <c r="U6" s="751" t="s">
        <v>680</v>
      </c>
      <c r="V6" s="751"/>
      <c r="W6" s="751"/>
      <c r="X6" s="751"/>
      <c r="Y6" s="751"/>
      <c r="Z6" s="751"/>
      <c r="AA6" s="744"/>
      <c r="AB6" s="481"/>
    </row>
    <row r="7" spans="1:28">
      <c r="A7" s="756"/>
      <c r="B7" s="757"/>
      <c r="C7" s="761"/>
      <c r="D7" s="480"/>
      <c r="E7" s="458" t="s">
        <v>471</v>
      </c>
      <c r="F7" s="458" t="s">
        <v>678</v>
      </c>
      <c r="G7" s="460" t="s">
        <v>679</v>
      </c>
      <c r="H7" s="462"/>
      <c r="I7" s="458" t="s">
        <v>471</v>
      </c>
      <c r="J7" s="458" t="s">
        <v>678</v>
      </c>
      <c r="K7" s="460" t="s">
        <v>679</v>
      </c>
      <c r="L7" s="479"/>
      <c r="M7" s="458" t="s">
        <v>471</v>
      </c>
      <c r="N7" s="458" t="s">
        <v>678</v>
      </c>
      <c r="O7" s="458" t="s">
        <v>677</v>
      </c>
      <c r="P7" s="458" t="s">
        <v>676</v>
      </c>
      <c r="Q7" s="458" t="s">
        <v>675</v>
      </c>
      <c r="R7" s="458" t="s">
        <v>674</v>
      </c>
      <c r="S7" s="458" t="s">
        <v>673</v>
      </c>
      <c r="T7" s="479"/>
      <c r="U7" s="458" t="s">
        <v>471</v>
      </c>
      <c r="V7" s="458" t="s">
        <v>678</v>
      </c>
      <c r="W7" s="458" t="s">
        <v>677</v>
      </c>
      <c r="X7" s="458" t="s">
        <v>676</v>
      </c>
      <c r="Y7" s="458" t="s">
        <v>675</v>
      </c>
      <c r="Z7" s="458" t="s">
        <v>674</v>
      </c>
      <c r="AA7" s="458" t="s">
        <v>673</v>
      </c>
      <c r="AB7" s="478"/>
    </row>
    <row r="8" spans="1:28" s="616" customFormat="1">
      <c r="A8" s="615">
        <v>1</v>
      </c>
      <c r="B8" s="454" t="s">
        <v>472</v>
      </c>
      <c r="C8" s="611">
        <v>1374663427.8247337</v>
      </c>
      <c r="D8" s="611">
        <v>1301039209.5220149</v>
      </c>
      <c r="E8" s="611">
        <v>6590011.186032</v>
      </c>
      <c r="F8" s="611">
        <v>0</v>
      </c>
      <c r="G8" s="611">
        <v>0</v>
      </c>
      <c r="H8" s="611">
        <v>37471022.383605383</v>
      </c>
      <c r="I8" s="611">
        <v>5051663.4482810404</v>
      </c>
      <c r="J8" s="611">
        <v>209765.756956</v>
      </c>
      <c r="K8" s="611">
        <v>0</v>
      </c>
      <c r="L8" s="611">
        <v>35872074.019825943</v>
      </c>
      <c r="M8" s="611">
        <v>825850.47081524006</v>
      </c>
      <c r="N8" s="611">
        <v>8100247.8010665206</v>
      </c>
      <c r="O8" s="611">
        <v>3536984.4544076803</v>
      </c>
      <c r="P8" s="611">
        <v>9242327.7082377989</v>
      </c>
      <c r="Q8" s="611">
        <v>8251871.2731306199</v>
      </c>
      <c r="R8" s="611">
        <v>0</v>
      </c>
      <c r="S8" s="611">
        <v>0</v>
      </c>
      <c r="T8" s="611">
        <v>281121.89928746002</v>
      </c>
      <c r="U8" s="611">
        <v>0</v>
      </c>
      <c r="V8" s="611">
        <v>0</v>
      </c>
      <c r="W8" s="611">
        <v>0</v>
      </c>
      <c r="X8" s="611">
        <v>0</v>
      </c>
      <c r="Y8" s="611">
        <v>0</v>
      </c>
      <c r="Z8" s="611">
        <v>0</v>
      </c>
      <c r="AA8" s="611">
        <v>0</v>
      </c>
    </row>
    <row r="9" spans="1:28">
      <c r="A9" s="450">
        <v>1.1000000000000001</v>
      </c>
      <c r="B9" s="470" t="s">
        <v>473</v>
      </c>
      <c r="C9" s="613">
        <v>0</v>
      </c>
      <c r="D9" s="609"/>
      <c r="E9" s="609"/>
      <c r="F9" s="609"/>
      <c r="G9" s="609"/>
      <c r="H9" s="609"/>
      <c r="I9" s="609"/>
      <c r="J9" s="609"/>
      <c r="K9" s="609"/>
      <c r="L9" s="609"/>
      <c r="M9" s="609"/>
      <c r="N9" s="609"/>
      <c r="O9" s="609"/>
      <c r="P9" s="609"/>
      <c r="Q9" s="609"/>
      <c r="R9" s="609"/>
      <c r="S9" s="609"/>
      <c r="T9" s="609"/>
      <c r="U9" s="609"/>
      <c r="V9" s="609"/>
      <c r="W9" s="609"/>
      <c r="X9" s="609"/>
      <c r="Y9" s="609"/>
      <c r="Z9" s="609"/>
      <c r="AA9" s="609"/>
    </row>
    <row r="10" spans="1:28">
      <c r="A10" s="450">
        <v>1.2</v>
      </c>
      <c r="B10" s="470" t="s">
        <v>474</v>
      </c>
      <c r="C10" s="613">
        <v>0</v>
      </c>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row>
    <row r="11" spans="1:28">
      <c r="A11" s="450">
        <v>1.3</v>
      </c>
      <c r="B11" s="470" t="s">
        <v>475</v>
      </c>
      <c r="C11" s="613">
        <v>0</v>
      </c>
      <c r="D11" s="609">
        <v>0</v>
      </c>
      <c r="E11" s="609"/>
      <c r="F11" s="609"/>
      <c r="G11" s="609"/>
      <c r="H11" s="609"/>
      <c r="I11" s="609"/>
      <c r="J11" s="609"/>
      <c r="K11" s="609"/>
      <c r="L11" s="609"/>
      <c r="M11" s="609"/>
      <c r="N11" s="609"/>
      <c r="O11" s="609"/>
      <c r="P11" s="609"/>
      <c r="Q11" s="609"/>
      <c r="R11" s="609"/>
      <c r="S11" s="609"/>
      <c r="T11" s="609"/>
      <c r="U11" s="609"/>
      <c r="V11" s="609"/>
      <c r="W11" s="609"/>
      <c r="X11" s="609"/>
      <c r="Y11" s="609"/>
      <c r="Z11" s="609"/>
      <c r="AA11" s="609"/>
    </row>
    <row r="12" spans="1:28">
      <c r="A12" s="450">
        <v>1.4</v>
      </c>
      <c r="B12" s="470" t="s">
        <v>476</v>
      </c>
      <c r="C12" s="613">
        <v>2349978.02</v>
      </c>
      <c r="D12" s="609">
        <v>2349978.02</v>
      </c>
      <c r="E12" s="609">
        <v>0</v>
      </c>
      <c r="F12" s="609">
        <v>0</v>
      </c>
      <c r="G12" s="609">
        <v>0</v>
      </c>
      <c r="H12" s="609">
        <v>0</v>
      </c>
      <c r="I12" s="609">
        <v>0</v>
      </c>
      <c r="J12" s="609">
        <v>0</v>
      </c>
      <c r="K12" s="609">
        <v>0</v>
      </c>
      <c r="L12" s="609">
        <v>0</v>
      </c>
      <c r="M12" s="609">
        <v>0</v>
      </c>
      <c r="N12" s="609">
        <v>0</v>
      </c>
      <c r="O12" s="609">
        <v>0</v>
      </c>
      <c r="P12" s="609">
        <v>0</v>
      </c>
      <c r="Q12" s="609">
        <v>0</v>
      </c>
      <c r="R12" s="609">
        <v>0</v>
      </c>
      <c r="S12" s="609">
        <v>0</v>
      </c>
      <c r="T12" s="609">
        <v>0</v>
      </c>
      <c r="U12" s="609">
        <v>0</v>
      </c>
      <c r="V12" s="609">
        <v>0</v>
      </c>
      <c r="W12" s="609">
        <v>0</v>
      </c>
      <c r="X12" s="609">
        <v>0</v>
      </c>
      <c r="Y12" s="609">
        <v>0</v>
      </c>
      <c r="Z12" s="609">
        <v>0</v>
      </c>
      <c r="AA12" s="609">
        <v>0</v>
      </c>
    </row>
    <row r="13" spans="1:28">
      <c r="A13" s="450">
        <v>1.5</v>
      </c>
      <c r="B13" s="470" t="s">
        <v>477</v>
      </c>
      <c r="C13" s="613">
        <v>1143792914.1736901</v>
      </c>
      <c r="D13" s="609">
        <v>1077067089.5843899</v>
      </c>
      <c r="E13" s="609">
        <v>6267759.1778119998</v>
      </c>
      <c r="F13" s="609">
        <v>0</v>
      </c>
      <c r="G13" s="609">
        <v>0</v>
      </c>
      <c r="H13" s="609">
        <v>32197861.748187602</v>
      </c>
      <c r="I13" s="609">
        <v>4796377.661994</v>
      </c>
      <c r="J13" s="609">
        <v>111557.53</v>
      </c>
      <c r="K13" s="609">
        <v>0</v>
      </c>
      <c r="L13" s="609">
        <v>34527962.841112703</v>
      </c>
      <c r="M13" s="609">
        <v>811271.13021124003</v>
      </c>
      <c r="N13" s="609">
        <v>7949987.2893905202</v>
      </c>
      <c r="O13" s="609">
        <v>3500709.7344076801</v>
      </c>
      <c r="P13" s="609">
        <v>8766231.9463577997</v>
      </c>
      <c r="Q13" s="609">
        <v>8128095.3854706204</v>
      </c>
      <c r="R13" s="609">
        <v>0</v>
      </c>
      <c r="S13" s="609">
        <v>0</v>
      </c>
      <c r="T13" s="609">
        <v>0</v>
      </c>
      <c r="U13" s="609">
        <v>0</v>
      </c>
      <c r="V13" s="609">
        <v>0</v>
      </c>
      <c r="W13" s="609">
        <v>0</v>
      </c>
      <c r="X13" s="609">
        <v>0</v>
      </c>
      <c r="Y13" s="609">
        <v>0</v>
      </c>
      <c r="Z13" s="609">
        <v>0</v>
      </c>
      <c r="AA13" s="609">
        <v>0</v>
      </c>
    </row>
    <row r="14" spans="1:28">
      <c r="A14" s="450">
        <v>1.6</v>
      </c>
      <c r="B14" s="470" t="s">
        <v>478</v>
      </c>
      <c r="C14" s="613">
        <v>228520535.63104349</v>
      </c>
      <c r="D14" s="609">
        <v>221622141.91762501</v>
      </c>
      <c r="E14" s="609">
        <v>322252.00822000002</v>
      </c>
      <c r="F14" s="609">
        <v>0</v>
      </c>
      <c r="G14" s="609">
        <v>0</v>
      </c>
      <c r="H14" s="609">
        <v>5273160.6354177799</v>
      </c>
      <c r="I14" s="609">
        <v>255285.78628704001</v>
      </c>
      <c r="J14" s="609">
        <v>98208.226955999999</v>
      </c>
      <c r="K14" s="609">
        <v>0</v>
      </c>
      <c r="L14" s="609">
        <v>1344111.17871324</v>
      </c>
      <c r="M14" s="609">
        <v>14579.340604000001</v>
      </c>
      <c r="N14" s="609">
        <v>150260.51167599999</v>
      </c>
      <c r="O14" s="609">
        <v>36274.720000000001</v>
      </c>
      <c r="P14" s="609">
        <v>476095.76188000001</v>
      </c>
      <c r="Q14" s="609">
        <v>123775.88765999999</v>
      </c>
      <c r="R14" s="609">
        <v>0</v>
      </c>
      <c r="S14" s="609">
        <v>0</v>
      </c>
      <c r="T14" s="609">
        <v>281121.89928746002</v>
      </c>
      <c r="U14" s="609">
        <v>0</v>
      </c>
      <c r="V14" s="609">
        <v>0</v>
      </c>
      <c r="W14" s="609">
        <v>0</v>
      </c>
      <c r="X14" s="609">
        <v>0</v>
      </c>
      <c r="Y14" s="609">
        <v>0</v>
      </c>
      <c r="Z14" s="609">
        <v>0</v>
      </c>
      <c r="AA14" s="609">
        <v>0</v>
      </c>
    </row>
    <row r="15" spans="1:28" s="616" customFormat="1">
      <c r="A15" s="615">
        <v>2</v>
      </c>
      <c r="B15" s="454" t="s">
        <v>479</v>
      </c>
      <c r="C15" s="611">
        <v>71190334.5</v>
      </c>
      <c r="D15" s="611">
        <v>71190334.5</v>
      </c>
      <c r="E15" s="611">
        <v>0</v>
      </c>
      <c r="F15" s="611">
        <v>0</v>
      </c>
      <c r="G15" s="611">
        <v>0</v>
      </c>
      <c r="H15" s="611">
        <v>0</v>
      </c>
      <c r="I15" s="611">
        <v>0</v>
      </c>
      <c r="J15" s="611">
        <v>0</v>
      </c>
      <c r="K15" s="611">
        <v>0</v>
      </c>
      <c r="L15" s="611">
        <v>0</v>
      </c>
      <c r="M15" s="611">
        <v>0</v>
      </c>
      <c r="N15" s="611">
        <v>0</v>
      </c>
      <c r="O15" s="611">
        <v>0</v>
      </c>
      <c r="P15" s="611">
        <v>0</v>
      </c>
      <c r="Q15" s="611">
        <v>0</v>
      </c>
      <c r="R15" s="611">
        <v>0</v>
      </c>
      <c r="S15" s="611">
        <v>0</v>
      </c>
      <c r="T15" s="611">
        <v>0</v>
      </c>
      <c r="U15" s="611">
        <v>0</v>
      </c>
      <c r="V15" s="611">
        <v>0</v>
      </c>
      <c r="W15" s="611">
        <v>0</v>
      </c>
      <c r="X15" s="611">
        <v>0</v>
      </c>
      <c r="Y15" s="611">
        <v>0</v>
      </c>
      <c r="Z15" s="611">
        <v>0</v>
      </c>
      <c r="AA15" s="611">
        <v>0</v>
      </c>
    </row>
    <row r="16" spans="1:28">
      <c r="A16" s="450">
        <v>2.1</v>
      </c>
      <c r="B16" s="470" t="s">
        <v>473</v>
      </c>
      <c r="C16" s="613">
        <v>0</v>
      </c>
      <c r="D16" s="609">
        <v>0</v>
      </c>
      <c r="E16" s="609"/>
      <c r="F16" s="609"/>
      <c r="G16" s="609"/>
      <c r="H16" s="609"/>
      <c r="I16" s="609"/>
      <c r="J16" s="609"/>
      <c r="K16" s="609"/>
      <c r="L16" s="609"/>
      <c r="M16" s="609"/>
      <c r="N16" s="609"/>
      <c r="O16" s="609"/>
      <c r="P16" s="609"/>
      <c r="Q16" s="609"/>
      <c r="R16" s="609"/>
      <c r="S16" s="609"/>
      <c r="T16" s="609"/>
      <c r="U16" s="609"/>
      <c r="V16" s="609"/>
      <c r="W16" s="609"/>
      <c r="X16" s="609"/>
      <c r="Y16" s="609"/>
      <c r="Z16" s="609"/>
      <c r="AA16" s="609"/>
    </row>
    <row r="17" spans="1:28">
      <c r="A17" s="450">
        <v>2.2000000000000002</v>
      </c>
      <c r="B17" s="470" t="s">
        <v>474</v>
      </c>
      <c r="C17" s="613">
        <v>71190334.5</v>
      </c>
      <c r="D17" s="609">
        <v>71190334.5</v>
      </c>
      <c r="E17" s="609"/>
      <c r="F17" s="609"/>
      <c r="G17" s="609"/>
      <c r="H17" s="609"/>
      <c r="I17" s="609"/>
      <c r="J17" s="609"/>
      <c r="K17" s="609"/>
      <c r="L17" s="609"/>
      <c r="M17" s="609"/>
      <c r="N17" s="609"/>
      <c r="O17" s="609"/>
      <c r="P17" s="609"/>
      <c r="Q17" s="609"/>
      <c r="R17" s="609"/>
      <c r="S17" s="609"/>
      <c r="T17" s="609"/>
      <c r="U17" s="609"/>
      <c r="V17" s="609"/>
      <c r="W17" s="609"/>
      <c r="X17" s="609"/>
      <c r="Y17" s="609"/>
      <c r="Z17" s="609"/>
      <c r="AA17" s="609"/>
    </row>
    <row r="18" spans="1:28">
      <c r="A18" s="450">
        <v>2.2999999999999998</v>
      </c>
      <c r="B18" s="470" t="s">
        <v>475</v>
      </c>
      <c r="C18" s="613">
        <v>0</v>
      </c>
      <c r="D18" s="609">
        <v>0</v>
      </c>
      <c r="E18" s="609"/>
      <c r="F18" s="609"/>
      <c r="G18" s="609"/>
      <c r="H18" s="609"/>
      <c r="I18" s="609"/>
      <c r="J18" s="609"/>
      <c r="K18" s="609"/>
      <c r="L18" s="609"/>
      <c r="M18" s="609"/>
      <c r="N18" s="609"/>
      <c r="O18" s="609"/>
      <c r="P18" s="609"/>
      <c r="Q18" s="609"/>
      <c r="R18" s="609"/>
      <c r="S18" s="609"/>
      <c r="T18" s="609"/>
      <c r="U18" s="609"/>
      <c r="V18" s="609"/>
      <c r="W18" s="609"/>
      <c r="X18" s="609"/>
      <c r="Y18" s="609"/>
      <c r="Z18" s="609"/>
      <c r="AA18" s="609"/>
    </row>
    <row r="19" spans="1:28">
      <c r="A19" s="450">
        <v>2.4</v>
      </c>
      <c r="B19" s="470" t="s">
        <v>476</v>
      </c>
      <c r="C19" s="613">
        <v>0</v>
      </c>
      <c r="D19" s="609">
        <v>0</v>
      </c>
      <c r="E19" s="609"/>
      <c r="F19" s="609"/>
      <c r="G19" s="609"/>
      <c r="H19" s="609"/>
      <c r="I19" s="609"/>
      <c r="J19" s="609"/>
      <c r="K19" s="609"/>
      <c r="L19" s="609"/>
      <c r="M19" s="609"/>
      <c r="N19" s="609"/>
      <c r="O19" s="609"/>
      <c r="P19" s="609"/>
      <c r="Q19" s="609"/>
      <c r="R19" s="609"/>
      <c r="S19" s="609"/>
      <c r="T19" s="609"/>
      <c r="U19" s="609"/>
      <c r="V19" s="609"/>
      <c r="W19" s="609"/>
      <c r="X19" s="609"/>
      <c r="Y19" s="609"/>
      <c r="Z19" s="609"/>
      <c r="AA19" s="609"/>
    </row>
    <row r="20" spans="1:28">
      <c r="A20" s="450">
        <v>2.5</v>
      </c>
      <c r="B20" s="470" t="s">
        <v>477</v>
      </c>
      <c r="C20" s="613">
        <v>0</v>
      </c>
      <c r="D20" s="609">
        <v>0</v>
      </c>
      <c r="E20" s="609"/>
      <c r="F20" s="609"/>
      <c r="G20" s="609"/>
      <c r="H20" s="609"/>
      <c r="I20" s="609"/>
      <c r="J20" s="609"/>
      <c r="K20" s="609"/>
      <c r="L20" s="609"/>
      <c r="M20" s="609"/>
      <c r="N20" s="609"/>
      <c r="O20" s="609"/>
      <c r="P20" s="609"/>
      <c r="Q20" s="609"/>
      <c r="R20" s="609"/>
      <c r="S20" s="609"/>
      <c r="T20" s="609"/>
      <c r="U20" s="609"/>
      <c r="V20" s="609"/>
      <c r="W20" s="609"/>
      <c r="X20" s="609"/>
      <c r="Y20" s="609"/>
      <c r="Z20" s="609"/>
      <c r="AA20" s="609"/>
    </row>
    <row r="21" spans="1:28">
      <c r="A21" s="450">
        <v>2.6</v>
      </c>
      <c r="B21" s="470" t="s">
        <v>478</v>
      </c>
      <c r="C21" s="613">
        <v>0</v>
      </c>
      <c r="D21" s="609">
        <v>0</v>
      </c>
      <c r="E21" s="609"/>
      <c r="F21" s="609"/>
      <c r="G21" s="609"/>
      <c r="H21" s="609"/>
      <c r="I21" s="609"/>
      <c r="J21" s="609"/>
      <c r="K21" s="609"/>
      <c r="L21" s="609"/>
      <c r="M21" s="609"/>
      <c r="N21" s="609"/>
      <c r="O21" s="609"/>
      <c r="P21" s="609"/>
      <c r="Q21" s="609"/>
      <c r="R21" s="609"/>
      <c r="S21" s="609"/>
      <c r="T21" s="609"/>
      <c r="U21" s="609"/>
      <c r="V21" s="609"/>
      <c r="W21" s="609"/>
      <c r="X21" s="609"/>
      <c r="Y21" s="609"/>
      <c r="Z21" s="609"/>
      <c r="AA21" s="609"/>
    </row>
    <row r="22" spans="1:28" s="616" customFormat="1">
      <c r="A22" s="615">
        <v>3</v>
      </c>
      <c r="B22" s="454" t="s">
        <v>519</v>
      </c>
      <c r="C22" s="611">
        <v>158493078.61149999</v>
      </c>
      <c r="D22" s="611">
        <v>107064747.434118</v>
      </c>
      <c r="E22" s="617"/>
      <c r="F22" s="617"/>
      <c r="G22" s="617"/>
      <c r="H22" s="611">
        <v>665105.86944799998</v>
      </c>
      <c r="I22" s="617"/>
      <c r="J22" s="617"/>
      <c r="K22" s="617"/>
      <c r="L22" s="611">
        <v>8576463.7869520001</v>
      </c>
      <c r="M22" s="617"/>
      <c r="N22" s="617"/>
      <c r="O22" s="617"/>
      <c r="P22" s="617"/>
      <c r="Q22" s="617"/>
      <c r="R22" s="617"/>
      <c r="S22" s="617"/>
      <c r="T22" s="611">
        <v>0</v>
      </c>
      <c r="U22" s="617"/>
      <c r="V22" s="617"/>
      <c r="W22" s="617"/>
      <c r="X22" s="617"/>
      <c r="Y22" s="617"/>
      <c r="Z22" s="617"/>
      <c r="AA22" s="617"/>
    </row>
    <row r="23" spans="1:28">
      <c r="A23" s="450">
        <v>3.1</v>
      </c>
      <c r="B23" s="470" t="s">
        <v>473</v>
      </c>
      <c r="C23" s="613">
        <v>0</v>
      </c>
      <c r="D23" s="609">
        <v>0</v>
      </c>
      <c r="E23" s="614"/>
      <c r="F23" s="614"/>
      <c r="G23" s="614"/>
      <c r="H23" s="609">
        <v>0</v>
      </c>
      <c r="I23" s="614"/>
      <c r="J23" s="614"/>
      <c r="K23" s="614"/>
      <c r="L23" s="609"/>
      <c r="M23" s="614"/>
      <c r="N23" s="614"/>
      <c r="O23" s="614"/>
      <c r="P23" s="614"/>
      <c r="Q23" s="614"/>
      <c r="R23" s="614"/>
      <c r="S23" s="614"/>
      <c r="T23" s="609">
        <v>0</v>
      </c>
      <c r="U23" s="614"/>
      <c r="V23" s="614"/>
      <c r="W23" s="614"/>
      <c r="X23" s="614"/>
      <c r="Y23" s="614"/>
      <c r="Z23" s="614"/>
      <c r="AA23" s="614"/>
    </row>
    <row r="24" spans="1:28">
      <c r="A24" s="450">
        <v>3.2</v>
      </c>
      <c r="B24" s="470" t="s">
        <v>474</v>
      </c>
      <c r="C24" s="613">
        <v>0</v>
      </c>
      <c r="D24" s="609">
        <v>0</v>
      </c>
      <c r="E24" s="614"/>
      <c r="F24" s="614"/>
      <c r="G24" s="614"/>
      <c r="H24" s="609">
        <v>0</v>
      </c>
      <c r="I24" s="614"/>
      <c r="J24" s="614"/>
      <c r="K24" s="614"/>
      <c r="L24" s="609"/>
      <c r="M24" s="614"/>
      <c r="N24" s="614"/>
      <c r="O24" s="614"/>
      <c r="P24" s="614"/>
      <c r="Q24" s="614"/>
      <c r="R24" s="614"/>
      <c r="S24" s="614"/>
      <c r="T24" s="609">
        <v>0</v>
      </c>
      <c r="U24" s="614"/>
      <c r="V24" s="614"/>
      <c r="W24" s="614"/>
      <c r="X24" s="614"/>
      <c r="Y24" s="614"/>
      <c r="Z24" s="614"/>
      <c r="AA24" s="614"/>
    </row>
    <row r="25" spans="1:28">
      <c r="A25" s="450">
        <v>3.3</v>
      </c>
      <c r="B25" s="470" t="s">
        <v>475</v>
      </c>
      <c r="C25" s="613">
        <v>0</v>
      </c>
      <c r="D25" s="609">
        <v>0</v>
      </c>
      <c r="E25" s="614"/>
      <c r="F25" s="614"/>
      <c r="G25" s="614"/>
      <c r="H25" s="609">
        <v>0</v>
      </c>
      <c r="I25" s="614"/>
      <c r="J25" s="614"/>
      <c r="K25" s="614"/>
      <c r="L25" s="609">
        <v>0</v>
      </c>
      <c r="M25" s="614"/>
      <c r="N25" s="614"/>
      <c r="O25" s="614"/>
      <c r="P25" s="614"/>
      <c r="Q25" s="614"/>
      <c r="R25" s="614"/>
      <c r="S25" s="614"/>
      <c r="T25" s="609">
        <v>0</v>
      </c>
      <c r="U25" s="614"/>
      <c r="V25" s="614"/>
      <c r="W25" s="614"/>
      <c r="X25" s="614"/>
      <c r="Y25" s="614"/>
      <c r="Z25" s="614"/>
      <c r="AA25" s="614"/>
    </row>
    <row r="26" spans="1:28">
      <c r="A26" s="450">
        <v>3.4</v>
      </c>
      <c r="B26" s="470" t="s">
        <v>476</v>
      </c>
      <c r="C26" s="613">
        <v>627522.53</v>
      </c>
      <c r="D26" s="609">
        <v>320000</v>
      </c>
      <c r="E26" s="614"/>
      <c r="F26" s="614"/>
      <c r="G26" s="614"/>
      <c r="H26" s="609">
        <v>320000</v>
      </c>
      <c r="I26" s="614"/>
      <c r="J26" s="614"/>
      <c r="K26" s="614"/>
      <c r="L26" s="609">
        <v>0</v>
      </c>
      <c r="M26" s="614"/>
      <c r="N26" s="614"/>
      <c r="O26" s="614"/>
      <c r="P26" s="614"/>
      <c r="Q26" s="614"/>
      <c r="R26" s="614"/>
      <c r="S26" s="614"/>
      <c r="T26" s="609">
        <v>0</v>
      </c>
      <c r="U26" s="614"/>
      <c r="V26" s="614"/>
      <c r="W26" s="614"/>
      <c r="X26" s="614"/>
      <c r="Y26" s="614"/>
      <c r="Z26" s="614"/>
      <c r="AA26" s="614"/>
    </row>
    <row r="27" spans="1:28">
      <c r="A27" s="450">
        <v>3.5</v>
      </c>
      <c r="B27" s="470" t="s">
        <v>477</v>
      </c>
      <c r="C27" s="613">
        <v>156731380.189924</v>
      </c>
      <c r="D27" s="609">
        <v>105614419.542542</v>
      </c>
      <c r="E27" s="614"/>
      <c r="F27" s="614"/>
      <c r="G27" s="614"/>
      <c r="H27" s="609">
        <v>340987.86944799998</v>
      </c>
      <c r="I27" s="614"/>
      <c r="J27" s="614"/>
      <c r="K27" s="614"/>
      <c r="L27" s="609">
        <v>8559210.7869520001</v>
      </c>
      <c r="M27" s="614"/>
      <c r="N27" s="614"/>
      <c r="O27" s="614"/>
      <c r="P27" s="614"/>
      <c r="Q27" s="614"/>
      <c r="R27" s="614"/>
      <c r="S27" s="614"/>
      <c r="T27" s="609">
        <v>0</v>
      </c>
      <c r="U27" s="614"/>
      <c r="V27" s="614"/>
      <c r="W27" s="614"/>
      <c r="X27" s="614"/>
      <c r="Y27" s="614"/>
      <c r="Z27" s="614"/>
      <c r="AA27" s="614"/>
    </row>
    <row r="28" spans="1:28">
      <c r="A28" s="450">
        <v>3.6</v>
      </c>
      <c r="B28" s="470" t="s">
        <v>478</v>
      </c>
      <c r="C28" s="613">
        <v>1134175.891576</v>
      </c>
      <c r="D28" s="609">
        <v>1130327.891576</v>
      </c>
      <c r="E28" s="614"/>
      <c r="F28" s="614"/>
      <c r="G28" s="614"/>
      <c r="H28" s="609">
        <v>4118</v>
      </c>
      <c r="I28" s="614"/>
      <c r="J28" s="614"/>
      <c r="K28" s="614"/>
      <c r="L28" s="609">
        <v>17253</v>
      </c>
      <c r="M28" s="614"/>
      <c r="N28" s="614"/>
      <c r="O28" s="614"/>
      <c r="P28" s="614"/>
      <c r="Q28" s="614"/>
      <c r="R28" s="614"/>
      <c r="S28" s="614"/>
      <c r="T28" s="609">
        <v>0</v>
      </c>
      <c r="U28" s="614"/>
      <c r="V28" s="614"/>
      <c r="W28" s="614"/>
      <c r="X28" s="614"/>
      <c r="Y28" s="614"/>
      <c r="Z28" s="614"/>
      <c r="AA28" s="614"/>
    </row>
    <row r="32" spans="1:2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row>
    <row r="33" spans="3:2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row>
    <row r="34" spans="3:2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row>
    <row r="35" spans="3:2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row>
    <row r="36" spans="3:2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row>
    <row r="37" spans="3:2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row>
    <row r="38" spans="3:2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row>
    <row r="39" spans="3:2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row>
    <row r="40" spans="3:28">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row>
    <row r="41" spans="3:28">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row>
    <row r="42" spans="3:28">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row>
    <row r="43" spans="3:28">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row>
    <row r="44" spans="3:28">
      <c r="C44" s="658"/>
      <c r="D44" s="658"/>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row>
    <row r="45" spans="3:28">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row>
    <row r="46" spans="3:28">
      <c r="C46" s="658"/>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658"/>
      <c r="AB46" s="658"/>
    </row>
    <row r="47" spans="3:28">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row>
    <row r="48" spans="3:28">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row>
    <row r="49" spans="3:28">
      <c r="C49" s="658"/>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row>
    <row r="50" spans="3:28">
      <c r="C50" s="658"/>
      <c r="D50" s="658"/>
      <c r="E50" s="658"/>
      <c r="F50" s="658"/>
      <c r="G50" s="658"/>
      <c r="H50" s="658"/>
      <c r="I50" s="658"/>
      <c r="J50" s="658"/>
      <c r="K50" s="658"/>
      <c r="L50" s="658"/>
      <c r="M50" s="658"/>
      <c r="N50" s="658"/>
      <c r="O50" s="658"/>
      <c r="P50" s="658"/>
      <c r="Q50" s="658"/>
      <c r="R50" s="658"/>
      <c r="S50" s="658"/>
      <c r="T50" s="658"/>
      <c r="U50" s="658"/>
      <c r="V50" s="658"/>
      <c r="W50" s="658"/>
      <c r="X50" s="658"/>
      <c r="Y50" s="658"/>
      <c r="Z50" s="658"/>
      <c r="AA50" s="658"/>
      <c r="AB50" s="658"/>
    </row>
    <row r="51" spans="3:28">
      <c r="C51" s="658"/>
      <c r="D51" s="658"/>
      <c r="E51" s="658"/>
      <c r="F51" s="658"/>
      <c r="G51" s="658"/>
      <c r="H51" s="658"/>
      <c r="I51" s="658"/>
      <c r="J51" s="658"/>
      <c r="K51" s="658"/>
      <c r="L51" s="658"/>
      <c r="M51" s="658"/>
      <c r="N51" s="658"/>
      <c r="O51" s="658"/>
      <c r="P51" s="658"/>
      <c r="Q51" s="658"/>
      <c r="R51" s="658"/>
      <c r="S51" s="658"/>
      <c r="T51" s="658"/>
      <c r="U51" s="658"/>
      <c r="V51" s="658"/>
      <c r="W51" s="658"/>
      <c r="X51" s="658"/>
      <c r="Y51" s="658"/>
      <c r="Z51" s="658"/>
      <c r="AA51" s="658"/>
      <c r="AB51" s="658"/>
    </row>
    <row r="52" spans="3:28">
      <c r="C52" s="658"/>
      <c r="D52" s="658"/>
      <c r="E52" s="658"/>
      <c r="F52" s="658"/>
      <c r="G52" s="658"/>
      <c r="H52" s="658"/>
      <c r="I52" s="658"/>
      <c r="J52" s="658"/>
      <c r="K52" s="658"/>
      <c r="L52" s="658"/>
      <c r="M52" s="658"/>
      <c r="N52" s="658"/>
      <c r="O52" s="658"/>
      <c r="P52" s="658"/>
      <c r="Q52" s="658"/>
      <c r="R52" s="658"/>
      <c r="S52" s="658"/>
      <c r="T52" s="658"/>
      <c r="U52" s="658"/>
      <c r="V52" s="658"/>
      <c r="W52" s="658"/>
      <c r="X52" s="658"/>
      <c r="Y52" s="658"/>
      <c r="Z52" s="658"/>
      <c r="AA52" s="658"/>
      <c r="AB52" s="658"/>
    </row>
    <row r="53" spans="3:28">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row>
    <row r="54" spans="3:28">
      <c r="C54" s="658"/>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row>
    <row r="55" spans="3:28">
      <c r="C55" s="658"/>
      <c r="D55" s="658"/>
      <c r="E55" s="658"/>
      <c r="F55" s="658"/>
      <c r="G55" s="658"/>
      <c r="H55" s="658"/>
      <c r="I55" s="658"/>
      <c r="J55" s="658"/>
      <c r="K55" s="658"/>
      <c r="L55" s="658"/>
      <c r="M55" s="658"/>
      <c r="N55" s="658"/>
      <c r="O55" s="658"/>
      <c r="P55" s="658"/>
      <c r="Q55" s="658"/>
      <c r="R55" s="658"/>
      <c r="S55" s="658"/>
      <c r="T55" s="658"/>
      <c r="U55" s="658"/>
      <c r="V55" s="658"/>
      <c r="W55" s="658"/>
      <c r="X55" s="658"/>
      <c r="Y55" s="658"/>
      <c r="Z55" s="658"/>
      <c r="AA55" s="658"/>
      <c r="AB55" s="658"/>
    </row>
    <row r="56" spans="3:28">
      <c r="C56" s="658"/>
      <c r="D56" s="658"/>
      <c r="E56" s="658"/>
      <c r="F56" s="658"/>
      <c r="G56" s="658"/>
      <c r="H56" s="658"/>
      <c r="I56" s="658"/>
      <c r="J56" s="658"/>
      <c r="K56" s="658"/>
      <c r="L56" s="658"/>
      <c r="M56" s="658"/>
      <c r="N56" s="658"/>
      <c r="O56" s="658"/>
      <c r="P56" s="658"/>
      <c r="Q56" s="658"/>
      <c r="R56" s="658"/>
      <c r="S56" s="658"/>
      <c r="T56" s="658"/>
      <c r="U56" s="658"/>
      <c r="V56" s="658"/>
      <c r="W56" s="658"/>
      <c r="X56" s="658"/>
      <c r="Y56" s="658"/>
      <c r="Z56" s="658"/>
      <c r="AA56" s="658"/>
      <c r="AB56" s="658"/>
    </row>
    <row r="57" spans="3:28">
      <c r="C57" s="658"/>
      <c r="D57" s="658"/>
      <c r="E57" s="658"/>
      <c r="F57" s="658"/>
      <c r="G57" s="658"/>
      <c r="H57" s="658"/>
      <c r="I57" s="658"/>
      <c r="J57" s="658"/>
      <c r="K57" s="658"/>
      <c r="L57" s="658"/>
      <c r="M57" s="658"/>
      <c r="N57" s="658"/>
      <c r="O57" s="658"/>
      <c r="P57" s="658"/>
      <c r="Q57" s="658"/>
      <c r="R57" s="658"/>
      <c r="S57" s="658"/>
      <c r="T57" s="658"/>
      <c r="U57" s="658"/>
      <c r="V57" s="658"/>
      <c r="W57" s="658"/>
      <c r="X57" s="658"/>
      <c r="Y57" s="658"/>
      <c r="Z57" s="658"/>
      <c r="AA57" s="658"/>
      <c r="AB57" s="658"/>
    </row>
    <row r="58" spans="3:28">
      <c r="C58" s="658"/>
      <c r="D58" s="658"/>
      <c r="E58" s="658"/>
      <c r="F58" s="658"/>
      <c r="G58" s="658"/>
      <c r="H58" s="658"/>
      <c r="I58" s="658"/>
      <c r="J58" s="658"/>
      <c r="K58" s="658"/>
      <c r="L58" s="658"/>
      <c r="M58" s="658"/>
      <c r="N58" s="658"/>
      <c r="O58" s="658"/>
      <c r="P58" s="658"/>
      <c r="Q58" s="658"/>
      <c r="R58" s="658"/>
      <c r="S58" s="658"/>
      <c r="T58" s="658"/>
      <c r="U58" s="658"/>
      <c r="V58" s="658"/>
      <c r="W58" s="658"/>
      <c r="X58" s="658"/>
      <c r="Y58" s="658"/>
      <c r="Z58" s="658"/>
      <c r="AA58" s="658"/>
      <c r="AB58" s="658"/>
    </row>
    <row r="59" spans="3:28">
      <c r="C59" s="658"/>
      <c r="D59" s="658"/>
      <c r="E59" s="658"/>
      <c r="F59" s="658"/>
      <c r="G59" s="658"/>
      <c r="H59" s="658"/>
      <c r="I59" s="658"/>
      <c r="J59" s="658"/>
      <c r="K59" s="658"/>
      <c r="L59" s="658"/>
      <c r="M59" s="658"/>
      <c r="N59" s="658"/>
      <c r="O59" s="658"/>
      <c r="P59" s="658"/>
      <c r="Q59" s="658"/>
      <c r="R59" s="658"/>
      <c r="S59" s="658"/>
      <c r="T59" s="658"/>
      <c r="U59" s="658"/>
      <c r="V59" s="658"/>
      <c r="W59" s="658"/>
      <c r="X59" s="658"/>
      <c r="Y59" s="658"/>
      <c r="Z59" s="658"/>
      <c r="AA59" s="658"/>
      <c r="AB59" s="658"/>
    </row>
    <row r="60" spans="3:28">
      <c r="C60" s="658"/>
      <c r="D60" s="658"/>
      <c r="E60" s="658"/>
      <c r="F60" s="658"/>
      <c r="G60" s="658"/>
      <c r="H60" s="658"/>
      <c r="I60" s="658"/>
      <c r="J60" s="658"/>
      <c r="K60" s="658"/>
      <c r="L60" s="658"/>
      <c r="M60" s="658"/>
      <c r="N60" s="658"/>
      <c r="O60" s="658"/>
      <c r="P60" s="658"/>
      <c r="Q60" s="658"/>
      <c r="R60" s="658"/>
      <c r="S60" s="658"/>
      <c r="T60" s="658"/>
      <c r="U60" s="658"/>
      <c r="V60" s="658"/>
      <c r="W60" s="658"/>
      <c r="X60" s="658"/>
      <c r="Y60" s="658"/>
      <c r="Z60" s="658"/>
      <c r="AA60" s="658"/>
      <c r="AB60" s="658"/>
    </row>
    <row r="61" spans="3:28">
      <c r="C61" s="658"/>
      <c r="D61" s="658"/>
      <c r="E61" s="658"/>
      <c r="F61" s="658"/>
      <c r="G61" s="658"/>
      <c r="H61" s="658"/>
      <c r="I61" s="658"/>
      <c r="J61" s="658"/>
      <c r="K61" s="658"/>
      <c r="L61" s="658"/>
      <c r="M61" s="658"/>
      <c r="N61" s="658"/>
      <c r="O61" s="658"/>
      <c r="P61" s="658"/>
      <c r="Q61" s="658"/>
      <c r="R61" s="658"/>
      <c r="S61" s="658"/>
      <c r="T61" s="658"/>
      <c r="U61" s="658"/>
      <c r="V61" s="658"/>
      <c r="W61" s="658"/>
      <c r="X61" s="658"/>
      <c r="Y61" s="658"/>
      <c r="Z61" s="658"/>
      <c r="AA61" s="658"/>
      <c r="AB61" s="658"/>
    </row>
    <row r="62" spans="3:28">
      <c r="C62" s="658"/>
      <c r="D62" s="658"/>
      <c r="E62" s="658"/>
      <c r="F62" s="658"/>
      <c r="G62" s="658"/>
      <c r="H62" s="658"/>
      <c r="I62" s="658"/>
      <c r="J62" s="658"/>
      <c r="K62" s="658"/>
      <c r="L62" s="658"/>
      <c r="M62" s="658"/>
      <c r="N62" s="658"/>
      <c r="O62" s="658"/>
      <c r="P62" s="658"/>
      <c r="Q62" s="658"/>
      <c r="R62" s="658"/>
      <c r="S62" s="658"/>
      <c r="T62" s="658"/>
      <c r="U62" s="658"/>
      <c r="V62" s="658"/>
      <c r="W62" s="658"/>
      <c r="X62" s="658"/>
      <c r="Y62" s="658"/>
      <c r="Z62" s="658"/>
      <c r="AA62" s="658"/>
      <c r="AB62" s="658"/>
    </row>
    <row r="63" spans="3:28">
      <c r="C63" s="658"/>
      <c r="D63" s="658"/>
      <c r="E63" s="658"/>
      <c r="F63" s="658"/>
      <c r="G63" s="658"/>
      <c r="H63" s="658"/>
      <c r="I63" s="658"/>
      <c r="J63" s="658"/>
      <c r="K63" s="658"/>
      <c r="L63" s="658"/>
      <c r="M63" s="658"/>
      <c r="N63" s="658"/>
      <c r="O63" s="658"/>
      <c r="P63" s="658"/>
      <c r="Q63" s="658"/>
      <c r="R63" s="658"/>
      <c r="S63" s="658"/>
      <c r="T63" s="658"/>
      <c r="U63" s="658"/>
      <c r="V63" s="658"/>
      <c r="W63" s="658"/>
      <c r="X63" s="658"/>
      <c r="Y63" s="658"/>
      <c r="Z63" s="658"/>
      <c r="AA63" s="658"/>
      <c r="AB63" s="658"/>
    </row>
    <row r="64" spans="3:28">
      <c r="C64" s="658"/>
      <c r="D64" s="658"/>
      <c r="E64" s="658"/>
      <c r="F64" s="658"/>
      <c r="G64" s="658"/>
      <c r="H64" s="658"/>
      <c r="I64" s="658"/>
      <c r="J64" s="658"/>
      <c r="K64" s="658"/>
      <c r="L64" s="658"/>
      <c r="M64" s="658"/>
      <c r="N64" s="658"/>
      <c r="O64" s="658"/>
      <c r="P64" s="658"/>
      <c r="Q64" s="658"/>
      <c r="R64" s="658"/>
      <c r="S64" s="658"/>
      <c r="T64" s="658"/>
      <c r="U64" s="658"/>
      <c r="V64" s="658"/>
      <c r="W64" s="658"/>
      <c r="X64" s="658"/>
      <c r="Y64" s="658"/>
      <c r="Z64" s="658"/>
      <c r="AA64" s="658"/>
      <c r="AB64" s="658"/>
    </row>
    <row r="65" spans="3:28">
      <c r="C65" s="658"/>
      <c r="D65" s="658"/>
      <c r="E65" s="658"/>
      <c r="F65" s="658"/>
      <c r="G65" s="658"/>
      <c r="H65" s="658"/>
      <c r="I65" s="658"/>
      <c r="J65" s="658"/>
      <c r="K65" s="658"/>
      <c r="L65" s="658"/>
      <c r="M65" s="658"/>
      <c r="N65" s="658"/>
      <c r="O65" s="658"/>
      <c r="P65" s="658"/>
      <c r="Q65" s="658"/>
      <c r="R65" s="658"/>
      <c r="S65" s="658"/>
      <c r="T65" s="658"/>
      <c r="U65" s="658"/>
      <c r="V65" s="658"/>
      <c r="W65" s="658"/>
      <c r="X65" s="658"/>
      <c r="Y65" s="658"/>
      <c r="Z65" s="658"/>
      <c r="AA65" s="658"/>
      <c r="AB65" s="658"/>
    </row>
    <row r="66" spans="3:28">
      <c r="C66" s="658"/>
      <c r="D66" s="658"/>
      <c r="E66" s="658"/>
      <c r="F66" s="658"/>
      <c r="G66" s="658"/>
      <c r="H66" s="658"/>
      <c r="I66" s="658"/>
      <c r="J66" s="658"/>
      <c r="K66" s="658"/>
      <c r="L66" s="658"/>
      <c r="M66" s="658"/>
      <c r="N66" s="658"/>
      <c r="O66" s="658"/>
      <c r="P66" s="658"/>
      <c r="Q66" s="658"/>
      <c r="R66" s="658"/>
      <c r="S66" s="658"/>
      <c r="T66" s="658"/>
      <c r="U66" s="658"/>
      <c r="V66" s="658"/>
      <c r="W66" s="658"/>
      <c r="X66" s="658"/>
      <c r="Y66" s="658"/>
      <c r="Z66" s="658"/>
      <c r="AA66" s="658"/>
      <c r="AB66" s="658"/>
    </row>
    <row r="67" spans="3:28">
      <c r="C67" s="658"/>
      <c r="D67" s="658"/>
      <c r="E67" s="658"/>
      <c r="F67" s="658"/>
      <c r="G67" s="658"/>
      <c r="H67" s="658"/>
      <c r="I67" s="658"/>
      <c r="J67" s="658"/>
      <c r="K67" s="658"/>
      <c r="L67" s="658"/>
      <c r="M67" s="658"/>
      <c r="N67" s="658"/>
      <c r="O67" s="658"/>
      <c r="P67" s="658"/>
      <c r="Q67" s="658"/>
      <c r="R67" s="658"/>
      <c r="S67" s="658"/>
      <c r="T67" s="658"/>
      <c r="U67" s="658"/>
      <c r="V67" s="658"/>
      <c r="W67" s="658"/>
      <c r="X67" s="658"/>
      <c r="Y67" s="658"/>
      <c r="Z67" s="658"/>
      <c r="AA67" s="658"/>
      <c r="AB67" s="658"/>
    </row>
    <row r="68" spans="3:28">
      <c r="C68" s="658"/>
      <c r="D68" s="658"/>
      <c r="E68" s="658"/>
      <c r="F68" s="658"/>
      <c r="G68" s="658"/>
      <c r="H68" s="658"/>
      <c r="I68" s="658"/>
      <c r="J68" s="658"/>
      <c r="K68" s="658"/>
      <c r="L68" s="658"/>
      <c r="M68" s="658"/>
      <c r="N68" s="658"/>
      <c r="O68" s="658"/>
      <c r="P68" s="658"/>
      <c r="Q68" s="658"/>
      <c r="R68" s="658"/>
      <c r="S68" s="658"/>
      <c r="T68" s="658"/>
      <c r="U68" s="658"/>
      <c r="V68" s="658"/>
      <c r="W68" s="658"/>
      <c r="X68" s="658"/>
      <c r="Y68" s="658"/>
      <c r="Z68" s="658"/>
      <c r="AA68" s="658"/>
      <c r="AB68" s="658"/>
    </row>
    <row r="69" spans="3:28">
      <c r="C69" s="658"/>
      <c r="D69" s="658"/>
      <c r="E69" s="658"/>
      <c r="F69" s="658"/>
      <c r="G69" s="658"/>
      <c r="H69" s="658"/>
      <c r="I69" s="658"/>
      <c r="J69" s="658"/>
      <c r="K69" s="658"/>
      <c r="L69" s="658"/>
      <c r="M69" s="658"/>
      <c r="N69" s="658"/>
      <c r="O69" s="658"/>
      <c r="P69" s="658"/>
      <c r="Q69" s="658"/>
      <c r="R69" s="658"/>
      <c r="S69" s="658"/>
      <c r="T69" s="658"/>
      <c r="U69" s="658"/>
      <c r="V69" s="658"/>
      <c r="W69" s="658"/>
      <c r="X69" s="658"/>
      <c r="Y69" s="658"/>
      <c r="Z69" s="658"/>
      <c r="AA69" s="658"/>
      <c r="AB69" s="658"/>
    </row>
    <row r="70" spans="3:28">
      <c r="C70" s="658"/>
      <c r="D70" s="658"/>
      <c r="E70" s="658"/>
      <c r="F70" s="658"/>
      <c r="G70" s="658"/>
      <c r="H70" s="658"/>
      <c r="I70" s="658"/>
      <c r="J70" s="658"/>
      <c r="K70" s="658"/>
      <c r="L70" s="658"/>
      <c r="M70" s="658"/>
      <c r="N70" s="658"/>
      <c r="O70" s="658"/>
      <c r="P70" s="658"/>
      <c r="Q70" s="658"/>
      <c r="R70" s="658"/>
      <c r="S70" s="658"/>
      <c r="T70" s="658"/>
      <c r="U70" s="658"/>
      <c r="V70" s="658"/>
      <c r="W70" s="658"/>
      <c r="X70" s="658"/>
      <c r="Y70" s="658"/>
      <c r="Z70" s="658"/>
      <c r="AA70" s="658"/>
      <c r="AB70" s="658"/>
    </row>
    <row r="71" spans="3:28">
      <c r="C71" s="658"/>
      <c r="D71" s="658"/>
      <c r="E71" s="658"/>
      <c r="F71" s="658"/>
      <c r="G71" s="658"/>
      <c r="H71" s="658"/>
      <c r="I71" s="658"/>
      <c r="J71" s="658"/>
      <c r="K71" s="658"/>
      <c r="L71" s="658"/>
      <c r="M71" s="658"/>
      <c r="N71" s="658"/>
      <c r="O71" s="658"/>
      <c r="P71" s="658"/>
      <c r="Q71" s="658"/>
      <c r="R71" s="658"/>
      <c r="S71" s="658"/>
      <c r="T71" s="658"/>
      <c r="U71" s="658"/>
      <c r="V71" s="658"/>
      <c r="W71" s="658"/>
      <c r="X71" s="658"/>
      <c r="Y71" s="658"/>
      <c r="Z71" s="658"/>
      <c r="AA71" s="658"/>
      <c r="AB71" s="658"/>
    </row>
    <row r="72" spans="3:28">
      <c r="C72" s="658"/>
      <c r="D72" s="658"/>
      <c r="E72" s="658"/>
      <c r="F72" s="658"/>
      <c r="G72" s="658"/>
      <c r="H72" s="658"/>
      <c r="I72" s="658"/>
      <c r="J72" s="658"/>
      <c r="K72" s="658"/>
      <c r="L72" s="658"/>
      <c r="M72" s="658"/>
      <c r="N72" s="658"/>
      <c r="O72" s="658"/>
      <c r="P72" s="658"/>
      <c r="Q72" s="658"/>
      <c r="R72" s="658"/>
      <c r="S72" s="658"/>
      <c r="T72" s="658"/>
      <c r="U72" s="658"/>
      <c r="V72" s="658"/>
      <c r="W72" s="658"/>
      <c r="X72" s="658"/>
      <c r="Y72" s="658"/>
      <c r="Z72" s="658"/>
      <c r="AA72" s="658"/>
      <c r="AB72" s="658"/>
    </row>
    <row r="73" spans="3:28">
      <c r="C73" s="658"/>
      <c r="D73" s="658"/>
      <c r="E73" s="658"/>
      <c r="F73" s="658"/>
      <c r="G73" s="658"/>
      <c r="H73" s="658"/>
      <c r="I73" s="658"/>
      <c r="J73" s="658"/>
      <c r="K73" s="658"/>
      <c r="L73" s="658"/>
      <c r="M73" s="658"/>
      <c r="N73" s="658"/>
      <c r="O73" s="658"/>
      <c r="P73" s="658"/>
      <c r="Q73" s="658"/>
      <c r="R73" s="658"/>
      <c r="S73" s="658"/>
      <c r="T73" s="658"/>
      <c r="U73" s="658"/>
      <c r="V73" s="658"/>
      <c r="W73" s="658"/>
      <c r="X73" s="658"/>
      <c r="Y73" s="658"/>
      <c r="Z73" s="658"/>
      <c r="AA73" s="658"/>
      <c r="AB73" s="658"/>
    </row>
    <row r="74" spans="3:28">
      <c r="C74" s="658"/>
      <c r="D74" s="658"/>
      <c r="E74" s="658"/>
      <c r="F74" s="658"/>
      <c r="G74" s="658"/>
      <c r="H74" s="658"/>
      <c r="I74" s="658"/>
      <c r="J74" s="658"/>
      <c r="K74" s="658"/>
      <c r="L74" s="658"/>
      <c r="M74" s="658"/>
      <c r="N74" s="658"/>
      <c r="O74" s="658"/>
      <c r="P74" s="658"/>
      <c r="Q74" s="658"/>
      <c r="R74" s="658"/>
      <c r="S74" s="658"/>
      <c r="T74" s="658"/>
      <c r="U74" s="658"/>
      <c r="V74" s="658"/>
      <c r="W74" s="658"/>
      <c r="X74" s="658"/>
      <c r="Y74" s="658"/>
      <c r="Z74" s="658"/>
      <c r="AA74" s="658"/>
      <c r="AB74" s="658"/>
    </row>
    <row r="75" spans="3:28">
      <c r="C75" s="658"/>
      <c r="D75" s="658"/>
      <c r="E75" s="658"/>
      <c r="F75" s="658"/>
      <c r="G75" s="658"/>
      <c r="H75" s="658"/>
      <c r="I75" s="658"/>
      <c r="J75" s="658"/>
      <c r="K75" s="658"/>
      <c r="L75" s="658"/>
      <c r="M75" s="658"/>
      <c r="N75" s="658"/>
      <c r="O75" s="658"/>
      <c r="P75" s="658"/>
      <c r="Q75" s="658"/>
      <c r="R75" s="658"/>
      <c r="S75" s="658"/>
      <c r="T75" s="658"/>
      <c r="U75" s="658"/>
      <c r="V75" s="658"/>
      <c r="W75" s="658"/>
      <c r="X75" s="658"/>
      <c r="Y75" s="658"/>
      <c r="Z75" s="658"/>
      <c r="AA75" s="658"/>
      <c r="AB75" s="658"/>
    </row>
    <row r="76" spans="3:28">
      <c r="C76" s="658"/>
      <c r="D76" s="658"/>
      <c r="E76" s="658"/>
      <c r="F76" s="658"/>
      <c r="G76" s="658"/>
      <c r="H76" s="658"/>
      <c r="I76" s="658"/>
      <c r="J76" s="658"/>
      <c r="K76" s="658"/>
      <c r="L76" s="658"/>
      <c r="M76" s="658"/>
      <c r="N76" s="658"/>
      <c r="O76" s="658"/>
      <c r="P76" s="658"/>
      <c r="Q76" s="658"/>
      <c r="R76" s="658"/>
      <c r="S76" s="658"/>
      <c r="T76" s="658"/>
      <c r="U76" s="658"/>
      <c r="V76" s="658"/>
      <c r="W76" s="658"/>
      <c r="X76" s="658"/>
      <c r="Y76" s="658"/>
      <c r="Z76" s="658"/>
      <c r="AA76" s="658"/>
      <c r="AB76" s="658"/>
    </row>
    <row r="77" spans="3:28">
      <c r="C77" s="658"/>
      <c r="D77" s="658"/>
      <c r="E77" s="658"/>
      <c r="F77" s="658"/>
      <c r="G77" s="658"/>
      <c r="H77" s="658"/>
      <c r="I77" s="658"/>
      <c r="J77" s="658"/>
      <c r="K77" s="658"/>
      <c r="L77" s="658"/>
      <c r="M77" s="658"/>
      <c r="N77" s="658"/>
      <c r="O77" s="658"/>
      <c r="P77" s="658"/>
      <c r="Q77" s="658"/>
      <c r="R77" s="658"/>
      <c r="S77" s="658"/>
      <c r="T77" s="658"/>
      <c r="U77" s="658"/>
      <c r="V77" s="658"/>
      <c r="W77" s="658"/>
      <c r="X77" s="658"/>
      <c r="Y77" s="658"/>
      <c r="Z77" s="658"/>
      <c r="AA77" s="658"/>
      <c r="AB77" s="658"/>
    </row>
    <row r="78" spans="3:28">
      <c r="C78" s="658"/>
      <c r="D78" s="658"/>
      <c r="E78" s="658"/>
      <c r="F78" s="658"/>
      <c r="G78" s="658"/>
      <c r="H78" s="658"/>
      <c r="I78" s="658"/>
      <c r="J78" s="658"/>
      <c r="K78" s="658"/>
      <c r="L78" s="658"/>
      <c r="M78" s="658"/>
      <c r="N78" s="658"/>
      <c r="O78" s="658"/>
      <c r="P78" s="658"/>
      <c r="Q78" s="658"/>
      <c r="R78" s="658"/>
      <c r="S78" s="658"/>
      <c r="T78" s="658"/>
      <c r="U78" s="658"/>
      <c r="V78" s="658"/>
      <c r="W78" s="658"/>
      <c r="X78" s="658"/>
      <c r="Y78" s="658"/>
      <c r="Z78" s="658"/>
      <c r="AA78" s="658"/>
      <c r="AB78" s="658"/>
    </row>
    <row r="79" spans="3:28">
      <c r="C79" s="658"/>
      <c r="D79" s="658"/>
      <c r="E79" s="658"/>
      <c r="F79" s="658"/>
      <c r="G79" s="658"/>
      <c r="H79" s="658"/>
      <c r="I79" s="658"/>
      <c r="J79" s="658"/>
      <c r="K79" s="658"/>
      <c r="L79" s="658"/>
      <c r="M79" s="658"/>
      <c r="N79" s="658"/>
      <c r="O79" s="658"/>
      <c r="P79" s="658"/>
      <c r="Q79" s="658"/>
      <c r="R79" s="658"/>
      <c r="S79" s="658"/>
      <c r="T79" s="658"/>
      <c r="U79" s="658"/>
      <c r="V79" s="658"/>
      <c r="W79" s="658"/>
      <c r="X79" s="658"/>
      <c r="Y79" s="658"/>
      <c r="Z79" s="658"/>
      <c r="AA79" s="658"/>
      <c r="AB79" s="658"/>
    </row>
    <row r="80" spans="3:28">
      <c r="C80" s="658"/>
      <c r="D80" s="658"/>
      <c r="E80" s="658"/>
      <c r="F80" s="658"/>
      <c r="G80" s="658"/>
      <c r="H80" s="658"/>
      <c r="I80" s="658"/>
      <c r="J80" s="658"/>
      <c r="K80" s="658"/>
      <c r="L80" s="658"/>
      <c r="M80" s="658"/>
      <c r="N80" s="658"/>
      <c r="O80" s="658"/>
      <c r="P80" s="658"/>
      <c r="Q80" s="658"/>
      <c r="R80" s="658"/>
      <c r="S80" s="658"/>
      <c r="T80" s="658"/>
      <c r="U80" s="658"/>
      <c r="V80" s="658"/>
      <c r="W80" s="658"/>
      <c r="X80" s="658"/>
      <c r="Y80" s="658"/>
      <c r="Z80" s="658"/>
      <c r="AA80" s="658"/>
      <c r="AB80" s="658"/>
    </row>
    <row r="81" spans="3:28">
      <c r="C81" s="658"/>
      <c r="D81" s="658"/>
      <c r="E81" s="658"/>
      <c r="F81" s="658"/>
      <c r="G81" s="658"/>
      <c r="H81" s="658"/>
      <c r="I81" s="658"/>
      <c r="J81" s="658"/>
      <c r="K81" s="658"/>
      <c r="L81" s="658"/>
      <c r="M81" s="658"/>
      <c r="N81" s="658"/>
      <c r="O81" s="658"/>
      <c r="P81" s="658"/>
      <c r="Q81" s="658"/>
      <c r="R81" s="658"/>
      <c r="S81" s="658"/>
      <c r="T81" s="658"/>
      <c r="U81" s="658"/>
      <c r="V81" s="658"/>
      <c r="W81" s="658"/>
      <c r="X81" s="658"/>
      <c r="Y81" s="658"/>
      <c r="Z81" s="658"/>
      <c r="AA81" s="658"/>
      <c r="AB81" s="658"/>
    </row>
    <row r="82" spans="3:28">
      <c r="C82" s="658"/>
      <c r="D82" s="658"/>
      <c r="E82" s="658"/>
      <c r="F82" s="658"/>
      <c r="G82" s="658"/>
      <c r="H82" s="658"/>
      <c r="I82" s="658"/>
      <c r="J82" s="658"/>
      <c r="K82" s="658"/>
      <c r="L82" s="658"/>
      <c r="M82" s="658"/>
      <c r="N82" s="658"/>
      <c r="O82" s="658"/>
      <c r="P82" s="658"/>
      <c r="Q82" s="658"/>
      <c r="R82" s="658"/>
      <c r="S82" s="658"/>
      <c r="T82" s="658"/>
      <c r="U82" s="658"/>
      <c r="V82" s="658"/>
      <c r="W82" s="658"/>
      <c r="X82" s="658"/>
      <c r="Y82" s="658"/>
      <c r="Z82" s="658"/>
      <c r="AA82" s="658"/>
      <c r="AB82" s="658"/>
    </row>
    <row r="83" spans="3:28">
      <c r="C83" s="658"/>
      <c r="D83" s="658"/>
      <c r="E83" s="658"/>
      <c r="F83" s="658"/>
      <c r="G83" s="658"/>
      <c r="H83" s="658"/>
      <c r="I83" s="658"/>
      <c r="J83" s="658"/>
      <c r="K83" s="658"/>
      <c r="L83" s="658"/>
      <c r="M83" s="658"/>
      <c r="N83" s="658"/>
      <c r="O83" s="658"/>
      <c r="P83" s="658"/>
      <c r="Q83" s="658"/>
      <c r="R83" s="658"/>
      <c r="S83" s="658"/>
      <c r="T83" s="658"/>
      <c r="U83" s="658"/>
      <c r="V83" s="658"/>
      <c r="W83" s="658"/>
      <c r="X83" s="658"/>
      <c r="Y83" s="658"/>
      <c r="Z83" s="658"/>
      <c r="AA83" s="658"/>
      <c r="AB83" s="658"/>
    </row>
    <row r="84" spans="3:28">
      <c r="C84" s="658"/>
      <c r="D84" s="658"/>
      <c r="E84" s="658"/>
      <c r="F84" s="658"/>
      <c r="G84" s="658"/>
      <c r="H84" s="658"/>
      <c r="I84" s="658"/>
      <c r="J84" s="658"/>
      <c r="K84" s="658"/>
      <c r="L84" s="658"/>
      <c r="M84" s="658"/>
      <c r="N84" s="658"/>
      <c r="O84" s="658"/>
      <c r="P84" s="658"/>
      <c r="Q84" s="658"/>
      <c r="R84" s="658"/>
      <c r="S84" s="658"/>
      <c r="T84" s="658"/>
      <c r="U84" s="658"/>
      <c r="V84" s="658"/>
      <c r="W84" s="658"/>
      <c r="X84" s="658"/>
      <c r="Y84" s="658"/>
      <c r="Z84" s="658"/>
      <c r="AA84" s="658"/>
      <c r="AB84" s="658"/>
    </row>
    <row r="85" spans="3:28">
      <c r="C85" s="658"/>
      <c r="D85" s="658"/>
      <c r="E85" s="658"/>
      <c r="F85" s="658"/>
      <c r="G85" s="658"/>
      <c r="H85" s="658"/>
      <c r="I85" s="658"/>
      <c r="J85" s="658"/>
      <c r="K85" s="658"/>
      <c r="L85" s="658"/>
      <c r="M85" s="658"/>
      <c r="N85" s="658"/>
      <c r="O85" s="658"/>
      <c r="P85" s="658"/>
      <c r="Q85" s="658"/>
      <c r="R85" s="658"/>
      <c r="S85" s="658"/>
      <c r="T85" s="658"/>
      <c r="U85" s="658"/>
      <c r="V85" s="658"/>
      <c r="W85" s="658"/>
      <c r="X85" s="658"/>
      <c r="Y85" s="658"/>
      <c r="Z85" s="658"/>
      <c r="AA85" s="658"/>
      <c r="AB85" s="658"/>
    </row>
    <row r="86" spans="3:28">
      <c r="C86" s="658"/>
      <c r="D86" s="658"/>
      <c r="E86" s="658"/>
      <c r="F86" s="658"/>
      <c r="G86" s="658"/>
      <c r="H86" s="658"/>
      <c r="I86" s="658"/>
      <c r="J86" s="658"/>
      <c r="K86" s="658"/>
      <c r="L86" s="658"/>
      <c r="M86" s="658"/>
      <c r="N86" s="658"/>
      <c r="O86" s="658"/>
      <c r="P86" s="658"/>
      <c r="Q86" s="658"/>
      <c r="R86" s="658"/>
      <c r="S86" s="658"/>
      <c r="T86" s="658"/>
      <c r="U86" s="658"/>
      <c r="V86" s="658"/>
      <c r="W86" s="658"/>
      <c r="X86" s="658"/>
      <c r="Y86" s="658"/>
      <c r="Z86" s="658"/>
      <c r="AA86" s="658"/>
      <c r="AB86" s="658"/>
    </row>
    <row r="87" spans="3:28">
      <c r="C87" s="658"/>
      <c r="D87" s="658"/>
      <c r="E87" s="658"/>
      <c r="F87" s="658"/>
      <c r="G87" s="658"/>
      <c r="H87" s="658"/>
      <c r="I87" s="658"/>
      <c r="J87" s="658"/>
      <c r="K87" s="658"/>
      <c r="L87" s="658"/>
      <c r="M87" s="658"/>
      <c r="N87" s="658"/>
      <c r="O87" s="658"/>
      <c r="P87" s="658"/>
      <c r="Q87" s="658"/>
      <c r="R87" s="658"/>
      <c r="S87" s="658"/>
      <c r="T87" s="658"/>
      <c r="U87" s="658"/>
      <c r="V87" s="658"/>
      <c r="W87" s="658"/>
      <c r="X87" s="658"/>
      <c r="Y87" s="658"/>
      <c r="Z87" s="658"/>
      <c r="AA87" s="658"/>
      <c r="AB87" s="658"/>
    </row>
    <row r="88" spans="3:28">
      <c r="C88" s="658"/>
      <c r="D88" s="658"/>
      <c r="E88" s="658"/>
      <c r="F88" s="658"/>
      <c r="G88" s="658"/>
      <c r="H88" s="658"/>
      <c r="I88" s="658"/>
      <c r="J88" s="658"/>
      <c r="K88" s="658"/>
      <c r="L88" s="658"/>
      <c r="M88" s="658"/>
      <c r="N88" s="658"/>
      <c r="O88" s="658"/>
      <c r="P88" s="658"/>
      <c r="Q88" s="658"/>
      <c r="R88" s="658"/>
      <c r="S88" s="658"/>
      <c r="T88" s="658"/>
      <c r="U88" s="658"/>
      <c r="V88" s="658"/>
      <c r="W88" s="658"/>
      <c r="X88" s="658"/>
      <c r="Y88" s="658"/>
      <c r="Z88" s="658"/>
      <c r="AA88" s="658"/>
      <c r="AB88" s="658"/>
    </row>
    <row r="89" spans="3:28">
      <c r="C89" s="658"/>
      <c r="D89" s="658"/>
      <c r="E89" s="658"/>
      <c r="F89" s="658"/>
      <c r="G89" s="658"/>
      <c r="H89" s="658"/>
      <c r="I89" s="658"/>
      <c r="J89" s="658"/>
      <c r="K89" s="658"/>
      <c r="L89" s="658"/>
      <c r="M89" s="658"/>
      <c r="N89" s="658"/>
      <c r="O89" s="658"/>
      <c r="P89" s="658"/>
      <c r="Q89" s="658"/>
      <c r="R89" s="658"/>
      <c r="S89" s="658"/>
      <c r="T89" s="658"/>
      <c r="U89" s="658"/>
      <c r="V89" s="658"/>
      <c r="W89" s="658"/>
      <c r="X89" s="658"/>
      <c r="Y89" s="658"/>
      <c r="Z89" s="658"/>
      <c r="AA89" s="658"/>
      <c r="AB89" s="658"/>
    </row>
    <row r="90" spans="3:28">
      <c r="C90" s="658"/>
      <c r="D90" s="658"/>
      <c r="E90" s="658"/>
      <c r="F90" s="658"/>
      <c r="G90" s="658"/>
      <c r="H90" s="658"/>
      <c r="I90" s="658"/>
      <c r="J90" s="658"/>
      <c r="K90" s="658"/>
      <c r="L90" s="658"/>
      <c r="M90" s="658"/>
      <c r="N90" s="658"/>
      <c r="O90" s="658"/>
      <c r="P90" s="658"/>
      <c r="Q90" s="658"/>
      <c r="R90" s="658"/>
      <c r="S90" s="658"/>
      <c r="T90" s="658"/>
      <c r="U90" s="658"/>
      <c r="V90" s="658"/>
      <c r="W90" s="658"/>
      <c r="X90" s="658"/>
      <c r="Y90" s="658"/>
      <c r="Z90" s="658"/>
      <c r="AA90" s="658"/>
      <c r="AB90" s="658"/>
    </row>
    <row r="91" spans="3:28">
      <c r="C91" s="658"/>
      <c r="D91" s="658"/>
      <c r="E91" s="658"/>
      <c r="F91" s="658"/>
      <c r="G91" s="658"/>
      <c r="H91" s="658"/>
      <c r="I91" s="658"/>
      <c r="J91" s="658"/>
      <c r="K91" s="658"/>
      <c r="L91" s="658"/>
      <c r="M91" s="658"/>
      <c r="N91" s="658"/>
      <c r="O91" s="658"/>
      <c r="P91" s="658"/>
      <c r="Q91" s="658"/>
      <c r="R91" s="658"/>
      <c r="S91" s="658"/>
      <c r="T91" s="658"/>
      <c r="U91" s="658"/>
      <c r="V91" s="658"/>
      <c r="W91" s="658"/>
      <c r="X91" s="658"/>
      <c r="Y91" s="658"/>
      <c r="Z91" s="658"/>
      <c r="AA91" s="658"/>
      <c r="AB91" s="658"/>
    </row>
    <row r="92" spans="3:28">
      <c r="C92" s="658"/>
      <c r="D92" s="658"/>
      <c r="E92" s="658"/>
      <c r="F92" s="658"/>
      <c r="G92" s="658"/>
      <c r="H92" s="658"/>
      <c r="I92" s="658"/>
      <c r="J92" s="658"/>
      <c r="K92" s="658"/>
      <c r="L92" s="658"/>
      <c r="M92" s="658"/>
      <c r="N92" s="658"/>
      <c r="O92" s="658"/>
      <c r="P92" s="658"/>
      <c r="Q92" s="658"/>
      <c r="R92" s="658"/>
      <c r="S92" s="658"/>
      <c r="T92" s="658"/>
      <c r="U92" s="658"/>
      <c r="V92" s="658"/>
      <c r="W92" s="658"/>
      <c r="X92" s="658"/>
      <c r="Y92" s="658"/>
      <c r="Z92" s="658"/>
      <c r="AA92" s="658"/>
      <c r="AB92" s="658"/>
    </row>
    <row r="93" spans="3:28">
      <c r="C93" s="658"/>
      <c r="D93" s="658"/>
      <c r="E93" s="658"/>
      <c r="F93" s="658"/>
      <c r="G93" s="658"/>
      <c r="H93" s="658"/>
      <c r="I93" s="658"/>
      <c r="J93" s="658"/>
      <c r="K93" s="658"/>
      <c r="L93" s="658"/>
      <c r="M93" s="658"/>
      <c r="N93" s="658"/>
      <c r="O93" s="658"/>
      <c r="P93" s="658"/>
      <c r="Q93" s="658"/>
      <c r="R93" s="658"/>
      <c r="S93" s="658"/>
      <c r="T93" s="658"/>
      <c r="U93" s="658"/>
      <c r="V93" s="658"/>
      <c r="W93" s="658"/>
      <c r="X93" s="658"/>
      <c r="Y93" s="658"/>
      <c r="Z93" s="658"/>
      <c r="AA93" s="658"/>
      <c r="AB93" s="658"/>
    </row>
    <row r="94" spans="3:28">
      <c r="C94" s="658"/>
      <c r="D94" s="658"/>
      <c r="E94" s="658"/>
      <c r="F94" s="658"/>
      <c r="G94" s="658"/>
      <c r="H94" s="658"/>
      <c r="I94" s="658"/>
      <c r="J94" s="658"/>
      <c r="K94" s="658"/>
      <c r="L94" s="658"/>
      <c r="M94" s="658"/>
      <c r="N94" s="658"/>
      <c r="O94" s="658"/>
      <c r="P94" s="658"/>
      <c r="Q94" s="658"/>
      <c r="R94" s="658"/>
      <c r="S94" s="658"/>
      <c r="T94" s="658"/>
      <c r="U94" s="658"/>
      <c r="V94" s="658"/>
      <c r="W94" s="658"/>
      <c r="X94" s="658"/>
      <c r="Y94" s="658"/>
      <c r="Z94" s="658"/>
      <c r="AA94" s="658"/>
      <c r="AB94" s="658"/>
    </row>
    <row r="95" spans="3:28">
      <c r="C95" s="658"/>
      <c r="D95" s="658"/>
      <c r="E95" s="658"/>
      <c r="F95" s="658"/>
      <c r="G95" s="658"/>
      <c r="H95" s="658"/>
      <c r="I95" s="658"/>
      <c r="J95" s="658"/>
      <c r="K95" s="658"/>
      <c r="L95" s="658"/>
      <c r="M95" s="658"/>
      <c r="N95" s="658"/>
      <c r="O95" s="658"/>
      <c r="P95" s="658"/>
      <c r="Q95" s="658"/>
      <c r="R95" s="658"/>
      <c r="S95" s="658"/>
      <c r="T95" s="658"/>
      <c r="U95" s="658"/>
      <c r="V95" s="658"/>
      <c r="W95" s="658"/>
      <c r="X95" s="658"/>
      <c r="Y95" s="658"/>
      <c r="Z95" s="658"/>
      <c r="AA95" s="658"/>
      <c r="AB95" s="658"/>
    </row>
    <row r="96" spans="3:28">
      <c r="C96" s="658"/>
      <c r="D96" s="658"/>
      <c r="E96" s="658"/>
      <c r="F96" s="658"/>
      <c r="G96" s="658"/>
      <c r="H96" s="658"/>
      <c r="I96" s="658"/>
      <c r="J96" s="658"/>
      <c r="K96" s="658"/>
      <c r="L96" s="658"/>
      <c r="M96" s="658"/>
      <c r="N96" s="658"/>
      <c r="O96" s="658"/>
      <c r="P96" s="658"/>
      <c r="Q96" s="658"/>
      <c r="R96" s="658"/>
      <c r="S96" s="658"/>
      <c r="T96" s="658"/>
      <c r="U96" s="658"/>
      <c r="V96" s="658"/>
      <c r="W96" s="658"/>
      <c r="X96" s="658"/>
      <c r="Y96" s="658"/>
      <c r="Z96" s="658"/>
      <c r="AA96" s="658"/>
      <c r="AB96" s="658"/>
    </row>
    <row r="97" spans="3:28">
      <c r="C97" s="658"/>
      <c r="D97" s="658"/>
      <c r="E97" s="658"/>
      <c r="F97" s="658"/>
      <c r="G97" s="658"/>
      <c r="H97" s="658"/>
      <c r="I97" s="658"/>
      <c r="J97" s="658"/>
      <c r="K97" s="658"/>
      <c r="L97" s="658"/>
      <c r="M97" s="658"/>
      <c r="N97" s="658"/>
      <c r="O97" s="658"/>
      <c r="P97" s="658"/>
      <c r="Q97" s="658"/>
      <c r="R97" s="658"/>
      <c r="S97" s="658"/>
      <c r="T97" s="658"/>
      <c r="U97" s="658"/>
      <c r="V97" s="658"/>
      <c r="W97" s="658"/>
      <c r="X97" s="658"/>
      <c r="Y97" s="658"/>
      <c r="Z97" s="658"/>
      <c r="AA97" s="658"/>
      <c r="AB97" s="658"/>
    </row>
    <row r="98" spans="3:28">
      <c r="C98" s="658"/>
      <c r="D98" s="658"/>
      <c r="E98" s="658"/>
      <c r="F98" s="658"/>
      <c r="G98" s="658"/>
      <c r="H98" s="658"/>
      <c r="I98" s="658"/>
      <c r="J98" s="658"/>
      <c r="K98" s="658"/>
      <c r="L98" s="658"/>
      <c r="M98" s="658"/>
      <c r="N98" s="658"/>
      <c r="O98" s="658"/>
      <c r="P98" s="658"/>
      <c r="Q98" s="658"/>
      <c r="R98" s="658"/>
      <c r="S98" s="658"/>
      <c r="T98" s="658"/>
      <c r="U98" s="658"/>
      <c r="V98" s="658"/>
      <c r="W98" s="658"/>
      <c r="X98" s="658"/>
      <c r="Y98" s="658"/>
      <c r="Z98" s="658"/>
      <c r="AA98" s="658"/>
      <c r="AB98" s="658"/>
    </row>
    <row r="99" spans="3:28">
      <c r="C99" s="658"/>
      <c r="D99" s="658"/>
      <c r="E99" s="658"/>
      <c r="F99" s="658"/>
      <c r="G99" s="658"/>
      <c r="H99" s="658"/>
      <c r="I99" s="658"/>
      <c r="J99" s="658"/>
      <c r="K99" s="658"/>
      <c r="L99" s="658"/>
      <c r="M99" s="658"/>
      <c r="N99" s="658"/>
      <c r="O99" s="658"/>
      <c r="P99" s="658"/>
      <c r="Q99" s="658"/>
      <c r="R99" s="658"/>
      <c r="S99" s="658"/>
      <c r="T99" s="658"/>
      <c r="U99" s="658"/>
      <c r="V99" s="658"/>
      <c r="W99" s="658"/>
      <c r="X99" s="658"/>
      <c r="Y99" s="658"/>
      <c r="Z99" s="658"/>
      <c r="AA99" s="658"/>
      <c r="AB99" s="658"/>
    </row>
    <row r="100" spans="3:28">
      <c r="C100" s="658"/>
      <c r="D100" s="658"/>
      <c r="E100" s="658"/>
      <c r="F100" s="658"/>
      <c r="G100" s="658"/>
      <c r="H100" s="658"/>
      <c r="I100" s="658"/>
      <c r="J100" s="658"/>
      <c r="K100" s="658"/>
      <c r="L100" s="658"/>
      <c r="M100" s="658"/>
      <c r="N100" s="658"/>
      <c r="O100" s="658"/>
      <c r="P100" s="658"/>
      <c r="Q100" s="658"/>
      <c r="R100" s="658"/>
      <c r="S100" s="658"/>
      <c r="T100" s="658"/>
      <c r="U100" s="658"/>
      <c r="V100" s="658"/>
      <c r="W100" s="658"/>
      <c r="X100" s="658"/>
      <c r="Y100" s="658"/>
      <c r="Z100" s="658"/>
      <c r="AA100" s="658"/>
      <c r="AB100" s="658"/>
    </row>
    <row r="101" spans="3:28">
      <c r="C101" s="658"/>
      <c r="D101" s="658"/>
      <c r="E101" s="658"/>
      <c r="F101" s="658"/>
      <c r="G101" s="658"/>
      <c r="H101" s="658"/>
      <c r="I101" s="658"/>
      <c r="J101" s="658"/>
      <c r="K101" s="658"/>
      <c r="L101" s="658"/>
      <c r="M101" s="658"/>
      <c r="N101" s="658"/>
      <c r="O101" s="658"/>
      <c r="P101" s="658"/>
      <c r="Q101" s="658"/>
      <c r="R101" s="658"/>
      <c r="S101" s="658"/>
      <c r="T101" s="658"/>
      <c r="U101" s="658"/>
      <c r="V101" s="658"/>
      <c r="W101" s="658"/>
      <c r="X101" s="658"/>
      <c r="Y101" s="658"/>
      <c r="Z101" s="658"/>
      <c r="AA101" s="658"/>
      <c r="AB101" s="658"/>
    </row>
    <row r="102" spans="3:28">
      <c r="C102" s="658"/>
      <c r="D102" s="658"/>
      <c r="E102" s="658"/>
      <c r="F102" s="658"/>
      <c r="G102" s="658"/>
      <c r="H102" s="658"/>
      <c r="I102" s="658"/>
      <c r="J102" s="658"/>
      <c r="K102" s="658"/>
      <c r="L102" s="658"/>
      <c r="M102" s="658"/>
      <c r="N102" s="658"/>
      <c r="O102" s="658"/>
      <c r="P102" s="658"/>
      <c r="Q102" s="658"/>
      <c r="R102" s="658"/>
      <c r="S102" s="658"/>
      <c r="T102" s="658"/>
      <c r="U102" s="658"/>
      <c r="V102" s="658"/>
      <c r="W102" s="658"/>
      <c r="X102" s="658"/>
      <c r="Y102" s="658"/>
      <c r="Z102" s="658"/>
      <c r="AA102" s="658"/>
      <c r="AB102" s="658"/>
    </row>
    <row r="103" spans="3:28">
      <c r="C103" s="658"/>
      <c r="D103" s="658"/>
      <c r="E103" s="658"/>
      <c r="F103" s="658"/>
      <c r="G103" s="658"/>
      <c r="H103" s="658"/>
      <c r="I103" s="658"/>
      <c r="J103" s="658"/>
      <c r="K103" s="658"/>
      <c r="L103" s="658"/>
      <c r="M103" s="658"/>
      <c r="N103" s="658"/>
      <c r="O103" s="658"/>
      <c r="P103" s="658"/>
      <c r="Q103" s="658"/>
      <c r="R103" s="658"/>
      <c r="S103" s="658"/>
      <c r="T103" s="658"/>
      <c r="U103" s="658"/>
      <c r="V103" s="658"/>
      <c r="W103" s="658"/>
      <c r="X103" s="658"/>
      <c r="Y103" s="658"/>
      <c r="Z103" s="658"/>
      <c r="AA103" s="658"/>
      <c r="AB103" s="658"/>
    </row>
    <row r="104" spans="3:28">
      <c r="C104" s="658"/>
      <c r="D104" s="658"/>
      <c r="E104" s="658"/>
      <c r="F104" s="658"/>
      <c r="G104" s="658"/>
      <c r="H104" s="658"/>
      <c r="I104" s="658"/>
      <c r="J104" s="658"/>
      <c r="K104" s="658"/>
      <c r="L104" s="658"/>
      <c r="M104" s="658"/>
      <c r="N104" s="658"/>
      <c r="O104" s="658"/>
      <c r="P104" s="658"/>
      <c r="Q104" s="658"/>
      <c r="R104" s="658"/>
      <c r="S104" s="658"/>
      <c r="T104" s="658"/>
      <c r="U104" s="658"/>
      <c r="V104" s="658"/>
      <c r="W104" s="658"/>
      <c r="X104" s="658"/>
      <c r="Y104" s="658"/>
      <c r="Z104" s="658"/>
      <c r="AA104" s="658"/>
      <c r="AB104" s="658"/>
    </row>
    <row r="105" spans="3:28">
      <c r="C105" s="658"/>
      <c r="D105" s="658"/>
      <c r="E105" s="658"/>
      <c r="F105" s="658"/>
      <c r="G105" s="658"/>
      <c r="H105" s="658"/>
      <c r="I105" s="658"/>
      <c r="J105" s="658"/>
      <c r="K105" s="658"/>
      <c r="L105" s="658"/>
      <c r="M105" s="658"/>
      <c r="N105" s="658"/>
      <c r="O105" s="658"/>
      <c r="P105" s="658"/>
      <c r="Q105" s="658"/>
      <c r="R105" s="658"/>
      <c r="S105" s="658"/>
      <c r="T105" s="658"/>
      <c r="U105" s="658"/>
      <c r="V105" s="658"/>
      <c r="W105" s="658"/>
      <c r="X105" s="658"/>
      <c r="Y105" s="658"/>
      <c r="Z105" s="658"/>
      <c r="AA105" s="658"/>
      <c r="AB105" s="658"/>
    </row>
    <row r="106" spans="3:28">
      <c r="C106" s="658"/>
      <c r="D106" s="658"/>
      <c r="E106" s="658"/>
      <c r="F106" s="658"/>
      <c r="G106" s="658"/>
      <c r="H106" s="658"/>
      <c r="I106" s="658"/>
      <c r="J106" s="658"/>
      <c r="K106" s="658"/>
      <c r="L106" s="658"/>
      <c r="M106" s="658"/>
      <c r="N106" s="658"/>
      <c r="O106" s="658"/>
      <c r="P106" s="658"/>
      <c r="Q106" s="658"/>
      <c r="R106" s="658"/>
      <c r="S106" s="658"/>
      <c r="T106" s="658"/>
      <c r="U106" s="658"/>
      <c r="V106" s="658"/>
      <c r="W106" s="658"/>
      <c r="X106" s="658"/>
      <c r="Y106" s="658"/>
      <c r="Z106" s="658"/>
      <c r="AA106" s="658"/>
      <c r="AB106" s="658"/>
    </row>
    <row r="107" spans="3:28">
      <c r="C107" s="658"/>
      <c r="D107" s="658"/>
      <c r="E107" s="658"/>
      <c r="F107" s="658"/>
      <c r="G107" s="658"/>
      <c r="H107" s="658"/>
      <c r="I107" s="658"/>
      <c r="J107" s="658"/>
      <c r="K107" s="658"/>
      <c r="L107" s="658"/>
      <c r="M107" s="658"/>
      <c r="N107" s="658"/>
      <c r="O107" s="658"/>
      <c r="P107" s="658"/>
      <c r="Q107" s="658"/>
      <c r="R107" s="658"/>
      <c r="S107" s="658"/>
      <c r="T107" s="658"/>
      <c r="U107" s="658"/>
      <c r="V107" s="658"/>
      <c r="W107" s="658"/>
      <c r="X107" s="658"/>
      <c r="Y107" s="658"/>
      <c r="Z107" s="658"/>
      <c r="AA107" s="658"/>
      <c r="AB107" s="658"/>
    </row>
    <row r="108" spans="3:28">
      <c r="C108" s="658"/>
      <c r="D108" s="658"/>
      <c r="E108" s="658"/>
      <c r="F108" s="658"/>
      <c r="G108" s="658"/>
      <c r="H108" s="658"/>
      <c r="I108" s="658"/>
      <c r="J108" s="658"/>
      <c r="K108" s="658"/>
      <c r="L108" s="658"/>
      <c r="M108" s="658"/>
      <c r="N108" s="658"/>
      <c r="O108" s="658"/>
      <c r="P108" s="658"/>
      <c r="Q108" s="658"/>
      <c r="R108" s="658"/>
      <c r="S108" s="658"/>
      <c r="T108" s="658"/>
      <c r="U108" s="658"/>
      <c r="V108" s="658"/>
      <c r="W108" s="658"/>
      <c r="X108" s="658"/>
      <c r="Y108" s="658"/>
      <c r="Z108" s="658"/>
      <c r="AA108" s="658"/>
      <c r="AB108" s="658"/>
    </row>
    <row r="109" spans="3:28">
      <c r="C109" s="658"/>
      <c r="D109" s="658"/>
      <c r="E109" s="658"/>
      <c r="F109" s="658"/>
      <c r="G109" s="658"/>
      <c r="H109" s="658"/>
      <c r="I109" s="658"/>
      <c r="J109" s="658"/>
      <c r="K109" s="658"/>
      <c r="L109" s="658"/>
      <c r="M109" s="658"/>
      <c r="N109" s="658"/>
      <c r="O109" s="658"/>
      <c r="P109" s="658"/>
      <c r="Q109" s="658"/>
      <c r="R109" s="658"/>
      <c r="S109" s="658"/>
      <c r="T109" s="658"/>
      <c r="U109" s="658"/>
      <c r="V109" s="658"/>
      <c r="W109" s="658"/>
      <c r="X109" s="658"/>
      <c r="Y109" s="658"/>
      <c r="Z109" s="658"/>
      <c r="AA109" s="658"/>
      <c r="AB109" s="658"/>
    </row>
    <row r="110" spans="3:28">
      <c r="C110" s="658"/>
      <c r="D110" s="658"/>
      <c r="E110" s="658"/>
      <c r="F110" s="658"/>
      <c r="G110" s="658"/>
      <c r="H110" s="658"/>
      <c r="I110" s="658"/>
      <c r="J110" s="658"/>
      <c r="K110" s="658"/>
      <c r="L110" s="658"/>
      <c r="M110" s="658"/>
      <c r="N110" s="658"/>
      <c r="O110" s="658"/>
      <c r="P110" s="658"/>
      <c r="Q110" s="658"/>
      <c r="R110" s="658"/>
      <c r="S110" s="658"/>
      <c r="T110" s="658"/>
      <c r="U110" s="658"/>
      <c r="V110" s="658"/>
      <c r="W110" s="658"/>
      <c r="X110" s="658"/>
      <c r="Y110" s="658"/>
      <c r="Z110" s="658"/>
      <c r="AA110" s="658"/>
      <c r="AB110" s="658"/>
    </row>
    <row r="111" spans="3:28">
      <c r="C111" s="658"/>
      <c r="D111" s="658"/>
      <c r="E111" s="658"/>
      <c r="F111" s="658"/>
      <c r="G111" s="658"/>
      <c r="H111" s="658"/>
      <c r="I111" s="658"/>
      <c r="J111" s="658"/>
      <c r="K111" s="658"/>
      <c r="L111" s="658"/>
      <c r="M111" s="658"/>
      <c r="N111" s="658"/>
      <c r="O111" s="658"/>
      <c r="P111" s="658"/>
      <c r="Q111" s="658"/>
      <c r="R111" s="658"/>
      <c r="S111" s="658"/>
      <c r="T111" s="658"/>
      <c r="U111" s="658"/>
      <c r="V111" s="658"/>
      <c r="W111" s="658"/>
      <c r="X111" s="658"/>
      <c r="Y111" s="658"/>
      <c r="Z111" s="658"/>
      <c r="AA111" s="658"/>
      <c r="AB111" s="658"/>
    </row>
    <row r="112" spans="3:28">
      <c r="C112" s="658"/>
      <c r="D112" s="658"/>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row>
    <row r="113" spans="3:28">
      <c r="C113" s="658"/>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row>
    <row r="114" spans="3:28">
      <c r="C114" s="658"/>
      <c r="D114" s="658"/>
      <c r="E114" s="658"/>
      <c r="F114" s="658"/>
      <c r="G114" s="658"/>
      <c r="H114" s="658"/>
      <c r="I114" s="658"/>
      <c r="J114" s="658"/>
      <c r="K114" s="658"/>
      <c r="L114" s="658"/>
      <c r="M114" s="658"/>
      <c r="N114" s="658"/>
      <c r="O114" s="658"/>
      <c r="P114" s="658"/>
      <c r="Q114" s="658"/>
      <c r="R114" s="658"/>
      <c r="S114" s="658"/>
      <c r="T114" s="658"/>
      <c r="U114" s="658"/>
      <c r="V114" s="658"/>
      <c r="W114" s="658"/>
      <c r="X114" s="658"/>
      <c r="Y114" s="658"/>
      <c r="Z114" s="658"/>
      <c r="AA114" s="658"/>
      <c r="AB114" s="658"/>
    </row>
    <row r="115" spans="3:28">
      <c r="C115" s="658"/>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8"/>
      <c r="Z115" s="658"/>
      <c r="AA115" s="658"/>
      <c r="AB115" s="658"/>
    </row>
    <row r="116" spans="3:28">
      <c r="C116" s="658"/>
      <c r="D116" s="658"/>
      <c r="E116" s="658"/>
      <c r="F116" s="658"/>
      <c r="G116" s="658"/>
      <c r="H116" s="658"/>
      <c r="I116" s="658"/>
      <c r="J116" s="658"/>
      <c r="K116" s="658"/>
      <c r="L116" s="658"/>
      <c r="M116" s="658"/>
      <c r="N116" s="658"/>
      <c r="O116" s="658"/>
      <c r="P116" s="658"/>
      <c r="Q116" s="658"/>
      <c r="R116" s="658"/>
      <c r="S116" s="658"/>
      <c r="T116" s="658"/>
      <c r="U116" s="658"/>
      <c r="V116" s="658"/>
      <c r="W116" s="658"/>
      <c r="X116" s="658"/>
      <c r="Y116" s="658"/>
      <c r="Z116" s="658"/>
      <c r="AA116" s="658"/>
      <c r="AB116" s="658"/>
    </row>
    <row r="117" spans="3:28">
      <c r="C117" s="658"/>
      <c r="D117" s="658"/>
      <c r="E117" s="658"/>
      <c r="F117" s="658"/>
      <c r="G117" s="658"/>
      <c r="H117" s="658"/>
      <c r="I117" s="658"/>
      <c r="J117" s="658"/>
      <c r="K117" s="658"/>
      <c r="L117" s="658"/>
      <c r="M117" s="658"/>
      <c r="N117" s="658"/>
      <c r="O117" s="658"/>
      <c r="P117" s="658"/>
      <c r="Q117" s="658"/>
      <c r="R117" s="658"/>
      <c r="S117" s="658"/>
      <c r="T117" s="658"/>
      <c r="U117" s="658"/>
      <c r="V117" s="658"/>
      <c r="W117" s="658"/>
      <c r="X117" s="658"/>
      <c r="Y117" s="658"/>
      <c r="Z117" s="658"/>
      <c r="AA117" s="658"/>
      <c r="AB117" s="658"/>
    </row>
    <row r="118" spans="3:28">
      <c r="C118" s="658"/>
      <c r="D118" s="658"/>
      <c r="E118" s="658"/>
      <c r="F118" s="658"/>
      <c r="G118" s="658"/>
      <c r="H118" s="658"/>
      <c r="I118" s="658"/>
      <c r="J118" s="658"/>
      <c r="K118" s="658"/>
      <c r="L118" s="658"/>
      <c r="M118" s="658"/>
      <c r="N118" s="658"/>
      <c r="O118" s="658"/>
      <c r="P118" s="658"/>
      <c r="Q118" s="658"/>
      <c r="R118" s="658"/>
      <c r="S118" s="658"/>
      <c r="T118" s="658"/>
      <c r="U118" s="658"/>
      <c r="V118" s="658"/>
      <c r="W118" s="658"/>
      <c r="X118" s="658"/>
      <c r="Y118" s="658"/>
      <c r="Z118" s="658"/>
      <c r="AA118" s="658"/>
      <c r="AB118" s="658"/>
    </row>
    <row r="119" spans="3:28">
      <c r="C119" s="658"/>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row>
    <row r="120" spans="3:28">
      <c r="C120" s="658"/>
      <c r="D120" s="658"/>
      <c r="E120" s="658"/>
      <c r="F120" s="658"/>
      <c r="G120" s="658"/>
      <c r="H120" s="658"/>
      <c r="I120" s="658"/>
      <c r="J120" s="658"/>
      <c r="K120" s="658"/>
      <c r="L120" s="658"/>
      <c r="M120" s="658"/>
      <c r="N120" s="658"/>
      <c r="O120" s="658"/>
      <c r="P120" s="658"/>
      <c r="Q120" s="658"/>
      <c r="R120" s="658"/>
      <c r="S120" s="658"/>
      <c r="T120" s="658"/>
      <c r="U120" s="658"/>
      <c r="V120" s="658"/>
      <c r="W120" s="658"/>
      <c r="X120" s="658"/>
      <c r="Y120" s="658"/>
      <c r="Z120" s="658"/>
      <c r="AA120" s="658"/>
      <c r="AB120" s="658"/>
    </row>
    <row r="121" spans="3:28">
      <c r="C121" s="658"/>
      <c r="D121" s="658"/>
      <c r="E121" s="658"/>
      <c r="F121" s="658"/>
      <c r="G121" s="658"/>
      <c r="H121" s="658"/>
      <c r="I121" s="658"/>
      <c r="J121" s="658"/>
      <c r="K121" s="658"/>
      <c r="L121" s="658"/>
      <c r="M121" s="658"/>
      <c r="N121" s="658"/>
      <c r="O121" s="658"/>
      <c r="P121" s="658"/>
      <c r="Q121" s="658"/>
      <c r="R121" s="658"/>
      <c r="S121" s="658"/>
      <c r="T121" s="658"/>
      <c r="U121" s="658"/>
      <c r="V121" s="658"/>
      <c r="W121" s="658"/>
      <c r="X121" s="658"/>
      <c r="Y121" s="658"/>
      <c r="Z121" s="658"/>
      <c r="AA121" s="658"/>
      <c r="AB121" s="658"/>
    </row>
    <row r="122" spans="3:28">
      <c r="C122" s="658"/>
      <c r="D122" s="658"/>
      <c r="E122" s="658"/>
      <c r="F122" s="658"/>
      <c r="G122" s="658"/>
      <c r="H122" s="658"/>
      <c r="I122" s="658"/>
      <c r="J122" s="658"/>
      <c r="K122" s="658"/>
      <c r="L122" s="658"/>
      <c r="M122" s="658"/>
      <c r="N122" s="658"/>
      <c r="O122" s="658"/>
      <c r="P122" s="658"/>
      <c r="Q122" s="658"/>
      <c r="R122" s="658"/>
      <c r="S122" s="658"/>
      <c r="T122" s="658"/>
      <c r="U122" s="658"/>
      <c r="V122" s="658"/>
      <c r="W122" s="658"/>
      <c r="X122" s="658"/>
      <c r="Y122" s="658"/>
      <c r="Z122" s="658"/>
      <c r="AA122" s="658"/>
      <c r="AB122" s="658"/>
    </row>
    <row r="123" spans="3:28">
      <c r="C123" s="658"/>
      <c r="D123" s="658"/>
      <c r="E123" s="658"/>
      <c r="F123" s="658"/>
      <c r="G123" s="658"/>
      <c r="H123" s="658"/>
      <c r="I123" s="658"/>
      <c r="J123" s="658"/>
      <c r="K123" s="658"/>
      <c r="L123" s="658"/>
      <c r="M123" s="658"/>
      <c r="N123" s="658"/>
      <c r="O123" s="658"/>
      <c r="P123" s="658"/>
      <c r="Q123" s="658"/>
      <c r="R123" s="658"/>
      <c r="S123" s="658"/>
      <c r="T123" s="658"/>
      <c r="U123" s="658"/>
      <c r="V123" s="658"/>
      <c r="W123" s="658"/>
      <c r="X123" s="658"/>
      <c r="Y123" s="658"/>
      <c r="Z123" s="658"/>
      <c r="AA123" s="658"/>
      <c r="AB123" s="658"/>
    </row>
    <row r="124" spans="3:28">
      <c r="C124" s="658"/>
      <c r="D124" s="658"/>
      <c r="E124" s="658"/>
      <c r="F124" s="658"/>
      <c r="G124" s="658"/>
      <c r="H124" s="658"/>
      <c r="I124" s="658"/>
      <c r="J124" s="658"/>
      <c r="K124" s="658"/>
      <c r="L124" s="658"/>
      <c r="M124" s="658"/>
      <c r="N124" s="658"/>
      <c r="O124" s="658"/>
      <c r="P124" s="658"/>
      <c r="Q124" s="658"/>
      <c r="R124" s="658"/>
      <c r="S124" s="658"/>
      <c r="T124" s="658"/>
      <c r="U124" s="658"/>
      <c r="V124" s="658"/>
      <c r="W124" s="658"/>
      <c r="X124" s="658"/>
      <c r="Y124" s="658"/>
      <c r="Z124" s="658"/>
      <c r="AA124" s="658"/>
      <c r="AB124" s="658"/>
    </row>
    <row r="125" spans="3:28">
      <c r="C125" s="658"/>
      <c r="D125" s="658"/>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row>
    <row r="126" spans="3:28">
      <c r="C126" s="658"/>
      <c r="D126" s="658"/>
      <c r="E126" s="658"/>
      <c r="F126" s="658"/>
      <c r="G126" s="658"/>
      <c r="H126" s="658"/>
      <c r="I126" s="658"/>
      <c r="J126" s="658"/>
      <c r="K126" s="658"/>
      <c r="L126" s="658"/>
      <c r="M126" s="658"/>
      <c r="N126" s="658"/>
      <c r="O126" s="658"/>
      <c r="P126" s="658"/>
      <c r="Q126" s="658"/>
      <c r="R126" s="658"/>
      <c r="S126" s="658"/>
      <c r="T126" s="658"/>
      <c r="U126" s="658"/>
      <c r="V126" s="658"/>
      <c r="W126" s="658"/>
      <c r="X126" s="658"/>
      <c r="Y126" s="658"/>
      <c r="Z126" s="658"/>
      <c r="AA126" s="658"/>
      <c r="AB126" s="658"/>
    </row>
    <row r="127" spans="3:28">
      <c r="C127" s="658"/>
      <c r="D127" s="658"/>
      <c r="E127" s="658"/>
      <c r="F127" s="658"/>
      <c r="G127" s="658"/>
      <c r="H127" s="658"/>
      <c r="I127" s="658"/>
      <c r="J127" s="658"/>
      <c r="K127" s="658"/>
      <c r="L127" s="658"/>
      <c r="M127" s="658"/>
      <c r="N127" s="658"/>
      <c r="O127" s="658"/>
      <c r="P127" s="658"/>
      <c r="Q127" s="658"/>
      <c r="R127" s="658"/>
      <c r="S127" s="658"/>
      <c r="T127" s="658"/>
      <c r="U127" s="658"/>
      <c r="V127" s="658"/>
      <c r="W127" s="658"/>
      <c r="X127" s="658"/>
      <c r="Y127" s="658"/>
      <c r="Z127" s="658"/>
      <c r="AA127" s="658"/>
      <c r="AB127" s="658"/>
    </row>
    <row r="128" spans="3:28">
      <c r="C128" s="658"/>
      <c r="D128" s="658"/>
      <c r="E128" s="658"/>
      <c r="F128" s="658"/>
      <c r="G128" s="658"/>
      <c r="H128" s="658"/>
      <c r="I128" s="658"/>
      <c r="J128" s="658"/>
      <c r="K128" s="658"/>
      <c r="L128" s="658"/>
      <c r="M128" s="658"/>
      <c r="N128" s="658"/>
      <c r="O128" s="658"/>
      <c r="P128" s="658"/>
      <c r="Q128" s="658"/>
      <c r="R128" s="658"/>
      <c r="S128" s="658"/>
      <c r="T128" s="658"/>
      <c r="U128" s="658"/>
      <c r="V128" s="658"/>
      <c r="W128" s="658"/>
      <c r="X128" s="658"/>
      <c r="Y128" s="658"/>
      <c r="Z128" s="658"/>
      <c r="AA128" s="658"/>
      <c r="AB128" s="658"/>
    </row>
    <row r="129" spans="3:28">
      <c r="C129" s="658"/>
      <c r="D129" s="658"/>
      <c r="E129" s="658"/>
      <c r="F129" s="658"/>
      <c r="G129" s="658"/>
      <c r="H129" s="658"/>
      <c r="I129" s="658"/>
      <c r="J129" s="658"/>
      <c r="K129" s="658"/>
      <c r="L129" s="658"/>
      <c r="M129" s="658"/>
      <c r="N129" s="658"/>
      <c r="O129" s="658"/>
      <c r="P129" s="658"/>
      <c r="Q129" s="658"/>
      <c r="R129" s="658"/>
      <c r="S129" s="658"/>
      <c r="T129" s="658"/>
      <c r="U129" s="658"/>
      <c r="V129" s="658"/>
      <c r="W129" s="658"/>
      <c r="X129" s="658"/>
      <c r="Y129" s="658"/>
      <c r="Z129" s="658"/>
      <c r="AA129" s="658"/>
      <c r="AB129" s="658"/>
    </row>
    <row r="130" spans="3:28">
      <c r="C130" s="658"/>
      <c r="D130" s="658"/>
      <c r="E130" s="658"/>
      <c r="F130" s="658"/>
      <c r="G130" s="658"/>
      <c r="H130" s="658"/>
      <c r="I130" s="658"/>
      <c r="J130" s="658"/>
      <c r="K130" s="658"/>
      <c r="L130" s="658"/>
      <c r="M130" s="658"/>
      <c r="N130" s="658"/>
      <c r="O130" s="658"/>
      <c r="P130" s="658"/>
      <c r="Q130" s="658"/>
      <c r="R130" s="658"/>
      <c r="S130" s="658"/>
      <c r="T130" s="658"/>
      <c r="U130" s="658"/>
      <c r="V130" s="658"/>
      <c r="W130" s="658"/>
      <c r="X130" s="658"/>
      <c r="Y130" s="658"/>
      <c r="Z130" s="658"/>
      <c r="AA130" s="658"/>
      <c r="AB130" s="658"/>
    </row>
    <row r="131" spans="3:28">
      <c r="C131" s="658"/>
      <c r="D131" s="658"/>
      <c r="E131" s="658"/>
      <c r="F131" s="658"/>
      <c r="G131" s="658"/>
      <c r="H131" s="658"/>
      <c r="I131" s="658"/>
      <c r="J131" s="658"/>
      <c r="K131" s="658"/>
      <c r="L131" s="658"/>
      <c r="M131" s="658"/>
      <c r="N131" s="658"/>
      <c r="O131" s="658"/>
      <c r="P131" s="658"/>
      <c r="Q131" s="658"/>
      <c r="R131" s="658"/>
      <c r="S131" s="658"/>
      <c r="T131" s="658"/>
      <c r="U131" s="658"/>
      <c r="V131" s="658"/>
      <c r="W131" s="658"/>
      <c r="X131" s="658"/>
      <c r="Y131" s="658"/>
      <c r="Z131" s="658"/>
      <c r="AA131" s="658"/>
      <c r="AB131" s="658"/>
    </row>
    <row r="132" spans="3:28">
      <c r="C132" s="658"/>
      <c r="D132" s="658"/>
      <c r="E132" s="658"/>
      <c r="F132" s="658"/>
      <c r="G132" s="658"/>
      <c r="H132" s="658"/>
      <c r="I132" s="658"/>
      <c r="J132" s="658"/>
      <c r="K132" s="658"/>
      <c r="L132" s="658"/>
      <c r="M132" s="658"/>
      <c r="N132" s="658"/>
      <c r="O132" s="658"/>
      <c r="P132" s="658"/>
      <c r="Q132" s="658"/>
      <c r="R132" s="658"/>
      <c r="S132" s="658"/>
      <c r="T132" s="658"/>
      <c r="U132" s="658"/>
      <c r="V132" s="658"/>
      <c r="W132" s="658"/>
      <c r="X132" s="658"/>
      <c r="Y132" s="658"/>
      <c r="Z132" s="658"/>
      <c r="AA132" s="658"/>
      <c r="AB132" s="658"/>
    </row>
    <row r="133" spans="3:28">
      <c r="C133" s="658"/>
      <c r="D133" s="658"/>
      <c r="E133" s="658"/>
      <c r="F133" s="658"/>
      <c r="G133" s="658"/>
      <c r="H133" s="658"/>
      <c r="I133" s="658"/>
      <c r="J133" s="658"/>
      <c r="K133" s="658"/>
      <c r="L133" s="658"/>
      <c r="M133" s="658"/>
      <c r="N133" s="658"/>
      <c r="O133" s="658"/>
      <c r="P133" s="658"/>
      <c r="Q133" s="658"/>
      <c r="R133" s="658"/>
      <c r="S133" s="658"/>
      <c r="T133" s="658"/>
      <c r="U133" s="658"/>
      <c r="V133" s="658"/>
      <c r="W133" s="658"/>
      <c r="X133" s="658"/>
      <c r="Y133" s="658"/>
      <c r="Z133" s="658"/>
      <c r="AA133" s="658"/>
      <c r="AB133" s="658"/>
    </row>
    <row r="134" spans="3:28">
      <c r="C134" s="658"/>
      <c r="D134" s="658"/>
      <c r="E134" s="658"/>
      <c r="F134" s="658"/>
      <c r="G134" s="658"/>
      <c r="H134" s="658"/>
      <c r="I134" s="658"/>
      <c r="J134" s="658"/>
      <c r="K134" s="658"/>
      <c r="L134" s="658"/>
      <c r="M134" s="658"/>
      <c r="N134" s="658"/>
      <c r="O134" s="658"/>
      <c r="P134" s="658"/>
      <c r="Q134" s="658"/>
      <c r="R134" s="658"/>
      <c r="S134" s="658"/>
      <c r="T134" s="658"/>
      <c r="U134" s="658"/>
      <c r="V134" s="658"/>
      <c r="W134" s="658"/>
      <c r="X134" s="658"/>
      <c r="Y134" s="658"/>
      <c r="Z134" s="658"/>
      <c r="AA134" s="658"/>
      <c r="AB134" s="658"/>
    </row>
    <row r="135" spans="3:28">
      <c r="C135" s="658"/>
      <c r="D135" s="658"/>
      <c r="E135" s="658"/>
      <c r="F135" s="658"/>
      <c r="G135" s="658"/>
      <c r="H135" s="658"/>
      <c r="I135" s="658"/>
      <c r="J135" s="658"/>
      <c r="K135" s="658"/>
      <c r="L135" s="658"/>
      <c r="M135" s="658"/>
      <c r="N135" s="658"/>
      <c r="O135" s="658"/>
      <c r="P135" s="658"/>
      <c r="Q135" s="658"/>
      <c r="R135" s="658"/>
      <c r="S135" s="658"/>
      <c r="T135" s="658"/>
      <c r="U135" s="658"/>
      <c r="V135" s="658"/>
      <c r="W135" s="658"/>
      <c r="X135" s="658"/>
      <c r="Y135" s="658"/>
      <c r="Z135" s="658"/>
      <c r="AA135" s="658"/>
      <c r="AB135" s="658"/>
    </row>
    <row r="136" spans="3:28">
      <c r="C136" s="658"/>
      <c r="D136" s="658"/>
      <c r="E136" s="658"/>
      <c r="F136" s="658"/>
      <c r="G136" s="658"/>
      <c r="H136" s="658"/>
      <c r="I136" s="658"/>
      <c r="J136" s="658"/>
      <c r="K136" s="658"/>
      <c r="L136" s="658"/>
      <c r="M136" s="658"/>
      <c r="N136" s="658"/>
      <c r="O136" s="658"/>
      <c r="P136" s="658"/>
      <c r="Q136" s="658"/>
      <c r="R136" s="658"/>
      <c r="S136" s="658"/>
      <c r="T136" s="658"/>
      <c r="U136" s="658"/>
      <c r="V136" s="658"/>
      <c r="W136" s="658"/>
      <c r="X136" s="658"/>
      <c r="Y136" s="658"/>
      <c r="Z136" s="658"/>
      <c r="AA136" s="658"/>
      <c r="AB136" s="658"/>
    </row>
    <row r="137" spans="3:28">
      <c r="C137" s="658"/>
      <c r="D137" s="658"/>
      <c r="E137" s="658"/>
      <c r="F137" s="658"/>
      <c r="G137" s="658"/>
      <c r="H137" s="658"/>
      <c r="I137" s="658"/>
      <c r="J137" s="658"/>
      <c r="K137" s="658"/>
      <c r="L137" s="658"/>
      <c r="M137" s="658"/>
      <c r="N137" s="658"/>
      <c r="O137" s="658"/>
      <c r="P137" s="658"/>
      <c r="Q137" s="658"/>
      <c r="R137" s="658"/>
      <c r="S137" s="658"/>
      <c r="T137" s="658"/>
      <c r="U137" s="658"/>
      <c r="V137" s="658"/>
      <c r="W137" s="658"/>
      <c r="X137" s="658"/>
      <c r="Y137" s="658"/>
      <c r="Z137" s="658"/>
      <c r="AA137" s="658"/>
      <c r="AB137" s="658"/>
    </row>
    <row r="138" spans="3:28">
      <c r="C138" s="658"/>
      <c r="D138" s="658"/>
      <c r="E138" s="658"/>
      <c r="F138" s="658"/>
      <c r="G138" s="658"/>
      <c r="H138" s="658"/>
      <c r="I138" s="658"/>
      <c r="J138" s="658"/>
      <c r="K138" s="658"/>
      <c r="L138" s="658"/>
      <c r="M138" s="658"/>
      <c r="N138" s="658"/>
      <c r="O138" s="658"/>
      <c r="P138" s="658"/>
      <c r="Q138" s="658"/>
      <c r="R138" s="658"/>
      <c r="S138" s="658"/>
      <c r="T138" s="658"/>
      <c r="U138" s="658"/>
      <c r="V138" s="658"/>
      <c r="W138" s="658"/>
      <c r="X138" s="658"/>
      <c r="Y138" s="658"/>
      <c r="Z138" s="658"/>
      <c r="AA138" s="658"/>
      <c r="AB138" s="658"/>
    </row>
    <row r="139" spans="3:28">
      <c r="C139" s="658"/>
      <c r="D139" s="658"/>
      <c r="E139" s="658"/>
      <c r="F139" s="658"/>
      <c r="G139" s="658"/>
      <c r="H139" s="658"/>
      <c r="I139" s="658"/>
      <c r="J139" s="658"/>
      <c r="K139" s="658"/>
      <c r="L139" s="658"/>
      <c r="M139" s="658"/>
      <c r="N139" s="658"/>
      <c r="O139" s="658"/>
      <c r="P139" s="658"/>
      <c r="Q139" s="658"/>
      <c r="R139" s="658"/>
      <c r="S139" s="658"/>
      <c r="T139" s="658"/>
      <c r="U139" s="658"/>
      <c r="V139" s="658"/>
      <c r="W139" s="658"/>
      <c r="X139" s="658"/>
      <c r="Y139" s="658"/>
      <c r="Z139" s="658"/>
      <c r="AA139" s="658"/>
      <c r="AB139" s="658"/>
    </row>
    <row r="140" spans="3:28">
      <c r="C140" s="658"/>
      <c r="D140" s="658"/>
      <c r="E140" s="658"/>
      <c r="F140" s="658"/>
      <c r="G140" s="658"/>
      <c r="H140" s="658"/>
      <c r="I140" s="658"/>
      <c r="J140" s="658"/>
      <c r="K140" s="658"/>
      <c r="L140" s="658"/>
      <c r="M140" s="658"/>
      <c r="N140" s="658"/>
      <c r="O140" s="658"/>
      <c r="P140" s="658"/>
      <c r="Q140" s="658"/>
      <c r="R140" s="658"/>
      <c r="S140" s="658"/>
      <c r="T140" s="658"/>
      <c r="U140" s="658"/>
      <c r="V140" s="658"/>
      <c r="W140" s="658"/>
      <c r="X140" s="658"/>
      <c r="Y140" s="658"/>
      <c r="Z140" s="658"/>
      <c r="AA140" s="658"/>
      <c r="AB140" s="658"/>
    </row>
    <row r="141" spans="3:28">
      <c r="C141" s="658"/>
      <c r="D141" s="658"/>
      <c r="E141" s="658"/>
      <c r="F141" s="658"/>
      <c r="G141" s="658"/>
      <c r="H141" s="658"/>
      <c r="I141" s="658"/>
      <c r="J141" s="658"/>
      <c r="K141" s="658"/>
      <c r="L141" s="658"/>
      <c r="M141" s="658"/>
      <c r="N141" s="658"/>
      <c r="O141" s="658"/>
      <c r="P141" s="658"/>
      <c r="Q141" s="658"/>
      <c r="R141" s="658"/>
      <c r="S141" s="658"/>
      <c r="T141" s="658"/>
      <c r="U141" s="658"/>
      <c r="V141" s="658"/>
      <c r="W141" s="658"/>
      <c r="X141" s="658"/>
      <c r="Y141" s="658"/>
      <c r="Z141" s="658"/>
      <c r="AA141" s="658"/>
      <c r="AB141" s="658"/>
    </row>
    <row r="142" spans="3:28">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row>
    <row r="143" spans="3:28">
      <c r="C143" s="658"/>
      <c r="D143" s="658"/>
      <c r="E143" s="658"/>
      <c r="F143" s="658"/>
      <c r="G143" s="658"/>
      <c r="H143" s="658"/>
      <c r="I143" s="658"/>
      <c r="J143" s="658"/>
      <c r="K143" s="658"/>
      <c r="L143" s="658"/>
      <c r="M143" s="658"/>
      <c r="N143" s="658"/>
      <c r="O143" s="658"/>
      <c r="P143" s="658"/>
      <c r="Q143" s="658"/>
      <c r="R143" s="658"/>
      <c r="S143" s="658"/>
      <c r="T143" s="658"/>
      <c r="U143" s="658"/>
      <c r="V143" s="658"/>
      <c r="W143" s="658"/>
      <c r="X143" s="658"/>
      <c r="Y143" s="658"/>
      <c r="Z143" s="658"/>
      <c r="AA143" s="658"/>
      <c r="AB143" s="658"/>
    </row>
    <row r="144" spans="3:28">
      <c r="C144" s="658"/>
      <c r="D144" s="658"/>
      <c r="E144" s="658"/>
      <c r="F144" s="658"/>
      <c r="G144" s="658"/>
      <c r="H144" s="658"/>
      <c r="I144" s="658"/>
      <c r="J144" s="658"/>
      <c r="K144" s="658"/>
      <c r="L144" s="658"/>
      <c r="M144" s="658"/>
      <c r="N144" s="658"/>
      <c r="O144" s="658"/>
      <c r="P144" s="658"/>
      <c r="Q144" s="658"/>
      <c r="R144" s="658"/>
      <c r="S144" s="658"/>
      <c r="T144" s="658"/>
      <c r="U144" s="658"/>
      <c r="V144" s="658"/>
      <c r="W144" s="658"/>
      <c r="X144" s="658"/>
      <c r="Y144" s="658"/>
      <c r="Z144" s="658"/>
      <c r="AA144" s="658"/>
      <c r="AB144" s="658"/>
    </row>
    <row r="145" spans="3:28">
      <c r="C145" s="658"/>
      <c r="D145" s="658"/>
      <c r="E145" s="658"/>
      <c r="F145" s="658"/>
      <c r="G145" s="658"/>
      <c r="H145" s="658"/>
      <c r="I145" s="658"/>
      <c r="J145" s="658"/>
      <c r="K145" s="658"/>
      <c r="L145" s="658"/>
      <c r="M145" s="658"/>
      <c r="N145" s="658"/>
      <c r="O145" s="658"/>
      <c r="P145" s="658"/>
      <c r="Q145" s="658"/>
      <c r="R145" s="658"/>
      <c r="S145" s="658"/>
      <c r="T145" s="658"/>
      <c r="U145" s="658"/>
      <c r="V145" s="658"/>
      <c r="W145" s="658"/>
      <c r="X145" s="658"/>
      <c r="Y145" s="658"/>
      <c r="Z145" s="658"/>
      <c r="AA145" s="658"/>
      <c r="AB145" s="658"/>
    </row>
    <row r="146" spans="3:28">
      <c r="C146" s="658"/>
      <c r="D146" s="658"/>
      <c r="E146" s="658"/>
      <c r="F146" s="658"/>
      <c r="G146" s="658"/>
      <c r="H146" s="658"/>
      <c r="I146" s="658"/>
      <c r="J146" s="658"/>
      <c r="K146" s="658"/>
      <c r="L146" s="658"/>
      <c r="M146" s="658"/>
      <c r="N146" s="658"/>
      <c r="O146" s="658"/>
      <c r="P146" s="658"/>
      <c r="Q146" s="658"/>
      <c r="R146" s="658"/>
      <c r="S146" s="658"/>
      <c r="T146" s="658"/>
      <c r="U146" s="658"/>
      <c r="V146" s="658"/>
      <c r="W146" s="658"/>
      <c r="X146" s="658"/>
      <c r="Y146" s="658"/>
      <c r="Z146" s="658"/>
      <c r="AA146" s="658"/>
      <c r="AB146" s="658"/>
    </row>
    <row r="147" spans="3:28">
      <c r="C147" s="658"/>
      <c r="D147" s="658"/>
      <c r="E147" s="658"/>
      <c r="F147" s="658"/>
      <c r="G147" s="658"/>
      <c r="H147" s="658"/>
      <c r="I147" s="658"/>
      <c r="J147" s="658"/>
      <c r="K147" s="658"/>
      <c r="L147" s="658"/>
      <c r="M147" s="658"/>
      <c r="N147" s="658"/>
      <c r="O147" s="658"/>
      <c r="P147" s="658"/>
      <c r="Q147" s="658"/>
      <c r="R147" s="658"/>
      <c r="S147" s="658"/>
      <c r="T147" s="658"/>
      <c r="U147" s="658"/>
      <c r="V147" s="658"/>
      <c r="W147" s="658"/>
      <c r="X147" s="658"/>
      <c r="Y147" s="658"/>
      <c r="Z147" s="658"/>
      <c r="AA147" s="658"/>
      <c r="AB147" s="658"/>
    </row>
    <row r="148" spans="3:28">
      <c r="C148" s="658"/>
      <c r="D148" s="658"/>
      <c r="E148" s="658"/>
      <c r="F148" s="658"/>
      <c r="G148" s="658"/>
      <c r="H148" s="658"/>
      <c r="I148" s="658"/>
      <c r="J148" s="658"/>
      <c r="K148" s="658"/>
      <c r="L148" s="658"/>
      <c r="M148" s="658"/>
      <c r="N148" s="658"/>
      <c r="O148" s="658"/>
      <c r="P148" s="658"/>
      <c r="Q148" s="658"/>
      <c r="R148" s="658"/>
      <c r="S148" s="658"/>
      <c r="T148" s="658"/>
      <c r="U148" s="658"/>
      <c r="V148" s="658"/>
      <c r="W148" s="658"/>
      <c r="X148" s="658"/>
      <c r="Y148" s="658"/>
      <c r="Z148" s="658"/>
      <c r="AA148" s="658"/>
      <c r="AB148" s="658"/>
    </row>
    <row r="149" spans="3:28">
      <c r="C149" s="658"/>
      <c r="D149" s="658"/>
      <c r="E149" s="658"/>
      <c r="F149" s="658"/>
      <c r="G149" s="658"/>
      <c r="H149" s="658"/>
      <c r="I149" s="658"/>
      <c r="J149" s="658"/>
      <c r="K149" s="658"/>
      <c r="L149" s="658"/>
      <c r="M149" s="658"/>
      <c r="N149" s="658"/>
      <c r="O149" s="658"/>
      <c r="P149" s="658"/>
      <c r="Q149" s="658"/>
      <c r="R149" s="658"/>
      <c r="S149" s="658"/>
      <c r="T149" s="658"/>
      <c r="U149" s="658"/>
      <c r="V149" s="658"/>
      <c r="W149" s="658"/>
      <c r="X149" s="658"/>
      <c r="Y149" s="658"/>
      <c r="Z149" s="658"/>
      <c r="AA149" s="658"/>
      <c r="AB149" s="658"/>
    </row>
    <row r="150" spans="3:28">
      <c r="C150" s="658"/>
      <c r="D150" s="658"/>
      <c r="E150" s="658"/>
      <c r="F150" s="658"/>
      <c r="G150" s="658"/>
      <c r="H150" s="658"/>
      <c r="I150" s="658"/>
      <c r="J150" s="658"/>
      <c r="K150" s="658"/>
      <c r="L150" s="658"/>
      <c r="M150" s="658"/>
      <c r="N150" s="658"/>
      <c r="O150" s="658"/>
      <c r="P150" s="658"/>
      <c r="Q150" s="658"/>
      <c r="R150" s="658"/>
      <c r="S150" s="658"/>
      <c r="T150" s="658"/>
      <c r="U150" s="658"/>
      <c r="V150" s="658"/>
      <c r="W150" s="658"/>
      <c r="X150" s="658"/>
      <c r="Y150" s="658"/>
      <c r="Z150" s="658"/>
      <c r="AA150" s="658"/>
      <c r="AB150" s="658"/>
    </row>
    <row r="151" spans="3:28">
      <c r="C151" s="658"/>
      <c r="D151" s="658"/>
      <c r="E151" s="658"/>
      <c r="F151" s="658"/>
      <c r="G151" s="658"/>
      <c r="H151" s="658"/>
      <c r="I151" s="658"/>
      <c r="J151" s="658"/>
      <c r="K151" s="658"/>
      <c r="L151" s="658"/>
      <c r="M151" s="658"/>
      <c r="N151" s="658"/>
      <c r="O151" s="658"/>
      <c r="P151" s="658"/>
      <c r="Q151" s="658"/>
      <c r="R151" s="658"/>
      <c r="S151" s="658"/>
      <c r="T151" s="658"/>
      <c r="U151" s="658"/>
      <c r="V151" s="658"/>
      <c r="W151" s="658"/>
      <c r="X151" s="658"/>
      <c r="Y151" s="658"/>
      <c r="Z151" s="658"/>
      <c r="AA151" s="658"/>
      <c r="AB151" s="658"/>
    </row>
    <row r="152" spans="3:28">
      <c r="C152" s="658"/>
      <c r="D152" s="658"/>
      <c r="E152" s="658"/>
      <c r="F152" s="658"/>
      <c r="G152" s="658"/>
      <c r="H152" s="658"/>
      <c r="I152" s="658"/>
      <c r="J152" s="658"/>
      <c r="K152" s="658"/>
      <c r="L152" s="658"/>
      <c r="M152" s="658"/>
      <c r="N152" s="658"/>
      <c r="O152" s="658"/>
      <c r="P152" s="658"/>
      <c r="Q152" s="658"/>
      <c r="R152" s="658"/>
      <c r="S152" s="658"/>
      <c r="T152" s="658"/>
      <c r="U152" s="658"/>
      <c r="V152" s="658"/>
      <c r="W152" s="658"/>
      <c r="X152" s="658"/>
      <c r="Y152" s="658"/>
      <c r="Z152" s="658"/>
      <c r="AA152" s="658"/>
      <c r="AB152" s="658"/>
    </row>
    <row r="153" spans="3:28">
      <c r="C153" s="658"/>
      <c r="D153" s="658"/>
      <c r="E153" s="658"/>
      <c r="F153" s="658"/>
      <c r="G153" s="658"/>
      <c r="H153" s="658"/>
      <c r="I153" s="658"/>
      <c r="J153" s="658"/>
      <c r="K153" s="658"/>
      <c r="L153" s="658"/>
      <c r="M153" s="658"/>
      <c r="N153" s="658"/>
      <c r="O153" s="658"/>
      <c r="P153" s="658"/>
      <c r="Q153" s="658"/>
      <c r="R153" s="658"/>
      <c r="S153" s="658"/>
      <c r="T153" s="658"/>
      <c r="U153" s="658"/>
      <c r="V153" s="658"/>
      <c r="W153" s="658"/>
      <c r="X153" s="658"/>
      <c r="Y153" s="658"/>
      <c r="Z153" s="658"/>
      <c r="AA153" s="658"/>
      <c r="AB153" s="658"/>
    </row>
    <row r="154" spans="3:28">
      <c r="C154" s="658"/>
      <c r="D154" s="658"/>
      <c r="E154" s="658"/>
      <c r="F154" s="658"/>
      <c r="G154" s="658"/>
      <c r="H154" s="658"/>
      <c r="I154" s="658"/>
      <c r="J154" s="658"/>
      <c r="K154" s="658"/>
      <c r="L154" s="658"/>
      <c r="M154" s="658"/>
      <c r="N154" s="658"/>
      <c r="O154" s="658"/>
      <c r="P154" s="658"/>
      <c r="Q154" s="658"/>
      <c r="R154" s="658"/>
      <c r="S154" s="658"/>
      <c r="T154" s="658"/>
      <c r="U154" s="658"/>
      <c r="V154" s="658"/>
      <c r="W154" s="658"/>
      <c r="X154" s="658"/>
      <c r="Y154" s="658"/>
      <c r="Z154" s="658"/>
      <c r="AA154" s="658"/>
      <c r="AB154" s="658"/>
    </row>
    <row r="155" spans="3:28">
      <c r="C155" s="658"/>
      <c r="D155" s="658"/>
      <c r="E155" s="658"/>
      <c r="F155" s="658"/>
      <c r="G155" s="658"/>
      <c r="H155" s="658"/>
      <c r="I155" s="658"/>
      <c r="J155" s="658"/>
      <c r="K155" s="658"/>
      <c r="L155" s="658"/>
      <c r="M155" s="658"/>
      <c r="N155" s="658"/>
      <c r="O155" s="658"/>
      <c r="P155" s="658"/>
      <c r="Q155" s="658"/>
      <c r="R155" s="658"/>
      <c r="S155" s="658"/>
      <c r="T155" s="658"/>
      <c r="U155" s="658"/>
      <c r="V155" s="658"/>
      <c r="W155" s="658"/>
      <c r="X155" s="658"/>
      <c r="Y155" s="658"/>
      <c r="Z155" s="658"/>
      <c r="AA155" s="658"/>
      <c r="AB155" s="658"/>
    </row>
    <row r="156" spans="3:28">
      <c r="C156" s="658"/>
      <c r="D156" s="658"/>
      <c r="E156" s="658"/>
      <c r="F156" s="658"/>
      <c r="G156" s="658"/>
      <c r="H156" s="658"/>
      <c r="I156" s="658"/>
      <c r="J156" s="658"/>
      <c r="K156" s="658"/>
      <c r="L156" s="658"/>
      <c r="M156" s="658"/>
      <c r="N156" s="658"/>
      <c r="O156" s="658"/>
      <c r="P156" s="658"/>
      <c r="Q156" s="658"/>
      <c r="R156" s="658"/>
      <c r="S156" s="658"/>
      <c r="T156" s="658"/>
      <c r="U156" s="658"/>
      <c r="V156" s="658"/>
      <c r="W156" s="658"/>
      <c r="X156" s="658"/>
      <c r="Y156" s="658"/>
      <c r="Z156" s="658"/>
      <c r="AA156" s="658"/>
      <c r="AB156" s="658"/>
    </row>
    <row r="157" spans="3:28">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row>
    <row r="158" spans="3:28">
      <c r="C158" s="658"/>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row>
    <row r="159" spans="3:28">
      <c r="C159" s="658"/>
      <c r="D159" s="658"/>
      <c r="E159" s="658"/>
      <c r="F159" s="658"/>
      <c r="G159" s="658"/>
      <c r="H159" s="658"/>
      <c r="I159" s="658"/>
      <c r="J159" s="658"/>
      <c r="K159" s="658"/>
      <c r="L159" s="658"/>
      <c r="M159" s="658"/>
      <c r="N159" s="658"/>
      <c r="O159" s="658"/>
      <c r="P159" s="658"/>
      <c r="Q159" s="658"/>
      <c r="R159" s="658"/>
      <c r="S159" s="658"/>
      <c r="T159" s="658"/>
      <c r="U159" s="658"/>
      <c r="V159" s="658"/>
      <c r="W159" s="658"/>
      <c r="X159" s="658"/>
      <c r="Y159" s="658"/>
      <c r="Z159" s="658"/>
      <c r="AA159" s="658"/>
      <c r="AB159" s="658"/>
    </row>
    <row r="160" spans="3:28">
      <c r="C160" s="658"/>
      <c r="D160" s="658"/>
      <c r="E160" s="658"/>
      <c r="F160" s="658"/>
      <c r="G160" s="658"/>
      <c r="H160" s="658"/>
      <c r="I160" s="658"/>
      <c r="J160" s="658"/>
      <c r="K160" s="658"/>
      <c r="L160" s="658"/>
      <c r="M160" s="658"/>
      <c r="N160" s="658"/>
      <c r="O160" s="658"/>
      <c r="P160" s="658"/>
      <c r="Q160" s="658"/>
      <c r="R160" s="658"/>
      <c r="S160" s="658"/>
      <c r="T160" s="658"/>
      <c r="U160" s="658"/>
      <c r="V160" s="658"/>
      <c r="W160" s="658"/>
      <c r="X160" s="658"/>
      <c r="Y160" s="658"/>
      <c r="Z160" s="658"/>
      <c r="AA160" s="658"/>
      <c r="AB160" s="658"/>
    </row>
    <row r="161" spans="3:28">
      <c r="C161" s="658"/>
      <c r="D161" s="658"/>
      <c r="E161" s="658"/>
      <c r="F161" s="658"/>
      <c r="G161" s="658"/>
      <c r="H161" s="658"/>
      <c r="I161" s="658"/>
      <c r="J161" s="658"/>
      <c r="K161" s="658"/>
      <c r="L161" s="658"/>
      <c r="M161" s="658"/>
      <c r="N161" s="658"/>
      <c r="O161" s="658"/>
      <c r="P161" s="658"/>
      <c r="Q161" s="658"/>
      <c r="R161" s="658"/>
      <c r="S161" s="658"/>
      <c r="T161" s="658"/>
      <c r="U161" s="658"/>
      <c r="V161" s="658"/>
      <c r="W161" s="658"/>
      <c r="X161" s="658"/>
      <c r="Y161" s="658"/>
      <c r="Z161" s="658"/>
      <c r="AA161" s="658"/>
      <c r="AB161" s="658"/>
    </row>
    <row r="162" spans="3:28">
      <c r="C162" s="658"/>
      <c r="D162" s="658"/>
      <c r="E162" s="658"/>
      <c r="F162" s="658"/>
      <c r="G162" s="658"/>
      <c r="H162" s="658"/>
      <c r="I162" s="658"/>
      <c r="J162" s="658"/>
      <c r="K162" s="658"/>
      <c r="L162" s="658"/>
      <c r="M162" s="658"/>
      <c r="N162" s="658"/>
      <c r="O162" s="658"/>
      <c r="P162" s="658"/>
      <c r="Q162" s="658"/>
      <c r="R162" s="658"/>
      <c r="S162" s="658"/>
      <c r="T162" s="658"/>
      <c r="U162" s="658"/>
      <c r="V162" s="658"/>
      <c r="W162" s="658"/>
      <c r="X162" s="658"/>
      <c r="Y162" s="658"/>
      <c r="Z162" s="658"/>
      <c r="AA162" s="658"/>
      <c r="AB162" s="658"/>
    </row>
    <row r="163" spans="3:28">
      <c r="C163" s="658"/>
      <c r="D163" s="658"/>
      <c r="E163" s="658"/>
      <c r="F163" s="658"/>
      <c r="G163" s="658"/>
      <c r="H163" s="658"/>
      <c r="I163" s="658"/>
      <c r="J163" s="658"/>
      <c r="K163" s="658"/>
      <c r="L163" s="658"/>
      <c r="M163" s="658"/>
      <c r="N163" s="658"/>
      <c r="O163" s="658"/>
      <c r="P163" s="658"/>
      <c r="Q163" s="658"/>
      <c r="R163" s="658"/>
      <c r="S163" s="658"/>
      <c r="T163" s="658"/>
      <c r="U163" s="658"/>
      <c r="V163" s="658"/>
      <c r="W163" s="658"/>
      <c r="X163" s="658"/>
      <c r="Y163" s="658"/>
      <c r="Z163" s="658"/>
      <c r="AA163" s="658"/>
      <c r="AB163" s="658"/>
    </row>
    <row r="164" spans="3:28">
      <c r="C164" s="658"/>
      <c r="D164" s="658"/>
      <c r="E164" s="658"/>
      <c r="F164" s="658"/>
      <c r="G164" s="658"/>
      <c r="H164" s="658"/>
      <c r="I164" s="658"/>
      <c r="J164" s="658"/>
      <c r="K164" s="658"/>
      <c r="L164" s="658"/>
      <c r="M164" s="658"/>
      <c r="N164" s="658"/>
      <c r="O164" s="658"/>
      <c r="P164" s="658"/>
      <c r="Q164" s="658"/>
      <c r="R164" s="658"/>
      <c r="S164" s="658"/>
      <c r="T164" s="658"/>
      <c r="U164" s="658"/>
      <c r="V164" s="658"/>
      <c r="W164" s="658"/>
      <c r="X164" s="658"/>
      <c r="Y164" s="658"/>
      <c r="Z164" s="658"/>
      <c r="AA164" s="658"/>
      <c r="AB164" s="658"/>
    </row>
    <row r="165" spans="3:28">
      <c r="C165" s="658"/>
      <c r="D165" s="658"/>
      <c r="E165" s="658"/>
      <c r="F165" s="658"/>
      <c r="G165" s="658"/>
      <c r="H165" s="658"/>
      <c r="I165" s="658"/>
      <c r="J165" s="658"/>
      <c r="K165" s="658"/>
      <c r="L165" s="658"/>
      <c r="M165" s="658"/>
      <c r="N165" s="658"/>
      <c r="O165" s="658"/>
      <c r="P165" s="658"/>
      <c r="Q165" s="658"/>
      <c r="R165" s="658"/>
      <c r="S165" s="658"/>
      <c r="T165" s="658"/>
      <c r="U165" s="658"/>
      <c r="V165" s="658"/>
      <c r="W165" s="658"/>
      <c r="X165" s="658"/>
      <c r="Y165" s="658"/>
      <c r="Z165" s="658"/>
      <c r="AA165" s="658"/>
      <c r="AB165" s="658"/>
    </row>
    <row r="166" spans="3:28">
      <c r="C166" s="658"/>
      <c r="D166" s="658"/>
      <c r="E166" s="658"/>
      <c r="F166" s="658"/>
      <c r="G166" s="658"/>
      <c r="H166" s="658"/>
      <c r="I166" s="658"/>
      <c r="J166" s="658"/>
      <c r="K166" s="658"/>
      <c r="L166" s="658"/>
      <c r="M166" s="658"/>
      <c r="N166" s="658"/>
      <c r="O166" s="658"/>
      <c r="P166" s="658"/>
      <c r="Q166" s="658"/>
      <c r="R166" s="658"/>
      <c r="S166" s="658"/>
      <c r="T166" s="658"/>
      <c r="U166" s="658"/>
      <c r="V166" s="658"/>
      <c r="W166" s="658"/>
      <c r="X166" s="658"/>
      <c r="Y166" s="658"/>
      <c r="Z166" s="658"/>
      <c r="AA166" s="658"/>
      <c r="AB166" s="658"/>
    </row>
    <row r="167" spans="3:28">
      <c r="C167" s="658"/>
      <c r="D167" s="658"/>
      <c r="E167" s="658"/>
      <c r="F167" s="658"/>
      <c r="G167" s="658"/>
      <c r="H167" s="658"/>
      <c r="I167" s="658"/>
      <c r="J167" s="658"/>
      <c r="K167" s="658"/>
      <c r="L167" s="658"/>
      <c r="M167" s="658"/>
      <c r="N167" s="658"/>
      <c r="O167" s="658"/>
      <c r="P167" s="658"/>
      <c r="Q167" s="658"/>
      <c r="R167" s="658"/>
      <c r="S167" s="658"/>
      <c r="T167" s="658"/>
      <c r="U167" s="658"/>
      <c r="V167" s="658"/>
      <c r="W167" s="658"/>
      <c r="X167" s="658"/>
      <c r="Y167" s="658"/>
      <c r="Z167" s="658"/>
      <c r="AA167" s="658"/>
      <c r="AB167" s="658"/>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43"/>
  <sheetViews>
    <sheetView showGridLines="0" topLeftCell="A4" zoomScaleNormal="100" workbookViewId="0">
      <selection activeCell="C45" sqref="C45"/>
    </sheetView>
  </sheetViews>
  <sheetFormatPr defaultColWidth="9.140625" defaultRowHeight="15"/>
  <cols>
    <col min="1" max="1" width="11.85546875" style="461" bestFit="1" customWidth="1"/>
    <col min="2" max="2" width="90.28515625" style="461" bestFit="1" customWidth="1"/>
    <col min="3" max="3" width="20.140625" style="461" customWidth="1"/>
    <col min="4" max="4" width="22.28515625" style="461" customWidth="1"/>
    <col min="5" max="7" width="17.140625" style="461" customWidth="1"/>
    <col min="8" max="8" width="22.28515625" style="461" customWidth="1"/>
    <col min="9" max="10" width="17.140625" style="461" customWidth="1"/>
    <col min="11" max="27" width="22.28515625" style="461" customWidth="1"/>
    <col min="28" max="16384" width="9.140625" style="461"/>
  </cols>
  <sheetData>
    <row r="1" spans="1:27">
      <c r="A1" s="365" t="s">
        <v>30</v>
      </c>
      <c r="B1" s="448" t="str">
        <f>'Info '!C2</f>
        <v>JSC ProCredit Bank</v>
      </c>
    </row>
    <row r="2" spans="1:27">
      <c r="A2" s="365" t="s">
        <v>31</v>
      </c>
      <c r="B2" s="447">
        <f>'1. key ratios '!B2</f>
        <v>45565</v>
      </c>
    </row>
    <row r="3" spans="1:27">
      <c r="A3" s="366" t="s">
        <v>481</v>
      </c>
      <c r="C3" s="463"/>
    </row>
    <row r="4" spans="1:27" ht="15.75" thickBot="1">
      <c r="A4" s="366"/>
      <c r="B4" s="463"/>
      <c r="C4" s="463"/>
    </row>
    <row r="5" spans="1:27" ht="13.5" customHeight="1">
      <c r="A5" s="764" t="s">
        <v>687</v>
      </c>
      <c r="B5" s="765"/>
      <c r="C5" s="773" t="s">
        <v>686</v>
      </c>
      <c r="D5" s="774"/>
      <c r="E5" s="774"/>
      <c r="F5" s="774"/>
      <c r="G5" s="774"/>
      <c r="H5" s="774"/>
      <c r="I5" s="774"/>
      <c r="J5" s="774"/>
      <c r="K5" s="774"/>
      <c r="L5" s="774"/>
      <c r="M5" s="774"/>
      <c r="N5" s="774"/>
      <c r="O5" s="774"/>
      <c r="P5" s="774"/>
      <c r="Q5" s="774"/>
      <c r="R5" s="774"/>
      <c r="S5" s="775"/>
      <c r="T5" s="484"/>
      <c r="U5" s="484"/>
      <c r="V5" s="484"/>
      <c r="W5" s="484"/>
      <c r="X5" s="484"/>
      <c r="Y5" s="484"/>
      <c r="Z5" s="484"/>
      <c r="AA5" s="483"/>
    </row>
    <row r="6" spans="1:27" ht="12" customHeight="1">
      <c r="A6" s="766"/>
      <c r="B6" s="767"/>
      <c r="C6" s="770" t="s">
        <v>64</v>
      </c>
      <c r="D6" s="762" t="s">
        <v>683</v>
      </c>
      <c r="E6" s="762"/>
      <c r="F6" s="762"/>
      <c r="G6" s="762"/>
      <c r="H6" s="762" t="s">
        <v>682</v>
      </c>
      <c r="I6" s="762"/>
      <c r="J6" s="762"/>
      <c r="K6" s="762"/>
      <c r="L6" s="481"/>
      <c r="M6" s="763" t="s">
        <v>681</v>
      </c>
      <c r="N6" s="763"/>
      <c r="O6" s="763"/>
      <c r="P6" s="763"/>
      <c r="Q6" s="763"/>
      <c r="R6" s="763"/>
      <c r="S6" s="772"/>
      <c r="T6" s="484"/>
      <c r="U6" s="751" t="s">
        <v>680</v>
      </c>
      <c r="V6" s="751"/>
      <c r="W6" s="751"/>
      <c r="X6" s="751"/>
      <c r="Y6" s="751"/>
      <c r="Z6" s="751"/>
      <c r="AA6" s="744"/>
    </row>
    <row r="7" spans="1:27" ht="30">
      <c r="A7" s="768"/>
      <c r="B7" s="769"/>
      <c r="C7" s="771"/>
      <c r="D7" s="480"/>
      <c r="E7" s="458" t="s">
        <v>471</v>
      </c>
      <c r="F7" s="458" t="s">
        <v>678</v>
      </c>
      <c r="G7" s="460" t="s">
        <v>679</v>
      </c>
      <c r="H7" s="462"/>
      <c r="I7" s="458" t="s">
        <v>471</v>
      </c>
      <c r="J7" s="458" t="s">
        <v>678</v>
      </c>
      <c r="K7" s="460" t="s">
        <v>679</v>
      </c>
      <c r="L7" s="479"/>
      <c r="M7" s="458" t="s">
        <v>471</v>
      </c>
      <c r="N7" s="458" t="s">
        <v>678</v>
      </c>
      <c r="O7" s="458" t="s">
        <v>677</v>
      </c>
      <c r="P7" s="458" t="s">
        <v>676</v>
      </c>
      <c r="Q7" s="458" t="s">
        <v>675</v>
      </c>
      <c r="R7" s="458" t="s">
        <v>674</v>
      </c>
      <c r="S7" s="504" t="s">
        <v>673</v>
      </c>
      <c r="T7" s="503"/>
      <c r="U7" s="458" t="s">
        <v>471</v>
      </c>
      <c r="V7" s="458" t="s">
        <v>678</v>
      </c>
      <c r="W7" s="458" t="s">
        <v>677</v>
      </c>
      <c r="X7" s="458" t="s">
        <v>676</v>
      </c>
      <c r="Y7" s="458" t="s">
        <v>675</v>
      </c>
      <c r="Z7" s="458" t="s">
        <v>674</v>
      </c>
      <c r="AA7" s="458" t="s">
        <v>673</v>
      </c>
    </row>
    <row r="8" spans="1:27" s="616" customFormat="1">
      <c r="A8" s="659">
        <v>1</v>
      </c>
      <c r="B8" s="502" t="s">
        <v>472</v>
      </c>
      <c r="C8" s="618">
        <v>1374663427.8247337</v>
      </c>
      <c r="D8" s="611">
        <v>1301039215.5220156</v>
      </c>
      <c r="E8" s="611">
        <v>6590011.186032</v>
      </c>
      <c r="F8" s="611">
        <v>0</v>
      </c>
      <c r="G8" s="611">
        <v>0</v>
      </c>
      <c r="H8" s="611">
        <v>37471022.383605413</v>
      </c>
      <c r="I8" s="611">
        <v>5051663.4482810404</v>
      </c>
      <c r="J8" s="611">
        <v>209765.756956</v>
      </c>
      <c r="K8" s="611">
        <v>0</v>
      </c>
      <c r="L8" s="611">
        <v>35872074.019826002</v>
      </c>
      <c r="M8" s="611">
        <v>825850.47081524006</v>
      </c>
      <c r="N8" s="611">
        <v>8100247.8010665197</v>
      </c>
      <c r="O8" s="611">
        <v>3536984.4544076798</v>
      </c>
      <c r="P8" s="611">
        <v>9242327.7082378026</v>
      </c>
      <c r="Q8" s="611">
        <v>8251871.2731306199</v>
      </c>
      <c r="R8" s="611">
        <v>0</v>
      </c>
      <c r="S8" s="660">
        <v>0</v>
      </c>
      <c r="T8" s="661">
        <v>281121.89928746002</v>
      </c>
      <c r="U8" s="611">
        <v>0</v>
      </c>
      <c r="V8" s="611">
        <v>0</v>
      </c>
      <c r="W8" s="611">
        <v>0</v>
      </c>
      <c r="X8" s="611">
        <v>0</v>
      </c>
      <c r="Y8" s="611">
        <v>0</v>
      </c>
      <c r="Z8" s="611">
        <v>0</v>
      </c>
      <c r="AA8" s="660">
        <v>0</v>
      </c>
    </row>
    <row r="9" spans="1:27">
      <c r="A9" s="495">
        <v>1.1000000000000001</v>
      </c>
      <c r="B9" s="501" t="s">
        <v>482</v>
      </c>
      <c r="C9" s="621">
        <v>1362236685.6636655</v>
      </c>
      <c r="D9" s="609">
        <v>1289654137.4997299</v>
      </c>
      <c r="E9" s="609">
        <v>6553805.4160320004</v>
      </c>
      <c r="F9" s="609">
        <v>0</v>
      </c>
      <c r="G9" s="609">
        <v>0</v>
      </c>
      <c r="H9" s="609">
        <v>37420267.696505412</v>
      </c>
      <c r="I9" s="609">
        <v>5051374.4582810402</v>
      </c>
      <c r="J9" s="609">
        <v>209765.756956</v>
      </c>
      <c r="K9" s="609">
        <v>0</v>
      </c>
      <c r="L9" s="609">
        <v>34881158.568143226</v>
      </c>
      <c r="M9" s="609">
        <v>817823.24081523996</v>
      </c>
      <c r="N9" s="609">
        <v>7519096.20558374</v>
      </c>
      <c r="O9" s="609">
        <v>3438144.6344076796</v>
      </c>
      <c r="P9" s="609">
        <v>8983192.9882378019</v>
      </c>
      <c r="Q9" s="609">
        <v>8251871.2731306199</v>
      </c>
      <c r="R9" s="609">
        <v>0</v>
      </c>
      <c r="S9" s="619">
        <v>0</v>
      </c>
      <c r="T9" s="620">
        <v>281121.89928746002</v>
      </c>
      <c r="U9" s="609">
        <v>0</v>
      </c>
      <c r="V9" s="609">
        <v>0</v>
      </c>
      <c r="W9" s="609">
        <v>0</v>
      </c>
      <c r="X9" s="609">
        <v>0</v>
      </c>
      <c r="Y9" s="609">
        <v>0</v>
      </c>
      <c r="Z9" s="609">
        <v>0</v>
      </c>
      <c r="AA9" s="619">
        <v>0</v>
      </c>
    </row>
    <row r="10" spans="1:27">
      <c r="A10" s="499" t="s">
        <v>14</v>
      </c>
      <c r="B10" s="500" t="s">
        <v>483</v>
      </c>
      <c r="C10" s="622">
        <v>1307402874.6550217</v>
      </c>
      <c r="D10" s="609">
        <v>1236293182.2173855</v>
      </c>
      <c r="E10" s="609">
        <v>5808975.4083779994</v>
      </c>
      <c r="F10" s="609">
        <v>0</v>
      </c>
      <c r="G10" s="609">
        <v>0</v>
      </c>
      <c r="H10" s="609">
        <v>36217248.450205408</v>
      </c>
      <c r="I10" s="609">
        <v>5051374.4582810402</v>
      </c>
      <c r="J10" s="609">
        <v>209765.756956</v>
      </c>
      <c r="K10" s="609">
        <v>0</v>
      </c>
      <c r="L10" s="609">
        <v>34611322.088143222</v>
      </c>
      <c r="M10" s="609">
        <v>817823.24081523996</v>
      </c>
      <c r="N10" s="609">
        <v>7519096.20558374</v>
      </c>
      <c r="O10" s="609">
        <v>3438144.6344076796</v>
      </c>
      <c r="P10" s="609">
        <v>8713356.5082378015</v>
      </c>
      <c r="Q10" s="609">
        <v>8251871.2731306199</v>
      </c>
      <c r="R10" s="609">
        <v>0</v>
      </c>
      <c r="S10" s="619">
        <v>0</v>
      </c>
      <c r="T10" s="620">
        <v>281121.89928746002</v>
      </c>
      <c r="U10" s="609">
        <v>0</v>
      </c>
      <c r="V10" s="609">
        <v>0</v>
      </c>
      <c r="W10" s="609">
        <v>0</v>
      </c>
      <c r="X10" s="609">
        <v>0</v>
      </c>
      <c r="Y10" s="609">
        <v>0</v>
      </c>
      <c r="Z10" s="609">
        <v>0</v>
      </c>
      <c r="AA10" s="619">
        <v>0</v>
      </c>
    </row>
    <row r="11" spans="1:27">
      <c r="A11" s="497" t="s">
        <v>484</v>
      </c>
      <c r="B11" s="498" t="s">
        <v>485</v>
      </c>
      <c r="C11" s="623">
        <v>569978291.1740123</v>
      </c>
      <c r="D11" s="609">
        <v>542802807.15507972</v>
      </c>
      <c r="E11" s="609">
        <v>2968782.6708880002</v>
      </c>
      <c r="F11" s="609">
        <v>0</v>
      </c>
      <c r="G11" s="609">
        <v>0</v>
      </c>
      <c r="H11" s="609">
        <v>12559251.850875402</v>
      </c>
      <c r="I11" s="609">
        <v>254996.79628703999</v>
      </c>
      <c r="J11" s="609">
        <v>98208.226955999999</v>
      </c>
      <c r="K11" s="609">
        <v>0</v>
      </c>
      <c r="L11" s="609">
        <v>14616232.168057701</v>
      </c>
      <c r="M11" s="609">
        <v>275132.98081524001</v>
      </c>
      <c r="N11" s="609">
        <v>161319.18675494002</v>
      </c>
      <c r="O11" s="609">
        <v>3438144.6344076796</v>
      </c>
      <c r="P11" s="609">
        <v>2219451.2651487398</v>
      </c>
      <c r="Q11" s="609">
        <v>2691386.5449629598</v>
      </c>
      <c r="R11" s="609">
        <v>0</v>
      </c>
      <c r="S11" s="619">
        <v>0</v>
      </c>
      <c r="T11" s="620">
        <v>0</v>
      </c>
      <c r="U11" s="609">
        <v>0</v>
      </c>
      <c r="V11" s="609">
        <v>0</v>
      </c>
      <c r="W11" s="609">
        <v>0</v>
      </c>
      <c r="X11" s="609">
        <v>0</v>
      </c>
      <c r="Y11" s="609">
        <v>0</v>
      </c>
      <c r="Z11" s="609">
        <v>0</v>
      </c>
      <c r="AA11" s="619">
        <v>0</v>
      </c>
    </row>
    <row r="12" spans="1:27">
      <c r="A12" s="497" t="s">
        <v>486</v>
      </c>
      <c r="B12" s="498" t="s">
        <v>487</v>
      </c>
      <c r="C12" s="623">
        <v>226509489.66727772</v>
      </c>
      <c r="D12" s="609">
        <v>213576399.08907232</v>
      </c>
      <c r="E12" s="609">
        <v>1297748.4164640002</v>
      </c>
      <c r="F12" s="609">
        <v>0</v>
      </c>
      <c r="G12" s="609"/>
      <c r="H12" s="609">
        <v>12374522.675546</v>
      </c>
      <c r="I12" s="609">
        <v>2693684.2543179998</v>
      </c>
      <c r="J12" s="609">
        <v>0</v>
      </c>
      <c r="K12" s="609">
        <v>0</v>
      </c>
      <c r="L12" s="609">
        <v>277446.00337200001</v>
      </c>
      <c r="M12" s="609">
        <v>0</v>
      </c>
      <c r="N12" s="609">
        <v>0</v>
      </c>
      <c r="O12" s="609">
        <v>0</v>
      </c>
      <c r="P12" s="609">
        <v>277446.00337200001</v>
      </c>
      <c r="Q12" s="609">
        <v>0</v>
      </c>
      <c r="R12" s="609">
        <v>0</v>
      </c>
      <c r="S12" s="619">
        <v>0</v>
      </c>
      <c r="T12" s="620">
        <v>281121.89928746002</v>
      </c>
      <c r="U12" s="609">
        <v>0</v>
      </c>
      <c r="V12" s="609">
        <v>0</v>
      </c>
      <c r="W12" s="609">
        <v>0</v>
      </c>
      <c r="X12" s="609">
        <v>0</v>
      </c>
      <c r="Y12" s="609">
        <v>0</v>
      </c>
      <c r="Z12" s="609">
        <v>0</v>
      </c>
      <c r="AA12" s="619">
        <v>0</v>
      </c>
    </row>
    <row r="13" spans="1:27">
      <c r="A13" s="497" t="s">
        <v>488</v>
      </c>
      <c r="B13" s="498" t="s">
        <v>489</v>
      </c>
      <c r="C13" s="623">
        <v>128068799.43608451</v>
      </c>
      <c r="D13" s="609">
        <v>124462769.0258965</v>
      </c>
      <c r="E13" s="609">
        <v>347363.37794400001</v>
      </c>
      <c r="F13" s="609">
        <v>0</v>
      </c>
      <c r="G13" s="609"/>
      <c r="H13" s="609">
        <v>2822650.3969839998</v>
      </c>
      <c r="I13" s="609">
        <v>2034384.3269</v>
      </c>
      <c r="J13" s="609">
        <v>0</v>
      </c>
      <c r="K13" s="609">
        <v>0</v>
      </c>
      <c r="L13" s="609">
        <v>783380.01320399996</v>
      </c>
      <c r="M13" s="609">
        <v>0</v>
      </c>
      <c r="N13" s="609">
        <v>0</v>
      </c>
      <c r="O13" s="609">
        <v>0</v>
      </c>
      <c r="P13" s="609">
        <v>0</v>
      </c>
      <c r="Q13" s="609">
        <v>783380.01320399996</v>
      </c>
      <c r="R13" s="609">
        <v>0</v>
      </c>
      <c r="S13" s="619">
        <v>0</v>
      </c>
      <c r="T13" s="620">
        <v>0</v>
      </c>
      <c r="U13" s="609">
        <v>0</v>
      </c>
      <c r="V13" s="609">
        <v>0</v>
      </c>
      <c r="W13" s="609">
        <v>0</v>
      </c>
      <c r="X13" s="609">
        <v>0</v>
      </c>
      <c r="Y13" s="609">
        <v>0</v>
      </c>
      <c r="Z13" s="609">
        <v>0</v>
      </c>
      <c r="AA13" s="619">
        <v>0</v>
      </c>
    </row>
    <row r="14" spans="1:27">
      <c r="A14" s="497" t="s">
        <v>490</v>
      </c>
      <c r="B14" s="498" t="s">
        <v>491</v>
      </c>
      <c r="C14" s="623">
        <v>382846294.37764686</v>
      </c>
      <c r="D14" s="609">
        <v>355451206.94733751</v>
      </c>
      <c r="E14" s="609">
        <v>1195080.9430819999</v>
      </c>
      <c r="F14" s="609">
        <v>0</v>
      </c>
      <c r="G14" s="609"/>
      <c r="H14" s="609">
        <v>8460823.526800001</v>
      </c>
      <c r="I14" s="609">
        <v>68309.080776000003</v>
      </c>
      <c r="J14" s="609">
        <v>111557.53</v>
      </c>
      <c r="K14" s="609">
        <v>0</v>
      </c>
      <c r="L14" s="609">
        <v>18934263.90350952</v>
      </c>
      <c r="M14" s="609">
        <v>542690.26</v>
      </c>
      <c r="N14" s="609">
        <v>7357777.0188287999</v>
      </c>
      <c r="O14" s="609">
        <v>0</v>
      </c>
      <c r="P14" s="609">
        <v>6216459.2397170598</v>
      </c>
      <c r="Q14" s="609">
        <v>4777104.7149636606</v>
      </c>
      <c r="R14" s="609">
        <v>0</v>
      </c>
      <c r="S14" s="619">
        <v>0</v>
      </c>
      <c r="T14" s="620">
        <v>0</v>
      </c>
      <c r="U14" s="609">
        <v>0</v>
      </c>
      <c r="V14" s="609">
        <v>0</v>
      </c>
      <c r="W14" s="609">
        <v>0</v>
      </c>
      <c r="X14" s="609">
        <v>0</v>
      </c>
      <c r="Y14" s="609">
        <v>0</v>
      </c>
      <c r="Z14" s="609">
        <v>0</v>
      </c>
      <c r="AA14" s="619">
        <v>0</v>
      </c>
    </row>
    <row r="15" spans="1:27">
      <c r="A15" s="496">
        <v>1.2</v>
      </c>
      <c r="B15" s="494" t="s">
        <v>685</v>
      </c>
      <c r="C15" s="621">
        <v>29368435.693929438</v>
      </c>
      <c r="D15" s="609">
        <v>4898989.2731879996</v>
      </c>
      <c r="E15" s="609">
        <v>22167.978418000002</v>
      </c>
      <c r="F15" s="609">
        <v>0</v>
      </c>
      <c r="G15" s="609">
        <v>0</v>
      </c>
      <c r="H15" s="609">
        <v>1137963.6665020003</v>
      </c>
      <c r="I15" s="609">
        <v>174225.25452200003</v>
      </c>
      <c r="J15" s="609">
        <v>8055.9108059999999</v>
      </c>
      <c r="K15" s="609">
        <v>0</v>
      </c>
      <c r="L15" s="609">
        <v>23050360.854952</v>
      </c>
      <c r="M15" s="609">
        <v>466514.58934399998</v>
      </c>
      <c r="N15" s="609">
        <v>4586444.302162</v>
      </c>
      <c r="O15" s="609">
        <v>2270694.825776</v>
      </c>
      <c r="P15" s="609">
        <v>7286858.053204</v>
      </c>
      <c r="Q15" s="609">
        <v>5569909.2633400001</v>
      </c>
      <c r="R15" s="609">
        <v>0</v>
      </c>
      <c r="S15" s="619">
        <v>0</v>
      </c>
      <c r="T15" s="620">
        <v>281121.89928746002</v>
      </c>
      <c r="U15" s="609">
        <v>0</v>
      </c>
      <c r="V15" s="609">
        <v>0</v>
      </c>
      <c r="W15" s="609">
        <v>0</v>
      </c>
      <c r="X15" s="609">
        <v>0</v>
      </c>
      <c r="Y15" s="609">
        <v>0</v>
      </c>
      <c r="Z15" s="609">
        <v>0</v>
      </c>
      <c r="AA15" s="619">
        <v>0</v>
      </c>
    </row>
    <row r="16" spans="1:27">
      <c r="A16" s="495">
        <v>1.3</v>
      </c>
      <c r="B16" s="494" t="s">
        <v>530</v>
      </c>
      <c r="C16" s="624"/>
      <c r="D16" s="625"/>
      <c r="E16" s="625"/>
      <c r="F16" s="625"/>
      <c r="G16" s="625"/>
      <c r="H16" s="625"/>
      <c r="I16" s="625"/>
      <c r="J16" s="625"/>
      <c r="K16" s="625"/>
      <c r="L16" s="625"/>
      <c r="M16" s="625"/>
      <c r="N16" s="625"/>
      <c r="O16" s="625"/>
      <c r="P16" s="625"/>
      <c r="Q16" s="625"/>
      <c r="R16" s="625"/>
      <c r="S16" s="626"/>
      <c r="T16" s="627"/>
      <c r="U16" s="625"/>
      <c r="V16" s="625"/>
      <c r="W16" s="625"/>
      <c r="X16" s="625"/>
      <c r="Y16" s="625"/>
      <c r="Z16" s="625"/>
      <c r="AA16" s="626"/>
    </row>
    <row r="17" spans="1:27">
      <c r="A17" s="491" t="s">
        <v>492</v>
      </c>
      <c r="B17" s="493" t="s">
        <v>493</v>
      </c>
      <c r="C17" s="628">
        <v>1291594199.8825998</v>
      </c>
      <c r="D17" s="609">
        <v>1226585365.4697998</v>
      </c>
      <c r="E17" s="609">
        <v>6035378.4771000007</v>
      </c>
      <c r="F17" s="609">
        <v>0</v>
      </c>
      <c r="G17" s="609">
        <v>0</v>
      </c>
      <c r="H17" s="609">
        <v>36023897.594300002</v>
      </c>
      <c r="I17" s="609">
        <v>4903745.420400002</v>
      </c>
      <c r="J17" s="609">
        <v>206672.36700000003</v>
      </c>
      <c r="K17" s="609">
        <v>0</v>
      </c>
      <c r="L17" s="609">
        <v>28606474.770499989</v>
      </c>
      <c r="M17" s="609">
        <v>742312.37880000006</v>
      </c>
      <c r="N17" s="609">
        <v>7052710.3096999992</v>
      </c>
      <c r="O17" s="609">
        <v>3134607.3906</v>
      </c>
      <c r="P17" s="609">
        <v>4551339.3223999999</v>
      </c>
      <c r="Q17" s="609">
        <v>7626100.3087999998</v>
      </c>
      <c r="R17" s="609">
        <v>0</v>
      </c>
      <c r="S17" s="619">
        <v>0</v>
      </c>
      <c r="T17" s="620">
        <v>378462.04800000001</v>
      </c>
      <c r="U17" s="609">
        <v>0</v>
      </c>
      <c r="V17" s="609">
        <v>0</v>
      </c>
      <c r="W17" s="609">
        <v>0</v>
      </c>
      <c r="X17" s="609">
        <v>0</v>
      </c>
      <c r="Y17" s="609">
        <v>0</v>
      </c>
      <c r="Z17" s="609">
        <v>0</v>
      </c>
      <c r="AA17" s="619">
        <v>0</v>
      </c>
    </row>
    <row r="18" spans="1:27">
      <c r="A18" s="489" t="s">
        <v>494</v>
      </c>
      <c r="B18" s="490" t="s">
        <v>495</v>
      </c>
      <c r="C18" s="629">
        <v>1187045946.821198</v>
      </c>
      <c r="D18" s="609">
        <v>1131465959.415796</v>
      </c>
      <c r="E18" s="609">
        <v>4976138.5462999986</v>
      </c>
      <c r="F18" s="609">
        <v>0</v>
      </c>
      <c r="G18" s="609">
        <v>0</v>
      </c>
      <c r="H18" s="609">
        <v>31962412.526499994</v>
      </c>
      <c r="I18" s="609">
        <v>4600479.8505000006</v>
      </c>
      <c r="J18" s="609">
        <v>201843.63990000001</v>
      </c>
      <c r="K18" s="609">
        <v>0</v>
      </c>
      <c r="L18" s="609">
        <v>23239112.830899991</v>
      </c>
      <c r="M18" s="609">
        <v>723872.67660000001</v>
      </c>
      <c r="N18" s="609">
        <v>1384387.5819000001</v>
      </c>
      <c r="O18" s="609">
        <v>3122477.9104999998</v>
      </c>
      <c r="P18" s="609">
        <v>5475595.6285999995</v>
      </c>
      <c r="Q18" s="609">
        <v>7327110.4801999992</v>
      </c>
      <c r="R18" s="609">
        <v>0</v>
      </c>
      <c r="S18" s="619">
        <v>0</v>
      </c>
      <c r="T18" s="620">
        <v>378462.04800000001</v>
      </c>
      <c r="U18" s="609">
        <v>0</v>
      </c>
      <c r="V18" s="609">
        <v>0</v>
      </c>
      <c r="W18" s="609">
        <v>0</v>
      </c>
      <c r="X18" s="609">
        <v>0</v>
      </c>
      <c r="Y18" s="609">
        <v>0</v>
      </c>
      <c r="Z18" s="609">
        <v>0</v>
      </c>
      <c r="AA18" s="619">
        <v>0</v>
      </c>
    </row>
    <row r="19" spans="1:27">
      <c r="A19" s="491" t="s">
        <v>496</v>
      </c>
      <c r="B19" s="492" t="s">
        <v>497</v>
      </c>
      <c r="C19" s="630">
        <v>1154780222.7717044</v>
      </c>
      <c r="D19" s="609">
        <v>1096438990.7731764</v>
      </c>
      <c r="E19" s="609">
        <v>4168476.5911500002</v>
      </c>
      <c r="F19" s="609">
        <v>0</v>
      </c>
      <c r="G19" s="609">
        <v>0</v>
      </c>
      <c r="H19" s="609">
        <v>37430556.381278612</v>
      </c>
      <c r="I19" s="609">
        <v>3851499.4727949603</v>
      </c>
      <c r="J19" s="609">
        <v>133548.089844</v>
      </c>
      <c r="K19" s="609">
        <v>0</v>
      </c>
      <c r="L19" s="609">
        <v>20813335.468537498</v>
      </c>
      <c r="M19" s="609">
        <v>647398.23998475994</v>
      </c>
      <c r="N19" s="609">
        <v>2861516.4246162605</v>
      </c>
      <c r="O19" s="609">
        <v>1975451.3655923202</v>
      </c>
      <c r="P19" s="609">
        <v>4208987.0661792606</v>
      </c>
      <c r="Q19" s="609">
        <v>4729420.1762330402</v>
      </c>
      <c r="R19" s="609">
        <v>0</v>
      </c>
      <c r="S19" s="619">
        <v>0</v>
      </c>
      <c r="T19" s="620">
        <v>97340.148712539987</v>
      </c>
      <c r="U19" s="609">
        <v>0</v>
      </c>
      <c r="V19" s="609">
        <v>0</v>
      </c>
      <c r="W19" s="609">
        <v>0</v>
      </c>
      <c r="X19" s="609">
        <v>0</v>
      </c>
      <c r="Y19" s="609">
        <v>0</v>
      </c>
      <c r="Z19" s="609">
        <v>0</v>
      </c>
      <c r="AA19" s="619">
        <v>0</v>
      </c>
    </row>
    <row r="20" spans="1:27">
      <c r="A20" s="489" t="s">
        <v>498</v>
      </c>
      <c r="B20" s="490" t="s">
        <v>495</v>
      </c>
      <c r="C20" s="629">
        <v>1008062811.3597926</v>
      </c>
      <c r="D20" s="609">
        <v>958023680.30771923</v>
      </c>
      <c r="E20" s="609">
        <v>3358862.9461039999</v>
      </c>
      <c r="F20" s="609">
        <v>0</v>
      </c>
      <c r="G20" s="609">
        <v>0</v>
      </c>
      <c r="H20" s="609">
        <v>31876640.245994605</v>
      </c>
      <c r="I20" s="609">
        <v>1204569.7521949604</v>
      </c>
      <c r="J20" s="609">
        <v>133548.089844</v>
      </c>
      <c r="K20" s="609">
        <v>0</v>
      </c>
      <c r="L20" s="609">
        <v>18065150.657366298</v>
      </c>
      <c r="M20" s="609">
        <v>647398.23998475994</v>
      </c>
      <c r="N20" s="609">
        <v>628330.53344506002</v>
      </c>
      <c r="O20" s="609">
        <v>1975451.3655923202</v>
      </c>
      <c r="P20" s="609">
        <v>3693988.1461792602</v>
      </c>
      <c r="Q20" s="609">
        <v>4729420.1762330402</v>
      </c>
      <c r="R20" s="609">
        <v>0</v>
      </c>
      <c r="S20" s="619">
        <v>0</v>
      </c>
      <c r="T20" s="620">
        <v>97340.148712539987</v>
      </c>
      <c r="U20" s="609">
        <v>0</v>
      </c>
      <c r="V20" s="609">
        <v>0</v>
      </c>
      <c r="W20" s="609">
        <v>0</v>
      </c>
      <c r="X20" s="609">
        <v>0</v>
      </c>
      <c r="Y20" s="609">
        <v>0</v>
      </c>
      <c r="Z20" s="609">
        <v>0</v>
      </c>
      <c r="AA20" s="619">
        <v>0</v>
      </c>
    </row>
    <row r="21" spans="1:27">
      <c r="A21" s="488">
        <v>1.4</v>
      </c>
      <c r="B21" s="487" t="s">
        <v>499</v>
      </c>
      <c r="C21" s="631">
        <v>27608866.339999996</v>
      </c>
      <c r="D21" s="609">
        <v>27459790.409999996</v>
      </c>
      <c r="E21" s="609">
        <v>533731.07000000007</v>
      </c>
      <c r="F21" s="609">
        <v>0</v>
      </c>
      <c r="G21" s="609">
        <v>0</v>
      </c>
      <c r="H21" s="609">
        <v>149075.93</v>
      </c>
      <c r="I21" s="609">
        <v>149075.93</v>
      </c>
      <c r="J21" s="609">
        <v>0</v>
      </c>
      <c r="K21" s="609">
        <v>0</v>
      </c>
      <c r="L21" s="609">
        <v>0</v>
      </c>
      <c r="M21" s="609">
        <v>0</v>
      </c>
      <c r="N21" s="609">
        <v>0</v>
      </c>
      <c r="O21" s="609">
        <v>0</v>
      </c>
      <c r="P21" s="609">
        <v>0</v>
      </c>
      <c r="Q21" s="609">
        <v>0</v>
      </c>
      <c r="R21" s="609">
        <v>0</v>
      </c>
      <c r="S21" s="619">
        <v>0</v>
      </c>
      <c r="T21" s="620">
        <v>0</v>
      </c>
      <c r="U21" s="609">
        <v>0</v>
      </c>
      <c r="V21" s="609">
        <v>0</v>
      </c>
      <c r="W21" s="609">
        <v>0</v>
      </c>
      <c r="X21" s="609">
        <v>0</v>
      </c>
      <c r="Y21" s="609">
        <v>0</v>
      </c>
      <c r="Z21" s="609">
        <v>0</v>
      </c>
      <c r="AA21" s="619">
        <v>0</v>
      </c>
    </row>
    <row r="22" spans="1:27" ht="15.75" thickBot="1">
      <c r="A22" s="486">
        <v>1.5</v>
      </c>
      <c r="B22" s="485" t="s">
        <v>500</v>
      </c>
      <c r="C22" s="632">
        <v>43463281.497000001</v>
      </c>
      <c r="D22" s="633">
        <v>40486935.719499998</v>
      </c>
      <c r="E22" s="633">
        <v>489904.60400000005</v>
      </c>
      <c r="F22" s="633">
        <v>0</v>
      </c>
      <c r="G22" s="633">
        <v>0</v>
      </c>
      <c r="H22" s="633">
        <v>2976345.7774999999</v>
      </c>
      <c r="I22" s="633">
        <v>1993730.8947999999</v>
      </c>
      <c r="J22" s="633">
        <v>0</v>
      </c>
      <c r="K22" s="633">
        <v>0</v>
      </c>
      <c r="L22" s="633">
        <v>0</v>
      </c>
      <c r="M22" s="633">
        <v>0</v>
      </c>
      <c r="N22" s="633">
        <v>0</v>
      </c>
      <c r="O22" s="633">
        <v>0</v>
      </c>
      <c r="P22" s="633">
        <v>0</v>
      </c>
      <c r="Q22" s="633">
        <v>0</v>
      </c>
      <c r="R22" s="633">
        <v>0</v>
      </c>
      <c r="S22" s="634">
        <v>0</v>
      </c>
      <c r="T22" s="635">
        <v>0</v>
      </c>
      <c r="U22" s="633">
        <v>0</v>
      </c>
      <c r="V22" s="633">
        <v>0</v>
      </c>
      <c r="W22" s="633">
        <v>0</v>
      </c>
      <c r="X22" s="633">
        <v>0</v>
      </c>
      <c r="Y22" s="633">
        <v>0</v>
      </c>
      <c r="Z22" s="633">
        <v>0</v>
      </c>
      <c r="AA22" s="634">
        <v>0</v>
      </c>
    </row>
    <row r="27" spans="1:27">
      <c r="C27" s="658"/>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row>
    <row r="28" spans="1:27">
      <c r="C28" s="658"/>
      <c r="D28" s="658"/>
      <c r="E28" s="658"/>
      <c r="F28" s="658"/>
      <c r="G28" s="658"/>
      <c r="H28" s="658"/>
      <c r="I28" s="658"/>
      <c r="J28" s="658"/>
      <c r="K28" s="658"/>
      <c r="L28" s="658"/>
      <c r="M28" s="658"/>
      <c r="N28" s="658"/>
      <c r="O28" s="658"/>
      <c r="P28" s="658"/>
      <c r="Q28" s="658"/>
      <c r="R28" s="658"/>
      <c r="S28" s="658"/>
      <c r="T28" s="658"/>
      <c r="U28" s="658"/>
      <c r="V28" s="658"/>
      <c r="W28" s="658"/>
      <c r="X28" s="658"/>
      <c r="Y28" s="658"/>
      <c r="Z28" s="658"/>
      <c r="AA28" s="658"/>
    </row>
    <row r="29" spans="1:27">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row>
    <row r="30" spans="1:27">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row>
    <row r="31" spans="1:27">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A31" s="658"/>
    </row>
    <row r="32" spans="1:27">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row>
    <row r="33" spans="3:27">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row>
    <row r="34" spans="3:27">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row>
    <row r="35" spans="3:27">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row>
    <row r="36" spans="3:27">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row>
    <row r="37" spans="3:27">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row>
    <row r="38" spans="3:27">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row>
    <row r="39" spans="3:27">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row>
    <row r="40" spans="3:27">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row>
    <row r="41" spans="3:27">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row>
    <row r="42" spans="3:27">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row>
    <row r="43" spans="3:27">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W35"/>
  <sheetViews>
    <sheetView showGridLines="0" zoomScaleNormal="100" workbookViewId="0">
      <selection activeCell="C45" sqref="C45"/>
    </sheetView>
  </sheetViews>
  <sheetFormatPr defaultColWidth="9.140625" defaultRowHeight="15"/>
  <cols>
    <col min="1" max="1" width="11.85546875" style="461" bestFit="1" customWidth="1"/>
    <col min="2" max="2" width="93.42578125" style="461" customWidth="1"/>
    <col min="3" max="3" width="14.5703125" style="461" customWidth="1"/>
    <col min="4" max="5" width="16.140625" style="461" customWidth="1"/>
    <col min="6" max="6" width="16.140625" style="478" customWidth="1"/>
    <col min="7" max="7" width="12" style="478" customWidth="1"/>
    <col min="8" max="8" width="12" style="461" customWidth="1"/>
    <col min="9" max="11" width="16.140625" style="478" customWidth="1"/>
    <col min="12" max="12" width="13.28515625" style="478" customWidth="1"/>
    <col min="13" max="16384" width="9.140625" style="461"/>
  </cols>
  <sheetData>
    <row r="1" spans="1:23">
      <c r="A1" s="365" t="s">
        <v>30</v>
      </c>
      <c r="B1" s="448" t="str">
        <f>'Info '!C2</f>
        <v>JSC ProCredit Bank</v>
      </c>
      <c r="F1" s="461"/>
      <c r="G1" s="461"/>
      <c r="I1" s="461"/>
      <c r="J1" s="461"/>
      <c r="K1" s="461"/>
      <c r="L1" s="461"/>
    </row>
    <row r="2" spans="1:23">
      <c r="A2" s="365" t="s">
        <v>31</v>
      </c>
      <c r="B2" s="447">
        <f>'1. key ratios '!B2</f>
        <v>45565</v>
      </c>
      <c r="F2" s="461"/>
      <c r="G2" s="461"/>
      <c r="I2" s="461"/>
      <c r="J2" s="461"/>
      <c r="K2" s="461"/>
      <c r="L2" s="461"/>
    </row>
    <row r="3" spans="1:23">
      <c r="A3" s="366" t="s">
        <v>501</v>
      </c>
      <c r="F3" s="461"/>
      <c r="G3" s="461"/>
      <c r="I3" s="461"/>
      <c r="J3" s="461"/>
      <c r="K3" s="461"/>
      <c r="L3" s="461"/>
    </row>
    <row r="4" spans="1:23">
      <c r="F4" s="461"/>
      <c r="G4" s="461"/>
      <c r="I4" s="461"/>
      <c r="J4" s="461"/>
      <c r="K4" s="461"/>
      <c r="L4" s="461"/>
    </row>
    <row r="5" spans="1:23" ht="37.5" customHeight="1">
      <c r="A5" s="730" t="s">
        <v>518</v>
      </c>
      <c r="B5" s="731"/>
      <c r="C5" s="776" t="s">
        <v>502</v>
      </c>
      <c r="D5" s="777"/>
      <c r="E5" s="777"/>
      <c r="F5" s="777"/>
      <c r="G5" s="777"/>
      <c r="H5" s="776" t="s">
        <v>662</v>
      </c>
      <c r="I5" s="778"/>
      <c r="J5" s="778"/>
      <c r="K5" s="778"/>
      <c r="L5" s="779"/>
    </row>
    <row r="6" spans="1:23" ht="39.6" customHeight="1">
      <c r="A6" s="734"/>
      <c r="B6" s="735"/>
      <c r="C6" s="368"/>
      <c r="D6" s="459" t="s">
        <v>683</v>
      </c>
      <c r="E6" s="459" t="s">
        <v>682</v>
      </c>
      <c r="F6" s="459" t="s">
        <v>681</v>
      </c>
      <c r="G6" s="459" t="s">
        <v>680</v>
      </c>
      <c r="H6" s="479"/>
      <c r="I6" s="459" t="s">
        <v>683</v>
      </c>
      <c r="J6" s="459" t="s">
        <v>682</v>
      </c>
      <c r="K6" s="459" t="s">
        <v>681</v>
      </c>
      <c r="L6" s="459" t="s">
        <v>680</v>
      </c>
    </row>
    <row r="7" spans="1:23">
      <c r="A7" s="450">
        <v>1</v>
      </c>
      <c r="B7" s="465" t="s">
        <v>521</v>
      </c>
      <c r="C7" s="636">
        <v>1291627.0110859601</v>
      </c>
      <c r="D7" s="609">
        <v>806218.37335600005</v>
      </c>
      <c r="E7" s="609">
        <v>485408.63772996003</v>
      </c>
      <c r="F7" s="637">
        <v>0</v>
      </c>
      <c r="G7" s="637">
        <v>0</v>
      </c>
      <c r="H7" s="609">
        <v>39098.211556000002</v>
      </c>
      <c r="I7" s="637">
        <v>10699.228316000001</v>
      </c>
      <c r="J7" s="637">
        <v>28398.983240000001</v>
      </c>
      <c r="K7" s="637">
        <v>0</v>
      </c>
      <c r="L7" s="637">
        <v>0</v>
      </c>
      <c r="M7" s="658"/>
      <c r="N7" s="658"/>
      <c r="O7" s="658"/>
      <c r="P7" s="658"/>
      <c r="Q7" s="658"/>
      <c r="R7" s="658"/>
      <c r="S7" s="658"/>
      <c r="T7" s="658"/>
      <c r="U7" s="658"/>
      <c r="V7" s="658"/>
      <c r="W7" s="658"/>
    </row>
    <row r="8" spans="1:23">
      <c r="A8" s="450">
        <v>2</v>
      </c>
      <c r="B8" s="465" t="s">
        <v>434</v>
      </c>
      <c r="C8" s="636">
        <v>10676669.755721999</v>
      </c>
      <c r="D8" s="609">
        <v>10625827.095605999</v>
      </c>
      <c r="E8" s="609">
        <v>50842.660115999999</v>
      </c>
      <c r="F8" s="637">
        <v>0</v>
      </c>
      <c r="G8" s="637">
        <v>0</v>
      </c>
      <c r="H8" s="609">
        <v>163700.155034</v>
      </c>
      <c r="I8" s="637">
        <v>163030.92444199999</v>
      </c>
      <c r="J8" s="637">
        <v>669.230592</v>
      </c>
      <c r="K8" s="637">
        <v>0</v>
      </c>
      <c r="L8" s="637">
        <v>0</v>
      </c>
      <c r="M8" s="658"/>
      <c r="N8" s="658"/>
      <c r="O8" s="658"/>
      <c r="P8" s="658"/>
      <c r="Q8" s="658"/>
      <c r="R8" s="658"/>
      <c r="S8" s="658"/>
      <c r="T8" s="658"/>
      <c r="U8" s="658"/>
      <c r="V8" s="658"/>
      <c r="W8" s="658"/>
    </row>
    <row r="9" spans="1:23">
      <c r="A9" s="450">
        <v>3</v>
      </c>
      <c r="B9" s="465" t="s">
        <v>435</v>
      </c>
      <c r="C9" s="636">
        <v>0</v>
      </c>
      <c r="D9" s="609">
        <v>0</v>
      </c>
      <c r="E9" s="609">
        <v>0</v>
      </c>
      <c r="F9" s="638">
        <v>0</v>
      </c>
      <c r="G9" s="638">
        <v>0</v>
      </c>
      <c r="H9" s="609">
        <v>0</v>
      </c>
      <c r="I9" s="638">
        <v>0</v>
      </c>
      <c r="J9" s="638">
        <v>0</v>
      </c>
      <c r="K9" s="638">
        <v>0</v>
      </c>
      <c r="L9" s="638">
        <v>0</v>
      </c>
      <c r="M9" s="658"/>
      <c r="N9" s="658"/>
      <c r="O9" s="658"/>
      <c r="P9" s="658"/>
      <c r="Q9" s="658"/>
      <c r="R9" s="658"/>
      <c r="S9" s="658"/>
      <c r="T9" s="658"/>
      <c r="U9" s="658"/>
      <c r="V9" s="658"/>
      <c r="W9" s="658"/>
    </row>
    <row r="10" spans="1:23">
      <c r="A10" s="450">
        <v>4</v>
      </c>
      <c r="B10" s="465" t="s">
        <v>522</v>
      </c>
      <c r="C10" s="636">
        <v>31730869.840668</v>
      </c>
      <c r="D10" s="609">
        <v>30741306.33162</v>
      </c>
      <c r="E10" s="609">
        <v>989563.50904799998</v>
      </c>
      <c r="F10" s="638">
        <v>0</v>
      </c>
      <c r="G10" s="638">
        <v>0</v>
      </c>
      <c r="H10" s="609">
        <v>169417.37145599999</v>
      </c>
      <c r="I10" s="638">
        <v>165234.34839599999</v>
      </c>
      <c r="J10" s="638">
        <v>4183.0230600000004</v>
      </c>
      <c r="K10" s="638">
        <v>0</v>
      </c>
      <c r="L10" s="638">
        <v>0</v>
      </c>
      <c r="M10" s="658"/>
      <c r="N10" s="658"/>
      <c r="O10" s="658"/>
      <c r="P10" s="658"/>
      <c r="Q10" s="658"/>
      <c r="R10" s="658"/>
      <c r="S10" s="658"/>
      <c r="T10" s="658"/>
      <c r="U10" s="658"/>
      <c r="V10" s="658"/>
      <c r="W10" s="658"/>
    </row>
    <row r="11" spans="1:23">
      <c r="A11" s="450">
        <v>5</v>
      </c>
      <c r="B11" s="465" t="s">
        <v>436</v>
      </c>
      <c r="C11" s="636">
        <v>170019665.93490848</v>
      </c>
      <c r="D11" s="609">
        <v>168800857.781315</v>
      </c>
      <c r="E11" s="609">
        <v>1210780.9235934799</v>
      </c>
      <c r="F11" s="638">
        <v>8027.23</v>
      </c>
      <c r="G11" s="638">
        <v>0</v>
      </c>
      <c r="H11" s="609">
        <v>961660.54283000005</v>
      </c>
      <c r="I11" s="638">
        <v>907260.42559</v>
      </c>
      <c r="J11" s="638">
        <v>50007.057240000002</v>
      </c>
      <c r="K11" s="638">
        <v>4393.0600000000004</v>
      </c>
      <c r="L11" s="638">
        <v>0</v>
      </c>
      <c r="M11" s="658"/>
      <c r="N11" s="658"/>
      <c r="O11" s="658"/>
      <c r="P11" s="658"/>
      <c r="Q11" s="658"/>
      <c r="R11" s="658"/>
      <c r="S11" s="658"/>
      <c r="T11" s="658"/>
      <c r="U11" s="658"/>
      <c r="V11" s="658"/>
      <c r="W11" s="658"/>
    </row>
    <row r="12" spans="1:23">
      <c r="A12" s="450">
        <v>6</v>
      </c>
      <c r="B12" s="465" t="s">
        <v>437</v>
      </c>
      <c r="C12" s="636">
        <v>52075307.468724005</v>
      </c>
      <c r="D12" s="609">
        <v>42736535.711668</v>
      </c>
      <c r="E12" s="609">
        <v>5156664.0755240005</v>
      </c>
      <c r="F12" s="638">
        <v>4182107.6815320002</v>
      </c>
      <c r="G12" s="638">
        <v>0</v>
      </c>
      <c r="H12" s="609">
        <v>3287335.1149400002</v>
      </c>
      <c r="I12" s="638">
        <v>114884.28565200001</v>
      </c>
      <c r="J12" s="638">
        <v>122787.21270800001</v>
      </c>
      <c r="K12" s="638">
        <v>3049663.6165800001</v>
      </c>
      <c r="L12" s="638">
        <v>0</v>
      </c>
      <c r="M12" s="658"/>
      <c r="N12" s="658"/>
      <c r="O12" s="658"/>
      <c r="P12" s="658"/>
      <c r="Q12" s="658"/>
      <c r="R12" s="658"/>
      <c r="S12" s="658"/>
      <c r="T12" s="658"/>
      <c r="U12" s="658"/>
      <c r="V12" s="658"/>
      <c r="W12" s="658"/>
    </row>
    <row r="13" spans="1:23">
      <c r="A13" s="450">
        <v>7</v>
      </c>
      <c r="B13" s="465" t="s">
        <v>438</v>
      </c>
      <c r="C13" s="636">
        <v>154667952.39151424</v>
      </c>
      <c r="D13" s="609">
        <v>153844857.01369101</v>
      </c>
      <c r="E13" s="609">
        <v>702122.45295644004</v>
      </c>
      <c r="F13" s="638">
        <v>120972.92486679999</v>
      </c>
      <c r="G13" s="638">
        <v>0</v>
      </c>
      <c r="H13" s="609">
        <v>508216.24258599995</v>
      </c>
      <c r="I13" s="638">
        <v>414361.33296199999</v>
      </c>
      <c r="J13" s="638">
        <v>48827.000379999998</v>
      </c>
      <c r="K13" s="638">
        <v>45027.909244000002</v>
      </c>
      <c r="L13" s="638">
        <v>0</v>
      </c>
      <c r="M13" s="658"/>
      <c r="N13" s="658"/>
      <c r="O13" s="658"/>
      <c r="P13" s="658"/>
      <c r="Q13" s="658"/>
      <c r="R13" s="658"/>
      <c r="S13" s="658"/>
      <c r="T13" s="658"/>
      <c r="U13" s="658"/>
      <c r="V13" s="658"/>
      <c r="W13" s="658"/>
    </row>
    <row r="14" spans="1:23">
      <c r="A14" s="450">
        <v>8</v>
      </c>
      <c r="B14" s="465" t="s">
        <v>439</v>
      </c>
      <c r="C14" s="636">
        <v>107940482.04087582</v>
      </c>
      <c r="D14" s="609">
        <v>103990621.086858</v>
      </c>
      <c r="E14" s="609">
        <v>2755870.22113914</v>
      </c>
      <c r="F14" s="638">
        <v>1193990.7328786801</v>
      </c>
      <c r="G14" s="638">
        <v>0</v>
      </c>
      <c r="H14" s="609">
        <v>948987.09470400005</v>
      </c>
      <c r="I14" s="638">
        <v>253785.623012</v>
      </c>
      <c r="J14" s="638">
        <v>88642.452952000007</v>
      </c>
      <c r="K14" s="638">
        <v>606559.01873999997</v>
      </c>
      <c r="L14" s="638">
        <v>0</v>
      </c>
      <c r="M14" s="658"/>
      <c r="N14" s="658"/>
      <c r="O14" s="658"/>
      <c r="P14" s="658"/>
      <c r="Q14" s="658"/>
      <c r="R14" s="658"/>
      <c r="S14" s="658"/>
      <c r="T14" s="658"/>
      <c r="U14" s="658"/>
      <c r="V14" s="658"/>
      <c r="W14" s="658"/>
    </row>
    <row r="15" spans="1:23">
      <c r="A15" s="450">
        <v>9</v>
      </c>
      <c r="B15" s="465" t="s">
        <v>440</v>
      </c>
      <c r="C15" s="636">
        <v>93808231.24722454</v>
      </c>
      <c r="D15" s="609">
        <v>80620250.514993995</v>
      </c>
      <c r="E15" s="609">
        <v>346311.85585083999</v>
      </c>
      <c r="F15" s="638">
        <v>12841668.8763797</v>
      </c>
      <c r="G15" s="638">
        <v>0</v>
      </c>
      <c r="H15" s="609">
        <v>9819549.6754799988</v>
      </c>
      <c r="I15" s="638">
        <v>249169.815994</v>
      </c>
      <c r="J15" s="638">
        <v>5167.9700800000001</v>
      </c>
      <c r="K15" s="638">
        <v>9565211.8894059993</v>
      </c>
      <c r="L15" s="638">
        <v>0</v>
      </c>
      <c r="M15" s="658"/>
      <c r="N15" s="658"/>
      <c r="O15" s="658"/>
      <c r="P15" s="658"/>
      <c r="Q15" s="658"/>
      <c r="R15" s="658"/>
      <c r="S15" s="658"/>
      <c r="T15" s="658"/>
      <c r="U15" s="658"/>
      <c r="V15" s="658"/>
      <c r="W15" s="658"/>
    </row>
    <row r="16" spans="1:23">
      <c r="A16" s="450">
        <v>10</v>
      </c>
      <c r="B16" s="465" t="s">
        <v>441</v>
      </c>
      <c r="C16" s="636">
        <v>111497904.68602499</v>
      </c>
      <c r="D16" s="609">
        <v>110149287.119213</v>
      </c>
      <c r="E16" s="609">
        <v>1348617.566812</v>
      </c>
      <c r="F16" s="638">
        <v>0</v>
      </c>
      <c r="G16" s="638">
        <v>0</v>
      </c>
      <c r="H16" s="609">
        <v>218389.269608</v>
      </c>
      <c r="I16" s="638">
        <v>216884.518132</v>
      </c>
      <c r="J16" s="638">
        <v>1504.7514759999999</v>
      </c>
      <c r="K16" s="638">
        <v>0</v>
      </c>
      <c r="L16" s="638">
        <v>0</v>
      </c>
      <c r="M16" s="658"/>
      <c r="N16" s="658"/>
      <c r="O16" s="658"/>
      <c r="P16" s="658"/>
      <c r="Q16" s="658"/>
      <c r="R16" s="658"/>
      <c r="S16" s="658"/>
      <c r="T16" s="658"/>
      <c r="U16" s="658"/>
      <c r="V16" s="658"/>
      <c r="W16" s="658"/>
    </row>
    <row r="17" spans="1:23">
      <c r="A17" s="450">
        <v>11</v>
      </c>
      <c r="B17" s="465" t="s">
        <v>442</v>
      </c>
      <c r="C17" s="636">
        <v>18644149.166769098</v>
      </c>
      <c r="D17" s="609">
        <v>10589008.195257099</v>
      </c>
      <c r="E17" s="609">
        <v>8055140.9715120001</v>
      </c>
      <c r="F17" s="638">
        <v>0</v>
      </c>
      <c r="G17" s="638">
        <v>0</v>
      </c>
      <c r="H17" s="609">
        <v>219946.58253799999</v>
      </c>
      <c r="I17" s="638">
        <v>22387.604734</v>
      </c>
      <c r="J17" s="638">
        <v>197558.97780399999</v>
      </c>
      <c r="K17" s="638">
        <v>0</v>
      </c>
      <c r="L17" s="638">
        <v>0</v>
      </c>
      <c r="M17" s="658"/>
      <c r="N17" s="658"/>
      <c r="O17" s="658"/>
      <c r="P17" s="658"/>
      <c r="Q17" s="658"/>
      <c r="R17" s="658"/>
      <c r="S17" s="658"/>
      <c r="T17" s="658"/>
      <c r="U17" s="658"/>
      <c r="V17" s="658"/>
      <c r="W17" s="658"/>
    </row>
    <row r="18" spans="1:23">
      <c r="A18" s="450">
        <v>12</v>
      </c>
      <c r="B18" s="465" t="s">
        <v>443</v>
      </c>
      <c r="C18" s="636">
        <v>84390695.713498905</v>
      </c>
      <c r="D18" s="609">
        <v>82808804.213118896</v>
      </c>
      <c r="E18" s="609">
        <v>1376208.7148800001</v>
      </c>
      <c r="F18" s="638">
        <v>205682.7855</v>
      </c>
      <c r="G18" s="638">
        <v>0</v>
      </c>
      <c r="H18" s="609">
        <v>342003.18948400003</v>
      </c>
      <c r="I18" s="638">
        <v>238787.51645600001</v>
      </c>
      <c r="J18" s="638">
        <v>38542.483028000002</v>
      </c>
      <c r="K18" s="638">
        <v>64673.19</v>
      </c>
      <c r="L18" s="638">
        <v>0</v>
      </c>
      <c r="M18" s="658"/>
      <c r="N18" s="658"/>
      <c r="O18" s="658"/>
      <c r="P18" s="658"/>
      <c r="Q18" s="658"/>
      <c r="R18" s="658"/>
      <c r="S18" s="658"/>
      <c r="T18" s="658"/>
      <c r="U18" s="658"/>
      <c r="V18" s="658"/>
      <c r="W18" s="658"/>
    </row>
    <row r="19" spans="1:23">
      <c r="A19" s="450">
        <v>13</v>
      </c>
      <c r="B19" s="465" t="s">
        <v>444</v>
      </c>
      <c r="C19" s="636">
        <v>59394847.446166843</v>
      </c>
      <c r="D19" s="609">
        <v>57146660.525008</v>
      </c>
      <c r="E19" s="609">
        <v>2248186.9211588399</v>
      </c>
      <c r="F19" s="638">
        <v>0</v>
      </c>
      <c r="G19" s="638">
        <v>0</v>
      </c>
      <c r="H19" s="609">
        <v>230088.185734</v>
      </c>
      <c r="I19" s="638">
        <v>218562.847698</v>
      </c>
      <c r="J19" s="638">
        <v>11525.338035999999</v>
      </c>
      <c r="K19" s="638">
        <v>0</v>
      </c>
      <c r="L19" s="638">
        <v>0</v>
      </c>
      <c r="M19" s="658"/>
      <c r="N19" s="658"/>
      <c r="O19" s="658"/>
      <c r="P19" s="658"/>
      <c r="Q19" s="658"/>
      <c r="R19" s="658"/>
      <c r="S19" s="658"/>
      <c r="T19" s="658"/>
      <c r="U19" s="658"/>
      <c r="V19" s="658"/>
      <c r="W19" s="658"/>
    </row>
    <row r="20" spans="1:23">
      <c r="A20" s="450">
        <v>14</v>
      </c>
      <c r="B20" s="465" t="s">
        <v>445</v>
      </c>
      <c r="C20" s="636">
        <v>70511728.471536011</v>
      </c>
      <c r="D20" s="609">
        <v>53073772.258249298</v>
      </c>
      <c r="E20" s="609">
        <v>8067922.1760328803</v>
      </c>
      <c r="F20" s="638">
        <v>9088912.1379663795</v>
      </c>
      <c r="G20" s="638">
        <v>281121.89928746002</v>
      </c>
      <c r="H20" s="609">
        <v>6347511.50191746</v>
      </c>
      <c r="I20" s="638">
        <v>196955.27237799999</v>
      </c>
      <c r="J20" s="638">
        <v>303383.97662999999</v>
      </c>
      <c r="K20" s="638">
        <v>5566050.3536219997</v>
      </c>
      <c r="L20" s="638">
        <v>281121.89928746002</v>
      </c>
      <c r="M20" s="658"/>
      <c r="N20" s="658"/>
      <c r="O20" s="658"/>
      <c r="P20" s="658"/>
      <c r="Q20" s="658"/>
      <c r="R20" s="658"/>
      <c r="S20" s="658"/>
      <c r="T20" s="658"/>
      <c r="U20" s="658"/>
      <c r="V20" s="658"/>
      <c r="W20" s="658"/>
    </row>
    <row r="21" spans="1:23">
      <c r="A21" s="450">
        <v>15</v>
      </c>
      <c r="B21" s="465" t="s">
        <v>446</v>
      </c>
      <c r="C21" s="636">
        <v>19363574.0725137</v>
      </c>
      <c r="D21" s="609">
        <v>18756453.230473701</v>
      </c>
      <c r="E21" s="609">
        <v>508636.66859999998</v>
      </c>
      <c r="F21" s="638">
        <v>98484.173439999999</v>
      </c>
      <c r="G21" s="638">
        <v>0</v>
      </c>
      <c r="H21" s="609">
        <v>126456.87261999999</v>
      </c>
      <c r="I21" s="638">
        <v>63327.611751999997</v>
      </c>
      <c r="J21" s="638">
        <v>16249.87</v>
      </c>
      <c r="K21" s="638">
        <v>46879.390868000002</v>
      </c>
      <c r="L21" s="638">
        <v>0</v>
      </c>
      <c r="M21" s="658"/>
      <c r="N21" s="658"/>
      <c r="O21" s="658"/>
      <c r="P21" s="658"/>
      <c r="Q21" s="658"/>
      <c r="R21" s="658"/>
      <c r="S21" s="658"/>
      <c r="T21" s="658"/>
      <c r="U21" s="658"/>
      <c r="V21" s="658"/>
      <c r="W21" s="658"/>
    </row>
    <row r="22" spans="1:23">
      <c r="A22" s="450">
        <v>16</v>
      </c>
      <c r="B22" s="465" t="s">
        <v>447</v>
      </c>
      <c r="C22" s="636">
        <v>1151090.0595219999</v>
      </c>
      <c r="D22" s="609">
        <v>1151090.0595219999</v>
      </c>
      <c r="E22" s="609">
        <v>0</v>
      </c>
      <c r="F22" s="638">
        <v>0</v>
      </c>
      <c r="G22" s="638">
        <v>0</v>
      </c>
      <c r="H22" s="609">
        <v>9448.6208860000006</v>
      </c>
      <c r="I22" s="638">
        <v>9448.6208860000006</v>
      </c>
      <c r="J22" s="638">
        <v>0</v>
      </c>
      <c r="K22" s="638">
        <v>0</v>
      </c>
      <c r="L22" s="638">
        <v>0</v>
      </c>
      <c r="M22" s="658"/>
      <c r="N22" s="658"/>
      <c r="O22" s="658"/>
      <c r="P22" s="658"/>
      <c r="Q22" s="658"/>
      <c r="R22" s="658"/>
      <c r="S22" s="658"/>
      <c r="T22" s="658"/>
      <c r="U22" s="658"/>
      <c r="V22" s="658"/>
      <c r="W22" s="658"/>
    </row>
    <row r="23" spans="1:23">
      <c r="A23" s="450">
        <v>17</v>
      </c>
      <c r="B23" s="465" t="s">
        <v>525</v>
      </c>
      <c r="C23" s="636">
        <v>1722225.3694839999</v>
      </c>
      <c r="D23" s="609">
        <v>1722225.3694839999</v>
      </c>
      <c r="E23" s="609">
        <v>0</v>
      </c>
      <c r="F23" s="638">
        <v>0</v>
      </c>
      <c r="G23" s="638">
        <v>0</v>
      </c>
      <c r="H23" s="609">
        <v>2087.9632839999999</v>
      </c>
      <c r="I23" s="638">
        <v>2087.9632839999999</v>
      </c>
      <c r="J23" s="638">
        <v>0</v>
      </c>
      <c r="K23" s="638">
        <v>0</v>
      </c>
      <c r="L23" s="638">
        <v>0</v>
      </c>
      <c r="M23" s="658"/>
      <c r="N23" s="658"/>
      <c r="O23" s="658"/>
      <c r="P23" s="658"/>
      <c r="Q23" s="658"/>
      <c r="R23" s="658"/>
      <c r="S23" s="658"/>
      <c r="T23" s="658"/>
      <c r="U23" s="658"/>
      <c r="V23" s="658"/>
      <c r="W23" s="658"/>
    </row>
    <row r="24" spans="1:23">
      <c r="A24" s="450">
        <v>18</v>
      </c>
      <c r="B24" s="465" t="s">
        <v>448</v>
      </c>
      <c r="C24" s="636">
        <v>8277656.3003080003</v>
      </c>
      <c r="D24" s="609">
        <v>7757281.737408</v>
      </c>
      <c r="E24" s="609">
        <v>520374.56290000002</v>
      </c>
      <c r="F24" s="638">
        <v>0</v>
      </c>
      <c r="G24" s="638">
        <v>0</v>
      </c>
      <c r="H24" s="609">
        <v>45560.402134000004</v>
      </c>
      <c r="I24" s="638">
        <v>22517.362133999999</v>
      </c>
      <c r="J24" s="638">
        <v>23043.040000000001</v>
      </c>
      <c r="K24" s="638">
        <v>0</v>
      </c>
      <c r="L24" s="638">
        <v>0</v>
      </c>
      <c r="M24" s="658"/>
      <c r="N24" s="658"/>
      <c r="O24" s="658"/>
      <c r="P24" s="658"/>
      <c r="Q24" s="658"/>
      <c r="R24" s="658"/>
      <c r="S24" s="658"/>
      <c r="T24" s="658"/>
      <c r="U24" s="658"/>
      <c r="V24" s="658"/>
      <c r="W24" s="658"/>
    </row>
    <row r="25" spans="1:23">
      <c r="A25" s="450">
        <v>19</v>
      </c>
      <c r="B25" s="465" t="s">
        <v>449</v>
      </c>
      <c r="C25" s="636">
        <v>6765326.072408</v>
      </c>
      <c r="D25" s="609">
        <v>6765326.072408</v>
      </c>
      <c r="E25" s="609">
        <v>0</v>
      </c>
      <c r="F25" s="638">
        <v>0</v>
      </c>
      <c r="G25" s="638">
        <v>0</v>
      </c>
      <c r="H25" s="609">
        <v>6650.715416</v>
      </c>
      <c r="I25" s="638">
        <v>6650.715416</v>
      </c>
      <c r="J25" s="638">
        <v>0</v>
      </c>
      <c r="K25" s="638">
        <v>0</v>
      </c>
      <c r="L25" s="638">
        <v>0</v>
      </c>
      <c r="M25" s="658"/>
      <c r="N25" s="658"/>
      <c r="O25" s="658"/>
      <c r="P25" s="658"/>
      <c r="Q25" s="658"/>
      <c r="R25" s="658"/>
      <c r="S25" s="658"/>
      <c r="T25" s="658"/>
      <c r="U25" s="658"/>
      <c r="V25" s="658"/>
      <c r="W25" s="658"/>
    </row>
    <row r="26" spans="1:23">
      <c r="A26" s="450">
        <v>20</v>
      </c>
      <c r="B26" s="465" t="s">
        <v>524</v>
      </c>
      <c r="C26" s="636">
        <v>65987236.170602702</v>
      </c>
      <c r="D26" s="609">
        <v>65987387.950602703</v>
      </c>
      <c r="E26" s="609">
        <v>-151.78</v>
      </c>
      <c r="F26" s="638">
        <v>0</v>
      </c>
      <c r="G26" s="638">
        <v>0</v>
      </c>
      <c r="H26" s="609">
        <v>143629.23485000001</v>
      </c>
      <c r="I26" s="638">
        <v>143629.23485000001</v>
      </c>
      <c r="J26" s="638">
        <v>0</v>
      </c>
      <c r="K26" s="638">
        <v>0</v>
      </c>
      <c r="L26" s="638">
        <v>0</v>
      </c>
      <c r="M26" s="658"/>
      <c r="N26" s="658"/>
      <c r="O26" s="658"/>
      <c r="P26" s="658"/>
      <c r="Q26" s="658"/>
      <c r="R26" s="658"/>
      <c r="S26" s="658"/>
      <c r="T26" s="658"/>
      <c r="U26" s="658"/>
      <c r="V26" s="658"/>
      <c r="W26" s="658"/>
    </row>
    <row r="27" spans="1:23">
      <c r="A27" s="450">
        <v>21</v>
      </c>
      <c r="B27" s="465" t="s">
        <v>450</v>
      </c>
      <c r="C27" s="636">
        <v>39558630.642568402</v>
      </c>
      <c r="D27" s="609">
        <v>39035973.797936402</v>
      </c>
      <c r="E27" s="609">
        <v>265173.492768</v>
      </c>
      <c r="F27" s="638">
        <v>257483.351864</v>
      </c>
      <c r="G27" s="638">
        <v>0</v>
      </c>
      <c r="H27" s="609">
        <v>369824.14443800005</v>
      </c>
      <c r="I27" s="638">
        <v>141262.20829800001</v>
      </c>
      <c r="J27" s="638">
        <v>331.807188</v>
      </c>
      <c r="K27" s="638">
        <v>228230.128952</v>
      </c>
      <c r="L27" s="638">
        <v>0</v>
      </c>
      <c r="M27" s="658"/>
      <c r="N27" s="658"/>
      <c r="O27" s="658"/>
      <c r="P27" s="658"/>
      <c r="Q27" s="658"/>
      <c r="R27" s="658"/>
      <c r="S27" s="658"/>
      <c r="T27" s="658"/>
      <c r="U27" s="658"/>
      <c r="V27" s="658"/>
      <c r="W27" s="658"/>
    </row>
    <row r="28" spans="1:23">
      <c r="A28" s="450">
        <v>22</v>
      </c>
      <c r="B28" s="465" t="s">
        <v>451</v>
      </c>
      <c r="C28" s="636">
        <v>17321154.603677999</v>
      </c>
      <c r="D28" s="609">
        <v>17321154.603677999</v>
      </c>
      <c r="E28" s="609">
        <v>0</v>
      </c>
      <c r="F28" s="638">
        <v>0</v>
      </c>
      <c r="G28" s="638">
        <v>0</v>
      </c>
      <c r="H28" s="609">
        <v>27603.720045999999</v>
      </c>
      <c r="I28" s="638">
        <v>27603.720045999999</v>
      </c>
      <c r="J28" s="638">
        <v>0</v>
      </c>
      <c r="K28" s="638">
        <v>0</v>
      </c>
      <c r="L28" s="638">
        <v>0</v>
      </c>
      <c r="M28" s="658"/>
      <c r="N28" s="658"/>
      <c r="O28" s="658"/>
      <c r="P28" s="658"/>
      <c r="Q28" s="658"/>
      <c r="R28" s="658"/>
      <c r="S28" s="658"/>
      <c r="T28" s="658"/>
      <c r="U28" s="658"/>
      <c r="V28" s="658"/>
      <c r="W28" s="658"/>
    </row>
    <row r="29" spans="1:23">
      <c r="A29" s="450">
        <v>23</v>
      </c>
      <c r="B29" s="465" t="s">
        <v>452</v>
      </c>
      <c r="C29" s="636">
        <v>151085520.9920941</v>
      </c>
      <c r="D29" s="609">
        <v>143404880.095061</v>
      </c>
      <c r="E29" s="609">
        <v>709904.87967119995</v>
      </c>
      <c r="F29" s="638">
        <v>6970736.0173619203</v>
      </c>
      <c r="G29" s="638">
        <v>0</v>
      </c>
      <c r="H29" s="609">
        <v>4841758.1835360005</v>
      </c>
      <c r="I29" s="638">
        <v>567077.62249199999</v>
      </c>
      <c r="J29" s="638">
        <v>29740.375801999999</v>
      </c>
      <c r="K29" s="638">
        <v>4244940.185242</v>
      </c>
      <c r="L29" s="638">
        <v>0</v>
      </c>
      <c r="M29" s="658"/>
      <c r="N29" s="658"/>
      <c r="O29" s="658"/>
      <c r="P29" s="658"/>
      <c r="Q29" s="658"/>
      <c r="R29" s="658"/>
      <c r="S29" s="658"/>
      <c r="T29" s="658"/>
      <c r="U29" s="658"/>
      <c r="V29" s="658"/>
      <c r="W29" s="658"/>
    </row>
    <row r="30" spans="1:23">
      <c r="A30" s="450">
        <v>24</v>
      </c>
      <c r="B30" s="465" t="s">
        <v>523</v>
      </c>
      <c r="C30" s="636">
        <v>26365522.507007759</v>
      </c>
      <c r="D30" s="609">
        <v>25366632.122168001</v>
      </c>
      <c r="E30" s="609">
        <v>721444.38146775996</v>
      </c>
      <c r="F30" s="638">
        <v>277446.00337200001</v>
      </c>
      <c r="G30" s="638">
        <v>0</v>
      </c>
      <c r="H30" s="609">
        <v>209834.06716400001</v>
      </c>
      <c r="I30" s="638">
        <v>88802.321760000006</v>
      </c>
      <c r="J30" s="638">
        <v>25443.546065999999</v>
      </c>
      <c r="K30" s="638">
        <v>95588.199338000006</v>
      </c>
      <c r="L30" s="638">
        <v>0</v>
      </c>
      <c r="M30" s="658"/>
      <c r="N30" s="658"/>
      <c r="O30" s="658"/>
      <c r="P30" s="658"/>
      <c r="Q30" s="658"/>
      <c r="R30" s="658"/>
      <c r="S30" s="658"/>
      <c r="T30" s="658"/>
      <c r="U30" s="658"/>
      <c r="V30" s="658"/>
      <c r="W30" s="658"/>
    </row>
    <row r="31" spans="1:23">
      <c r="A31" s="450">
        <v>25</v>
      </c>
      <c r="B31" s="465" t="s">
        <v>453</v>
      </c>
      <c r="C31" s="636">
        <v>4197317.4814598002</v>
      </c>
      <c r="D31" s="609">
        <v>4090483.8453597999</v>
      </c>
      <c r="E31" s="609">
        <v>41672.030919999997</v>
      </c>
      <c r="F31" s="638">
        <v>65161.605179999999</v>
      </c>
      <c r="G31" s="638">
        <v>0</v>
      </c>
      <c r="H31" s="609">
        <v>85129.478143999993</v>
      </c>
      <c r="I31" s="638">
        <v>29962.191296000001</v>
      </c>
      <c r="J31" s="638">
        <v>678.21892800000001</v>
      </c>
      <c r="K31" s="638">
        <v>54489.067920000001</v>
      </c>
      <c r="L31" s="638">
        <v>0</v>
      </c>
      <c r="M31" s="658"/>
      <c r="N31" s="658"/>
      <c r="O31" s="658"/>
      <c r="P31" s="658"/>
      <c r="Q31" s="658"/>
      <c r="R31" s="658"/>
      <c r="S31" s="658"/>
      <c r="T31" s="658"/>
      <c r="U31" s="658"/>
      <c r="V31" s="658"/>
      <c r="W31" s="658"/>
    </row>
    <row r="32" spans="1:23">
      <c r="A32" s="450">
        <v>26</v>
      </c>
      <c r="B32" s="465" t="s">
        <v>520</v>
      </c>
      <c r="C32" s="636">
        <v>66218042.378366895</v>
      </c>
      <c r="D32" s="609">
        <v>63746314.417957596</v>
      </c>
      <c r="E32" s="609">
        <v>1910327.4609248601</v>
      </c>
      <c r="F32" s="638">
        <v>561400.49948443996</v>
      </c>
      <c r="G32" s="638">
        <v>0</v>
      </c>
      <c r="H32" s="609">
        <v>1264756.0504020001</v>
      </c>
      <c r="I32" s="638">
        <v>873763.97455000004</v>
      </c>
      <c r="J32" s="638">
        <v>145325.001292</v>
      </c>
      <c r="K32" s="638">
        <v>245667.07456000001</v>
      </c>
      <c r="L32" s="638">
        <v>0</v>
      </c>
      <c r="M32" s="658"/>
      <c r="N32" s="658"/>
      <c r="O32" s="658"/>
      <c r="P32" s="658"/>
      <c r="Q32" s="658"/>
      <c r="R32" s="658"/>
      <c r="S32" s="658"/>
      <c r="T32" s="658"/>
      <c r="U32" s="658"/>
      <c r="V32" s="658"/>
      <c r="W32" s="658"/>
    </row>
    <row r="33" spans="1:23">
      <c r="A33" s="450">
        <v>27</v>
      </c>
      <c r="B33" s="506" t="s">
        <v>64</v>
      </c>
      <c r="C33" s="639">
        <v>1374663427.8247325</v>
      </c>
      <c r="D33" s="611">
        <v>1301039209.5220134</v>
      </c>
      <c r="E33" s="611">
        <v>37471022.383605391</v>
      </c>
      <c r="F33" s="640">
        <v>35872074.01982592</v>
      </c>
      <c r="G33" s="640">
        <v>281121.89928746002</v>
      </c>
      <c r="H33" s="611">
        <v>30388642.590787463</v>
      </c>
      <c r="I33" s="640">
        <v>5148137.2905260008</v>
      </c>
      <c r="J33" s="640">
        <v>1142010.316502</v>
      </c>
      <c r="K33" s="640">
        <v>23817373.084472001</v>
      </c>
      <c r="L33" s="640">
        <v>281121.89928746002</v>
      </c>
      <c r="M33" s="658"/>
      <c r="N33" s="658"/>
      <c r="O33" s="658"/>
      <c r="P33" s="658"/>
      <c r="Q33" s="658"/>
      <c r="R33" s="658"/>
      <c r="S33" s="658"/>
      <c r="T33" s="658"/>
      <c r="U33" s="658"/>
      <c r="V33" s="658"/>
      <c r="W33" s="658"/>
    </row>
    <row r="35" spans="1:23">
      <c r="B35" s="505"/>
      <c r="C35" s="505"/>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18"/>
  <sheetViews>
    <sheetView showGridLines="0" zoomScaleNormal="100" workbookViewId="0">
      <selection activeCell="C45" sqref="C45"/>
    </sheetView>
  </sheetViews>
  <sheetFormatPr defaultColWidth="8.7109375" defaultRowHeight="12"/>
  <cols>
    <col min="1" max="1" width="11.85546875" style="507" bestFit="1" customWidth="1"/>
    <col min="2" max="2" width="68.7109375" style="507" customWidth="1"/>
    <col min="3" max="11" width="28.28515625" style="507" customWidth="1"/>
    <col min="12" max="16384" width="8.7109375" style="507"/>
  </cols>
  <sheetData>
    <row r="1" spans="1:11" s="461" customFormat="1" ht="15">
      <c r="A1" s="365" t="s">
        <v>30</v>
      </c>
      <c r="B1" s="448" t="str">
        <f>'Info '!C2</f>
        <v>JSC ProCredit Bank</v>
      </c>
    </row>
    <row r="2" spans="1:11" s="461" customFormat="1" ht="15">
      <c r="A2" s="365" t="s">
        <v>31</v>
      </c>
      <c r="B2" s="447">
        <f>'1. key ratios '!B2</f>
        <v>45565</v>
      </c>
    </row>
    <row r="3" spans="1:11" s="461" customFormat="1" ht="15">
      <c r="A3" s="366" t="s">
        <v>503</v>
      </c>
    </row>
    <row r="4" spans="1:11">
      <c r="C4" s="510" t="s">
        <v>697</v>
      </c>
      <c r="D4" s="510" t="s">
        <v>696</v>
      </c>
      <c r="E4" s="510" t="s">
        <v>695</v>
      </c>
      <c r="F4" s="510" t="s">
        <v>694</v>
      </c>
      <c r="G4" s="510" t="s">
        <v>693</v>
      </c>
      <c r="H4" s="510" t="s">
        <v>692</v>
      </c>
      <c r="I4" s="510" t="s">
        <v>691</v>
      </c>
      <c r="J4" s="510" t="s">
        <v>690</v>
      </c>
      <c r="K4" s="510" t="s">
        <v>689</v>
      </c>
    </row>
    <row r="5" spans="1:11" ht="104.1" customHeight="1">
      <c r="A5" s="780" t="s">
        <v>688</v>
      </c>
      <c r="B5" s="781"/>
      <c r="C5" s="509" t="s">
        <v>504</v>
      </c>
      <c r="D5" s="509" t="s">
        <v>505</v>
      </c>
      <c r="E5" s="509" t="s">
        <v>506</v>
      </c>
      <c r="F5" s="509" t="s">
        <v>507</v>
      </c>
      <c r="G5" s="509" t="s">
        <v>508</v>
      </c>
      <c r="H5" s="509" t="s">
        <v>509</v>
      </c>
      <c r="I5" s="509" t="s">
        <v>510</v>
      </c>
      <c r="J5" s="509" t="s">
        <v>511</v>
      </c>
      <c r="K5" s="509" t="s">
        <v>512</v>
      </c>
    </row>
    <row r="6" spans="1:11" ht="15">
      <c r="A6" s="450">
        <v>1</v>
      </c>
      <c r="B6" s="450" t="s">
        <v>472</v>
      </c>
      <c r="C6" s="609">
        <v>9721376.4484999999</v>
      </c>
      <c r="D6" s="609">
        <v>27608866.34</v>
      </c>
      <c r="E6" s="609">
        <v>43463281.497000001</v>
      </c>
      <c r="F6" s="609">
        <v>0</v>
      </c>
      <c r="G6" s="609">
        <v>1156526650.2251999</v>
      </c>
      <c r="H6" s="609">
        <v>0</v>
      </c>
      <c r="I6" s="609">
        <v>54274025.371899992</v>
      </c>
      <c r="J6" s="609">
        <v>69399076.848199993</v>
      </c>
      <c r="K6" s="609">
        <v>13670151.09420006</v>
      </c>
    </row>
    <row r="7" spans="1:11" ht="15">
      <c r="A7" s="450">
        <v>2</v>
      </c>
      <c r="B7" s="450" t="s">
        <v>513</v>
      </c>
      <c r="C7" s="609"/>
      <c r="D7" s="609"/>
      <c r="E7" s="609"/>
      <c r="F7" s="609"/>
      <c r="G7" s="609"/>
      <c r="H7" s="609"/>
      <c r="I7" s="609"/>
      <c r="J7" s="609"/>
      <c r="K7" s="609"/>
    </row>
    <row r="8" spans="1:11" ht="15">
      <c r="A8" s="450">
        <v>3</v>
      </c>
      <c r="B8" s="450" t="s">
        <v>480</v>
      </c>
      <c r="C8" s="609">
        <v>975554.32409999997</v>
      </c>
      <c r="D8" s="609">
        <v>0</v>
      </c>
      <c r="E8" s="609">
        <v>0</v>
      </c>
      <c r="F8" s="609">
        <v>26982261.181899998</v>
      </c>
      <c r="G8" s="609">
        <v>46723595.371100001</v>
      </c>
      <c r="H8" s="609">
        <v>0</v>
      </c>
      <c r="I8" s="609">
        <v>6770790.8631000007</v>
      </c>
      <c r="J8" s="609">
        <v>27364123.9934</v>
      </c>
      <c r="K8" s="609">
        <v>49676752.877900004</v>
      </c>
    </row>
    <row r="9" spans="1:11" ht="15">
      <c r="A9" s="450">
        <v>4</v>
      </c>
      <c r="B9" s="470" t="s">
        <v>514</v>
      </c>
      <c r="C9" s="641">
        <v>0</v>
      </c>
      <c r="D9" s="641">
        <v>0</v>
      </c>
      <c r="E9" s="641">
        <v>0</v>
      </c>
      <c r="F9" s="641">
        <v>0</v>
      </c>
      <c r="G9" s="641">
        <v>22964844.695099998</v>
      </c>
      <c r="H9" s="641">
        <v>0</v>
      </c>
      <c r="I9" s="641">
        <v>6020092.1233999999</v>
      </c>
      <c r="J9" s="641">
        <v>6523659.9926000005</v>
      </c>
      <c r="K9" s="641">
        <v>644599.1080134064</v>
      </c>
    </row>
    <row r="10" spans="1:11" ht="15">
      <c r="A10" s="450">
        <v>5</v>
      </c>
      <c r="B10" s="470" t="s">
        <v>515</v>
      </c>
      <c r="C10" s="641"/>
      <c r="D10" s="641"/>
      <c r="E10" s="641"/>
      <c r="F10" s="641"/>
      <c r="G10" s="641"/>
      <c r="H10" s="641"/>
      <c r="I10" s="641"/>
      <c r="J10" s="641"/>
      <c r="K10" s="641"/>
    </row>
    <row r="11" spans="1:11" ht="15">
      <c r="A11" s="450">
        <v>6</v>
      </c>
      <c r="B11" s="470" t="s">
        <v>516</v>
      </c>
      <c r="C11" s="641"/>
      <c r="D11" s="641"/>
      <c r="E11" s="641"/>
      <c r="F11" s="641"/>
      <c r="G11" s="641"/>
      <c r="H11" s="641"/>
      <c r="I11" s="641"/>
      <c r="J11" s="641"/>
      <c r="K11" s="641"/>
    </row>
    <row r="13" spans="1:11" ht="15.75">
      <c r="B13" s="508"/>
      <c r="C13" s="662"/>
      <c r="D13" s="662"/>
      <c r="E13" s="662"/>
      <c r="F13" s="662"/>
      <c r="G13" s="662"/>
      <c r="H13" s="662"/>
      <c r="I13" s="662"/>
      <c r="J13" s="662"/>
      <c r="K13" s="662"/>
    </row>
    <row r="14" spans="1:11">
      <c r="C14" s="662"/>
      <c r="D14" s="662"/>
      <c r="E14" s="662"/>
      <c r="F14" s="662"/>
      <c r="G14" s="662"/>
      <c r="H14" s="662"/>
      <c r="I14" s="662"/>
      <c r="J14" s="662"/>
      <c r="K14" s="662"/>
    </row>
    <row r="15" spans="1:11">
      <c r="C15" s="662"/>
      <c r="D15" s="662"/>
      <c r="E15" s="662"/>
      <c r="F15" s="662"/>
      <c r="G15" s="662"/>
      <c r="H15" s="662"/>
      <c r="I15" s="662"/>
      <c r="J15" s="662"/>
      <c r="K15" s="662"/>
    </row>
    <row r="16" spans="1:11">
      <c r="C16" s="662"/>
      <c r="D16" s="662"/>
      <c r="E16" s="662"/>
      <c r="F16" s="662"/>
      <c r="G16" s="662"/>
      <c r="H16" s="662"/>
      <c r="I16" s="662"/>
      <c r="J16" s="662"/>
      <c r="K16" s="662"/>
    </row>
    <row r="17" spans="3:11">
      <c r="C17" s="662"/>
      <c r="D17" s="662"/>
      <c r="E17" s="662"/>
      <c r="F17" s="662"/>
      <c r="G17" s="662"/>
      <c r="H17" s="662"/>
      <c r="I17" s="662"/>
      <c r="J17" s="662"/>
      <c r="K17" s="662"/>
    </row>
    <row r="18" spans="3:11">
      <c r="C18" s="662"/>
      <c r="D18" s="662"/>
      <c r="E18" s="662"/>
      <c r="F18" s="662"/>
      <c r="G18" s="662"/>
      <c r="H18" s="662"/>
      <c r="I18" s="662"/>
      <c r="J18" s="662"/>
      <c r="K18" s="66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37"/>
  <sheetViews>
    <sheetView showGridLines="0" topLeftCell="M2" zoomScaleNormal="100" workbookViewId="0">
      <selection activeCell="Q27" sqref="Q27"/>
    </sheetView>
  </sheetViews>
  <sheetFormatPr defaultColWidth="8.7109375" defaultRowHeight="15"/>
  <cols>
    <col min="1" max="1" width="10" style="511" bestFit="1" customWidth="1"/>
    <col min="2" max="2" width="71.7109375" style="511" customWidth="1"/>
    <col min="3" max="3" width="12.85546875" style="511" bestFit="1" customWidth="1"/>
    <col min="4" max="7" width="15.5703125" style="511" customWidth="1"/>
    <col min="8" max="8" width="12.85546875" style="511" bestFit="1" customWidth="1"/>
    <col min="9" max="12" width="17.28515625" style="511" customWidth="1"/>
    <col min="13" max="13" width="11.140625" style="511" bestFit="1" customWidth="1"/>
    <col min="14" max="17" width="16.140625" style="511" customWidth="1"/>
    <col min="18" max="18" width="12.42578125" style="511" bestFit="1" customWidth="1"/>
    <col min="19" max="19" width="47" style="511" bestFit="1" customWidth="1"/>
    <col min="20" max="20" width="43.5703125" style="511" bestFit="1" customWidth="1"/>
    <col min="21" max="21" width="46" style="511" bestFit="1" customWidth="1"/>
    <col min="22" max="22" width="43.5703125" style="511" bestFit="1" customWidth="1"/>
    <col min="23" max="16384" width="8.7109375" style="511"/>
  </cols>
  <sheetData>
    <row r="1" spans="1:22" ht="16.5">
      <c r="A1" s="365" t="s">
        <v>30</v>
      </c>
      <c r="B1" s="448" t="str">
        <f>'Info '!C2</f>
        <v>JSC ProCredit Bank</v>
      </c>
    </row>
    <row r="2" spans="1:22" ht="16.5">
      <c r="A2" s="365" t="s">
        <v>31</v>
      </c>
      <c r="B2" s="447">
        <f>'1. key ratios '!B2</f>
        <v>45565</v>
      </c>
    </row>
    <row r="3" spans="1:22" ht="16.5">
      <c r="A3" s="366" t="s">
        <v>531</v>
      </c>
      <c r="B3" s="461"/>
    </row>
    <row r="4" spans="1:22" ht="16.5">
      <c r="A4" s="366"/>
      <c r="B4" s="461"/>
    </row>
    <row r="5" spans="1:22" ht="24" customHeight="1">
      <c r="A5" s="782" t="s">
        <v>532</v>
      </c>
      <c r="B5" s="783"/>
      <c r="C5" s="787" t="s">
        <v>698</v>
      </c>
      <c r="D5" s="787"/>
      <c r="E5" s="787"/>
      <c r="F5" s="787"/>
      <c r="G5" s="787"/>
      <c r="H5" s="787" t="s">
        <v>550</v>
      </c>
      <c r="I5" s="787"/>
      <c r="J5" s="787"/>
      <c r="K5" s="787"/>
      <c r="L5" s="787"/>
      <c r="M5" s="787" t="s">
        <v>662</v>
      </c>
      <c r="N5" s="787"/>
      <c r="O5" s="787"/>
      <c r="P5" s="787"/>
      <c r="Q5" s="787"/>
      <c r="R5" s="786" t="s">
        <v>533</v>
      </c>
      <c r="S5" s="786" t="s">
        <v>547</v>
      </c>
      <c r="T5" s="786" t="s">
        <v>548</v>
      </c>
      <c r="U5" s="786" t="s">
        <v>707</v>
      </c>
      <c r="V5" s="786" t="s">
        <v>708</v>
      </c>
    </row>
    <row r="6" spans="1:22" ht="36" customHeight="1">
      <c r="A6" s="784"/>
      <c r="B6" s="785"/>
      <c r="C6" s="520"/>
      <c r="D6" s="459" t="s">
        <v>683</v>
      </c>
      <c r="E6" s="459" t="s">
        <v>682</v>
      </c>
      <c r="F6" s="459" t="s">
        <v>681</v>
      </c>
      <c r="G6" s="459" t="s">
        <v>680</v>
      </c>
      <c r="H6" s="520"/>
      <c r="I6" s="459" t="s">
        <v>683</v>
      </c>
      <c r="J6" s="459" t="s">
        <v>682</v>
      </c>
      <c r="K6" s="459" t="s">
        <v>681</v>
      </c>
      <c r="L6" s="459" t="s">
        <v>680</v>
      </c>
      <c r="M6" s="520"/>
      <c r="N6" s="459" t="s">
        <v>683</v>
      </c>
      <c r="O6" s="459" t="s">
        <v>682</v>
      </c>
      <c r="P6" s="459" t="s">
        <v>681</v>
      </c>
      <c r="Q6" s="459" t="s">
        <v>680</v>
      </c>
      <c r="R6" s="786"/>
      <c r="S6" s="786"/>
      <c r="T6" s="786"/>
      <c r="U6" s="786"/>
      <c r="V6" s="786"/>
    </row>
    <row r="7" spans="1:22">
      <c r="A7" s="515">
        <v>1</v>
      </c>
      <c r="B7" s="519" t="s">
        <v>541</v>
      </c>
      <c r="C7" s="641">
        <v>2836188.5775000001</v>
      </c>
      <c r="D7" s="641">
        <v>2776189.1575000002</v>
      </c>
      <c r="E7" s="641">
        <v>0</v>
      </c>
      <c r="F7" s="641">
        <v>59999.42</v>
      </c>
      <c r="G7" s="641"/>
      <c r="H7" s="641">
        <v>2831228.9702000003</v>
      </c>
      <c r="I7" s="641">
        <v>2767603.1702000005</v>
      </c>
      <c r="J7" s="641">
        <v>0</v>
      </c>
      <c r="K7" s="641">
        <v>63625.8</v>
      </c>
      <c r="L7" s="641"/>
      <c r="M7" s="641">
        <v>97869.965400000001</v>
      </c>
      <c r="N7" s="641">
        <v>44665.165399999998</v>
      </c>
      <c r="O7" s="641">
        <v>0</v>
      </c>
      <c r="P7" s="641">
        <v>53204.800000000003</v>
      </c>
      <c r="Q7" s="641"/>
      <c r="R7" s="641">
        <v>66</v>
      </c>
      <c r="S7" s="646">
        <v>0.1305</v>
      </c>
      <c r="T7" s="646">
        <v>0.2336</v>
      </c>
      <c r="U7" s="646">
        <v>0.10879999999999999</v>
      </c>
      <c r="V7" s="641">
        <v>51.892200000000003</v>
      </c>
    </row>
    <row r="8" spans="1:22">
      <c r="A8" s="515">
        <v>2</v>
      </c>
      <c r="B8" s="518" t="s">
        <v>540</v>
      </c>
      <c r="C8" s="641">
        <v>11069409.951799998</v>
      </c>
      <c r="D8" s="641">
        <v>10828636.2448</v>
      </c>
      <c r="E8" s="641">
        <v>125750.587</v>
      </c>
      <c r="F8" s="641">
        <v>115023.12</v>
      </c>
      <c r="G8" s="641"/>
      <c r="H8" s="641">
        <v>11046924.509300001</v>
      </c>
      <c r="I8" s="641">
        <v>10800211.8958</v>
      </c>
      <c r="J8" s="641">
        <v>126511.55349999999</v>
      </c>
      <c r="K8" s="641">
        <v>120201.06</v>
      </c>
      <c r="L8" s="641"/>
      <c r="M8" s="641">
        <v>306817.72270000004</v>
      </c>
      <c r="N8" s="641">
        <v>224988.73880000002</v>
      </c>
      <c r="O8" s="641">
        <v>5381.7839000000004</v>
      </c>
      <c r="P8" s="641">
        <v>76447.199999999997</v>
      </c>
      <c r="Q8" s="641"/>
      <c r="R8" s="641">
        <v>398</v>
      </c>
      <c r="S8" s="646">
        <v>0.1371</v>
      </c>
      <c r="T8" s="646">
        <v>0.15859999999999999</v>
      </c>
      <c r="U8" s="646">
        <v>0.12089999999999999</v>
      </c>
      <c r="V8" s="641">
        <v>42.062399999999997</v>
      </c>
    </row>
    <row r="9" spans="1:22">
      <c r="A9" s="515">
        <v>3</v>
      </c>
      <c r="B9" s="518" t="s">
        <v>539</v>
      </c>
      <c r="C9" s="641">
        <v>0</v>
      </c>
      <c r="D9" s="641">
        <v>0</v>
      </c>
      <c r="E9" s="641">
        <v>0</v>
      </c>
      <c r="F9" s="641">
        <v>0</v>
      </c>
      <c r="G9" s="641"/>
      <c r="H9" s="641">
        <v>0</v>
      </c>
      <c r="I9" s="641">
        <v>0</v>
      </c>
      <c r="J9" s="641">
        <v>0</v>
      </c>
      <c r="K9" s="641">
        <v>0</v>
      </c>
      <c r="L9" s="641"/>
      <c r="M9" s="641">
        <v>0</v>
      </c>
      <c r="N9" s="641">
        <v>0</v>
      </c>
      <c r="O9" s="641">
        <v>0</v>
      </c>
      <c r="P9" s="641">
        <v>0</v>
      </c>
      <c r="Q9" s="641"/>
      <c r="R9" s="641">
        <v>0</v>
      </c>
      <c r="S9" s="646">
        <v>0</v>
      </c>
      <c r="T9" s="646">
        <v>0</v>
      </c>
      <c r="U9" s="646">
        <v>0</v>
      </c>
      <c r="V9" s="641">
        <v>0</v>
      </c>
    </row>
    <row r="10" spans="1:22">
      <c r="A10" s="515">
        <v>4</v>
      </c>
      <c r="B10" s="518" t="s">
        <v>538</v>
      </c>
      <c r="C10" s="641">
        <v>0</v>
      </c>
      <c r="D10" s="641">
        <v>0</v>
      </c>
      <c r="E10" s="641">
        <v>0</v>
      </c>
      <c r="F10" s="641">
        <v>0</v>
      </c>
      <c r="G10" s="641"/>
      <c r="H10" s="641">
        <v>0</v>
      </c>
      <c r="I10" s="641">
        <v>0</v>
      </c>
      <c r="J10" s="641">
        <v>0</v>
      </c>
      <c r="K10" s="641">
        <v>0</v>
      </c>
      <c r="L10" s="641"/>
      <c r="M10" s="641">
        <v>0</v>
      </c>
      <c r="N10" s="641">
        <v>0</v>
      </c>
      <c r="O10" s="641">
        <v>0</v>
      </c>
      <c r="P10" s="641">
        <v>0</v>
      </c>
      <c r="Q10" s="641"/>
      <c r="R10" s="641">
        <v>0</v>
      </c>
      <c r="S10" s="646">
        <v>0</v>
      </c>
      <c r="T10" s="646">
        <v>0</v>
      </c>
      <c r="U10" s="646">
        <v>0</v>
      </c>
      <c r="V10" s="641">
        <v>0</v>
      </c>
    </row>
    <row r="11" spans="1:22">
      <c r="A11" s="515">
        <v>5</v>
      </c>
      <c r="B11" s="518" t="s">
        <v>537</v>
      </c>
      <c r="C11" s="641">
        <v>956700.62</v>
      </c>
      <c r="D11" s="641">
        <v>939177.62</v>
      </c>
      <c r="E11" s="641">
        <v>270</v>
      </c>
      <c r="F11" s="641">
        <v>17253</v>
      </c>
      <c r="G11" s="641"/>
      <c r="H11" s="641">
        <v>960893.89</v>
      </c>
      <c r="I11" s="641">
        <v>941119.63</v>
      </c>
      <c r="J11" s="641">
        <v>288.99</v>
      </c>
      <c r="K11" s="641">
        <v>19485.27</v>
      </c>
      <c r="L11" s="641"/>
      <c r="M11" s="641">
        <v>69347.51999999999</v>
      </c>
      <c r="N11" s="641">
        <v>56168.92</v>
      </c>
      <c r="O11" s="641">
        <v>16.059999999999999</v>
      </c>
      <c r="P11" s="641">
        <v>13162.54</v>
      </c>
      <c r="Q11" s="641"/>
      <c r="R11" s="641">
        <v>357</v>
      </c>
      <c r="S11" s="646">
        <v>0.13289999999999999</v>
      </c>
      <c r="T11" s="646">
        <v>0.13600000000000001</v>
      </c>
      <c r="U11" s="646">
        <v>0.13350000000000001</v>
      </c>
      <c r="V11" s="641">
        <v>155.56610000000001</v>
      </c>
    </row>
    <row r="12" spans="1:22">
      <c r="A12" s="515">
        <v>6</v>
      </c>
      <c r="B12" s="518" t="s">
        <v>536</v>
      </c>
      <c r="C12" s="641">
        <v>0</v>
      </c>
      <c r="D12" s="641">
        <v>0</v>
      </c>
      <c r="E12" s="641">
        <v>0</v>
      </c>
      <c r="F12" s="641">
        <v>0</v>
      </c>
      <c r="G12" s="641"/>
      <c r="H12" s="641">
        <v>0</v>
      </c>
      <c r="I12" s="641">
        <v>0</v>
      </c>
      <c r="J12" s="641">
        <v>0</v>
      </c>
      <c r="K12" s="641">
        <v>0</v>
      </c>
      <c r="L12" s="641"/>
      <c r="M12" s="641">
        <v>0</v>
      </c>
      <c r="N12" s="641">
        <v>0</v>
      </c>
      <c r="O12" s="641">
        <v>0</v>
      </c>
      <c r="P12" s="641">
        <v>0</v>
      </c>
      <c r="Q12" s="641"/>
      <c r="R12" s="641">
        <v>0</v>
      </c>
      <c r="S12" s="646">
        <v>0</v>
      </c>
      <c r="T12" s="646">
        <v>0</v>
      </c>
      <c r="U12" s="646">
        <v>0</v>
      </c>
      <c r="V12" s="641">
        <v>0</v>
      </c>
    </row>
    <row r="13" spans="1:22">
      <c r="A13" s="515">
        <v>7</v>
      </c>
      <c r="B13" s="518" t="s">
        <v>535</v>
      </c>
      <c r="C13" s="641">
        <v>109781425.16249999</v>
      </c>
      <c r="D13" s="641">
        <v>105632958.6821</v>
      </c>
      <c r="E13" s="641">
        <v>3708856.7403999995</v>
      </c>
      <c r="F13" s="641">
        <v>439609.74</v>
      </c>
      <c r="G13" s="641"/>
      <c r="H13" s="641">
        <v>110038131.7902</v>
      </c>
      <c r="I13" s="641">
        <v>105784849.63509999</v>
      </c>
      <c r="J13" s="641">
        <v>3796088.2656999999</v>
      </c>
      <c r="K13" s="641">
        <v>457193.88939999999</v>
      </c>
      <c r="L13" s="641"/>
      <c r="M13" s="641">
        <v>1668134.6353</v>
      </c>
      <c r="N13" s="641">
        <v>1267102.3706</v>
      </c>
      <c r="O13" s="641">
        <v>232063.10010000001</v>
      </c>
      <c r="P13" s="641">
        <v>168969.16460000002</v>
      </c>
      <c r="Q13" s="641"/>
      <c r="R13" s="641">
        <v>721</v>
      </c>
      <c r="S13" s="646">
        <v>0.1026</v>
      </c>
      <c r="T13" s="646">
        <v>0.11600000000000001</v>
      </c>
      <c r="U13" s="646">
        <v>7.0599999999999996E-2</v>
      </c>
      <c r="V13" s="641">
        <v>104.98099999999999</v>
      </c>
    </row>
    <row r="14" spans="1:22">
      <c r="A14" s="513">
        <v>7.1</v>
      </c>
      <c r="B14" s="512" t="s">
        <v>544</v>
      </c>
      <c r="C14" s="641">
        <v>96783914.99059999</v>
      </c>
      <c r="D14" s="641">
        <v>92679414.365499988</v>
      </c>
      <c r="E14" s="641">
        <v>3670630.4123</v>
      </c>
      <c r="F14" s="641">
        <v>433870.21279999998</v>
      </c>
      <c r="G14" s="641"/>
      <c r="H14" s="641">
        <v>96997878.247099981</v>
      </c>
      <c r="I14" s="641">
        <v>92788646.649299994</v>
      </c>
      <c r="J14" s="641">
        <v>3757777.2355</v>
      </c>
      <c r="K14" s="641">
        <v>451454.36229999998</v>
      </c>
      <c r="L14" s="641"/>
      <c r="M14" s="641">
        <v>1515663.4129999997</v>
      </c>
      <c r="N14" s="641">
        <v>1117167.4748999998</v>
      </c>
      <c r="O14" s="641">
        <v>231546.42570000002</v>
      </c>
      <c r="P14" s="641">
        <v>166949.51240000001</v>
      </c>
      <c r="Q14" s="641"/>
      <c r="R14" s="641">
        <v>626</v>
      </c>
      <c r="S14" s="646">
        <v>0.1024</v>
      </c>
      <c r="T14" s="646">
        <v>0.11550000000000001</v>
      </c>
      <c r="U14" s="646">
        <v>7.0800000000000002E-2</v>
      </c>
      <c r="V14" s="641">
        <v>103.9618</v>
      </c>
    </row>
    <row r="15" spans="1:22">
      <c r="A15" s="513">
        <v>7.2</v>
      </c>
      <c r="B15" s="512" t="s">
        <v>546</v>
      </c>
      <c r="C15" s="641">
        <v>10299928.555700015</v>
      </c>
      <c r="D15" s="641">
        <v>10293944.235700015</v>
      </c>
      <c r="E15" s="641">
        <v>5984.32</v>
      </c>
      <c r="F15" s="641">
        <v>0</v>
      </c>
      <c r="G15" s="641"/>
      <c r="H15" s="641">
        <v>10337064.2556</v>
      </c>
      <c r="I15" s="641">
        <v>10331042.535599999</v>
      </c>
      <c r="J15" s="641">
        <v>6021.72</v>
      </c>
      <c r="K15" s="641">
        <v>0</v>
      </c>
      <c r="L15" s="641"/>
      <c r="M15" s="641">
        <v>112942.61720000001</v>
      </c>
      <c r="N15" s="641">
        <v>112893.71720000001</v>
      </c>
      <c r="O15" s="641">
        <v>48.9</v>
      </c>
      <c r="P15" s="641">
        <v>0</v>
      </c>
      <c r="Q15" s="641"/>
      <c r="R15" s="641">
        <v>68</v>
      </c>
      <c r="S15" s="646">
        <v>0.1056</v>
      </c>
      <c r="T15" s="646">
        <v>0.1221</v>
      </c>
      <c r="U15" s="646">
        <v>7.2400000000000006E-2</v>
      </c>
      <c r="V15" s="641">
        <v>114.81399999999999</v>
      </c>
    </row>
    <row r="16" spans="1:22">
      <c r="A16" s="513">
        <v>7.3</v>
      </c>
      <c r="B16" s="512" t="s">
        <v>543</v>
      </c>
      <c r="C16" s="641">
        <v>2697581.6162</v>
      </c>
      <c r="D16" s="641">
        <v>2659600.0808999999</v>
      </c>
      <c r="E16" s="641">
        <v>32242.008099999999</v>
      </c>
      <c r="F16" s="641">
        <v>5739.5272000000004</v>
      </c>
      <c r="G16" s="641"/>
      <c r="H16" s="641">
        <v>2703189.2875000001</v>
      </c>
      <c r="I16" s="641">
        <v>2665160.4501999998</v>
      </c>
      <c r="J16" s="641">
        <v>32289.3102</v>
      </c>
      <c r="K16" s="641">
        <v>5739.5271000000002</v>
      </c>
      <c r="L16" s="641"/>
      <c r="M16" s="641">
        <v>39528.605099999993</v>
      </c>
      <c r="N16" s="641">
        <v>37041.178499999995</v>
      </c>
      <c r="O16" s="641">
        <v>467.77440000000001</v>
      </c>
      <c r="P16" s="641">
        <v>2019.6522</v>
      </c>
      <c r="Q16" s="641"/>
      <c r="R16" s="641">
        <v>27</v>
      </c>
      <c r="S16" s="646">
        <v>0</v>
      </c>
      <c r="T16" s="646">
        <v>0</v>
      </c>
      <c r="U16" s="646">
        <v>5.5199999999999999E-2</v>
      </c>
      <c r="V16" s="641">
        <v>102.30500000000001</v>
      </c>
    </row>
    <row r="17" spans="1:22">
      <c r="A17" s="515">
        <v>8</v>
      </c>
      <c r="B17" s="518" t="s">
        <v>542</v>
      </c>
      <c r="C17" s="641">
        <v>0</v>
      </c>
      <c r="D17" s="641">
        <v>0</v>
      </c>
      <c r="E17" s="641">
        <v>0</v>
      </c>
      <c r="F17" s="641">
        <v>0</v>
      </c>
      <c r="G17" s="641"/>
      <c r="H17" s="641">
        <v>0</v>
      </c>
      <c r="I17" s="641">
        <v>0</v>
      </c>
      <c r="J17" s="641">
        <v>0</v>
      </c>
      <c r="K17" s="641">
        <v>0</v>
      </c>
      <c r="L17" s="641"/>
      <c r="M17" s="641">
        <v>0</v>
      </c>
      <c r="N17" s="641">
        <v>0</v>
      </c>
      <c r="O17" s="641">
        <v>0</v>
      </c>
      <c r="P17" s="641">
        <v>0</v>
      </c>
      <c r="Q17" s="641"/>
      <c r="R17" s="641">
        <v>0</v>
      </c>
      <c r="S17" s="646">
        <v>0</v>
      </c>
      <c r="T17" s="646">
        <v>0</v>
      </c>
      <c r="U17" s="646">
        <v>0</v>
      </c>
      <c r="V17" s="641">
        <v>0</v>
      </c>
    </row>
    <row r="18" spans="1:22">
      <c r="A18" s="517">
        <v>9</v>
      </c>
      <c r="B18" s="516" t="s">
        <v>534</v>
      </c>
      <c r="C18" s="642">
        <v>0</v>
      </c>
      <c r="D18" s="642">
        <v>0</v>
      </c>
      <c r="E18" s="642">
        <v>0</v>
      </c>
      <c r="F18" s="642">
        <v>0</v>
      </c>
      <c r="G18" s="642"/>
      <c r="H18" s="642">
        <v>0</v>
      </c>
      <c r="I18" s="642">
        <v>0</v>
      </c>
      <c r="J18" s="642">
        <v>0</v>
      </c>
      <c r="K18" s="642">
        <v>0</v>
      </c>
      <c r="L18" s="642"/>
      <c r="M18" s="642">
        <v>0</v>
      </c>
      <c r="N18" s="642">
        <v>0</v>
      </c>
      <c r="O18" s="642">
        <v>0</v>
      </c>
      <c r="P18" s="642">
        <v>0</v>
      </c>
      <c r="Q18" s="642"/>
      <c r="R18" s="642">
        <v>0</v>
      </c>
      <c r="S18" s="647">
        <v>0</v>
      </c>
      <c r="T18" s="647">
        <v>0</v>
      </c>
      <c r="U18" s="647">
        <v>0</v>
      </c>
      <c r="V18" s="642">
        <v>0</v>
      </c>
    </row>
    <row r="19" spans="1:22" s="645" customFormat="1">
      <c r="A19" s="643">
        <v>10</v>
      </c>
      <c r="B19" s="514" t="s">
        <v>545</v>
      </c>
      <c r="C19" s="644">
        <v>124643724.31179999</v>
      </c>
      <c r="D19" s="644">
        <v>120176961.7044</v>
      </c>
      <c r="E19" s="644">
        <v>3834877.3273999994</v>
      </c>
      <c r="F19" s="644">
        <v>631885.28</v>
      </c>
      <c r="G19" s="644">
        <v>0</v>
      </c>
      <c r="H19" s="644">
        <v>124877179.15969999</v>
      </c>
      <c r="I19" s="644">
        <v>120293784.33109999</v>
      </c>
      <c r="J19" s="644">
        <v>3922888.8092</v>
      </c>
      <c r="K19" s="644">
        <v>660506.01939999999</v>
      </c>
      <c r="L19" s="644">
        <v>0</v>
      </c>
      <c r="M19" s="644">
        <v>2142169.8434000001</v>
      </c>
      <c r="N19" s="644">
        <v>1592925.1947999999</v>
      </c>
      <c r="O19" s="644">
        <v>237460.94400000002</v>
      </c>
      <c r="P19" s="644">
        <v>311783.70460000006</v>
      </c>
      <c r="Q19" s="644">
        <v>0</v>
      </c>
      <c r="R19" s="644">
        <v>1542</v>
      </c>
      <c r="S19" s="648">
        <v>0.1116</v>
      </c>
      <c r="T19" s="648">
        <v>0.1258</v>
      </c>
      <c r="U19" s="648">
        <v>7.6399999999999996E-2</v>
      </c>
      <c r="V19" s="644">
        <v>98.465199999999996</v>
      </c>
    </row>
    <row r="20" spans="1:22" ht="30">
      <c r="A20" s="513">
        <v>10.1</v>
      </c>
      <c r="B20" s="512" t="s">
        <v>549</v>
      </c>
      <c r="C20" s="641"/>
      <c r="D20" s="641"/>
      <c r="E20" s="641"/>
      <c r="F20" s="641"/>
      <c r="G20" s="641"/>
      <c r="H20" s="641"/>
      <c r="I20" s="641"/>
      <c r="J20" s="641"/>
      <c r="K20" s="641"/>
      <c r="L20" s="641"/>
      <c r="M20" s="641"/>
      <c r="N20" s="641"/>
      <c r="O20" s="641"/>
      <c r="P20" s="641"/>
      <c r="Q20" s="641"/>
      <c r="R20" s="641"/>
      <c r="S20" s="641"/>
      <c r="T20" s="641"/>
      <c r="U20" s="641"/>
      <c r="V20" s="641"/>
    </row>
    <row r="22" spans="1:22">
      <c r="C22" s="663"/>
      <c r="D22" s="663"/>
      <c r="E22" s="663"/>
      <c r="F22" s="663"/>
      <c r="G22" s="663"/>
      <c r="H22" s="663"/>
      <c r="I22" s="663"/>
      <c r="J22" s="663"/>
      <c r="K22" s="663"/>
      <c r="L22" s="663"/>
      <c r="M22" s="663"/>
      <c r="N22" s="663"/>
      <c r="O22" s="663"/>
      <c r="P22" s="663"/>
      <c r="Q22" s="663"/>
      <c r="R22" s="663"/>
      <c r="S22" s="663"/>
      <c r="T22" s="663"/>
      <c r="U22" s="663"/>
      <c r="V22" s="663"/>
    </row>
    <row r="23" spans="1:22">
      <c r="C23" s="663"/>
      <c r="D23" s="663"/>
      <c r="E23" s="663"/>
      <c r="F23" s="663"/>
      <c r="G23" s="663"/>
      <c r="H23" s="663"/>
      <c r="I23" s="663"/>
      <c r="J23" s="663"/>
      <c r="K23" s="663"/>
      <c r="L23" s="663"/>
      <c r="M23" s="663"/>
      <c r="N23" s="663"/>
      <c r="O23" s="663"/>
      <c r="P23" s="663"/>
      <c r="Q23" s="663"/>
      <c r="R23" s="663"/>
      <c r="S23" s="663"/>
      <c r="T23" s="663"/>
      <c r="U23" s="663"/>
      <c r="V23" s="663"/>
    </row>
    <row r="24" spans="1:22">
      <c r="C24" s="663"/>
      <c r="D24" s="663"/>
      <c r="E24" s="663"/>
      <c r="F24" s="663"/>
      <c r="G24" s="663"/>
      <c r="H24" s="663"/>
      <c r="I24" s="663"/>
      <c r="J24" s="663"/>
      <c r="K24" s="663"/>
      <c r="L24" s="663"/>
      <c r="M24" s="663"/>
      <c r="N24" s="663"/>
      <c r="O24" s="663"/>
      <c r="P24" s="663"/>
      <c r="Q24" s="663"/>
      <c r="R24" s="663"/>
      <c r="S24" s="663"/>
      <c r="T24" s="663"/>
      <c r="U24" s="663"/>
      <c r="V24" s="663"/>
    </row>
    <row r="25" spans="1:22">
      <c r="C25" s="663"/>
      <c r="D25" s="663"/>
      <c r="E25" s="663"/>
      <c r="F25" s="663"/>
      <c r="G25" s="663"/>
      <c r="H25" s="663"/>
      <c r="I25" s="663"/>
      <c r="J25" s="663"/>
      <c r="K25" s="663"/>
      <c r="L25" s="663"/>
      <c r="M25" s="663"/>
      <c r="N25" s="663"/>
      <c r="O25" s="663"/>
      <c r="P25" s="663"/>
      <c r="Q25" s="663"/>
      <c r="R25" s="663"/>
      <c r="S25" s="663"/>
      <c r="T25" s="663"/>
      <c r="U25" s="663"/>
      <c r="V25" s="663"/>
    </row>
    <row r="26" spans="1:22">
      <c r="C26" s="663"/>
      <c r="D26" s="663"/>
      <c r="E26" s="663"/>
      <c r="F26" s="663"/>
      <c r="G26" s="663"/>
      <c r="H26" s="663"/>
      <c r="I26" s="663"/>
      <c r="J26" s="663"/>
      <c r="K26" s="663"/>
      <c r="L26" s="663"/>
      <c r="M26" s="663"/>
      <c r="N26" s="663"/>
      <c r="O26" s="663"/>
      <c r="P26" s="663"/>
      <c r="Q26" s="663"/>
      <c r="R26" s="663"/>
      <c r="S26" s="663"/>
      <c r="T26" s="663"/>
      <c r="U26" s="663"/>
      <c r="V26" s="663"/>
    </row>
    <row r="27" spans="1:22">
      <c r="C27" s="663"/>
      <c r="D27" s="663"/>
      <c r="E27" s="663"/>
      <c r="F27" s="663"/>
      <c r="G27" s="663"/>
      <c r="H27" s="663"/>
      <c r="I27" s="663"/>
      <c r="J27" s="663"/>
      <c r="K27" s="663"/>
      <c r="L27" s="663"/>
      <c r="M27" s="663"/>
      <c r="N27" s="663"/>
      <c r="O27" s="663"/>
      <c r="P27" s="663"/>
      <c r="Q27" s="663"/>
      <c r="R27" s="663"/>
      <c r="S27" s="663"/>
      <c r="T27" s="663"/>
      <c r="U27" s="663"/>
      <c r="V27" s="663"/>
    </row>
    <row r="28" spans="1:22">
      <c r="C28" s="663"/>
      <c r="D28" s="663"/>
      <c r="E28" s="663"/>
      <c r="F28" s="663"/>
      <c r="G28" s="663"/>
      <c r="H28" s="663"/>
      <c r="I28" s="663"/>
      <c r="J28" s="663"/>
      <c r="K28" s="663"/>
      <c r="L28" s="663"/>
      <c r="M28" s="663"/>
      <c r="N28" s="663"/>
      <c r="O28" s="663"/>
      <c r="P28" s="663"/>
      <c r="Q28" s="663"/>
      <c r="R28" s="663"/>
      <c r="S28" s="663"/>
      <c r="T28" s="663"/>
      <c r="U28" s="663"/>
      <c r="V28" s="663"/>
    </row>
    <row r="29" spans="1:22">
      <c r="C29" s="663"/>
      <c r="D29" s="663"/>
      <c r="E29" s="663"/>
      <c r="F29" s="663"/>
      <c r="G29" s="663"/>
      <c r="H29" s="663"/>
      <c r="I29" s="663"/>
      <c r="J29" s="663"/>
      <c r="K29" s="663"/>
      <c r="L29" s="663"/>
      <c r="M29" s="663"/>
      <c r="N29" s="663"/>
      <c r="O29" s="663"/>
      <c r="P29" s="663"/>
      <c r="Q29" s="663"/>
      <c r="R29" s="663"/>
      <c r="S29" s="663"/>
      <c r="T29" s="663"/>
      <c r="U29" s="663"/>
      <c r="V29" s="663"/>
    </row>
    <row r="30" spans="1:22">
      <c r="C30" s="663"/>
      <c r="D30" s="663"/>
      <c r="E30" s="663"/>
      <c r="F30" s="663"/>
      <c r="G30" s="663"/>
      <c r="H30" s="663"/>
      <c r="I30" s="663"/>
      <c r="J30" s="663"/>
      <c r="K30" s="663"/>
      <c r="L30" s="663"/>
      <c r="M30" s="663"/>
      <c r="N30" s="663"/>
      <c r="O30" s="663"/>
      <c r="P30" s="663"/>
      <c r="Q30" s="663"/>
      <c r="R30" s="663"/>
      <c r="S30" s="663"/>
      <c r="T30" s="663"/>
      <c r="U30" s="663"/>
      <c r="V30" s="663"/>
    </row>
    <row r="31" spans="1:22">
      <c r="C31" s="663"/>
      <c r="D31" s="663"/>
      <c r="E31" s="663"/>
      <c r="F31" s="663"/>
      <c r="G31" s="663"/>
      <c r="H31" s="663"/>
      <c r="I31" s="663"/>
      <c r="J31" s="663"/>
      <c r="K31" s="663"/>
      <c r="L31" s="663"/>
      <c r="M31" s="663"/>
      <c r="N31" s="663"/>
      <c r="O31" s="663"/>
      <c r="P31" s="663"/>
      <c r="Q31" s="663"/>
      <c r="R31" s="663"/>
      <c r="S31" s="663"/>
      <c r="T31" s="663"/>
      <c r="U31" s="663"/>
      <c r="V31" s="663"/>
    </row>
    <row r="32" spans="1:22">
      <c r="C32" s="663"/>
      <c r="D32" s="663"/>
      <c r="E32" s="663"/>
      <c r="F32" s="663"/>
      <c r="G32" s="663"/>
      <c r="H32" s="663"/>
      <c r="I32" s="663"/>
      <c r="J32" s="663"/>
      <c r="K32" s="663"/>
      <c r="L32" s="663"/>
      <c r="M32" s="663"/>
      <c r="N32" s="663"/>
      <c r="O32" s="663"/>
      <c r="P32" s="663"/>
      <c r="Q32" s="663"/>
      <c r="R32" s="663"/>
      <c r="S32" s="663"/>
      <c r="T32" s="663"/>
      <c r="U32" s="663"/>
      <c r="V32" s="663"/>
    </row>
    <row r="33" spans="3:22">
      <c r="C33" s="663"/>
      <c r="D33" s="663"/>
      <c r="E33" s="663"/>
      <c r="F33" s="663"/>
      <c r="G33" s="663"/>
      <c r="H33" s="663"/>
      <c r="I33" s="663"/>
      <c r="J33" s="663"/>
      <c r="K33" s="663"/>
      <c r="L33" s="663"/>
      <c r="M33" s="663"/>
      <c r="N33" s="663"/>
      <c r="O33" s="663"/>
      <c r="P33" s="663"/>
      <c r="Q33" s="663"/>
      <c r="R33" s="663"/>
      <c r="S33" s="663"/>
      <c r="T33" s="663"/>
      <c r="U33" s="663"/>
      <c r="V33" s="663"/>
    </row>
    <row r="34" spans="3:22">
      <c r="C34" s="663"/>
      <c r="D34" s="663"/>
      <c r="E34" s="663"/>
      <c r="F34" s="663"/>
      <c r="G34" s="663"/>
      <c r="H34" s="663"/>
      <c r="I34" s="663"/>
      <c r="J34" s="663"/>
      <c r="K34" s="663"/>
      <c r="L34" s="663"/>
      <c r="M34" s="663"/>
      <c r="N34" s="663"/>
      <c r="O34" s="663"/>
      <c r="P34" s="663"/>
      <c r="Q34" s="663"/>
      <c r="R34" s="663"/>
      <c r="S34" s="663"/>
      <c r="T34" s="663"/>
      <c r="U34" s="663"/>
      <c r="V34" s="663"/>
    </row>
    <row r="35" spans="3:22">
      <c r="C35" s="663"/>
      <c r="D35" s="663"/>
      <c r="E35" s="663"/>
      <c r="F35" s="663"/>
      <c r="G35" s="663"/>
      <c r="H35" s="663"/>
      <c r="I35" s="663"/>
      <c r="J35" s="663"/>
      <c r="K35" s="663"/>
      <c r="L35" s="663"/>
      <c r="M35" s="663"/>
      <c r="N35" s="663"/>
      <c r="O35" s="663"/>
      <c r="P35" s="663"/>
      <c r="Q35" s="663"/>
      <c r="R35" s="663"/>
      <c r="S35" s="663"/>
      <c r="T35" s="663"/>
      <c r="U35" s="663"/>
      <c r="V35" s="663"/>
    </row>
    <row r="36" spans="3:22">
      <c r="C36" s="663"/>
      <c r="D36" s="663"/>
      <c r="E36" s="663"/>
      <c r="F36" s="663"/>
      <c r="G36" s="663"/>
      <c r="H36" s="663"/>
      <c r="I36" s="663"/>
      <c r="J36" s="663"/>
      <c r="K36" s="663"/>
      <c r="L36" s="663"/>
      <c r="M36" s="663"/>
      <c r="N36" s="663"/>
      <c r="O36" s="663"/>
      <c r="P36" s="663"/>
      <c r="Q36" s="663"/>
      <c r="R36" s="663"/>
      <c r="S36" s="663"/>
      <c r="T36" s="663"/>
      <c r="U36" s="663"/>
      <c r="V36" s="663"/>
    </row>
    <row r="37" spans="3:22">
      <c r="C37" s="663"/>
      <c r="D37" s="663"/>
      <c r="E37" s="663"/>
      <c r="F37" s="663"/>
      <c r="G37" s="663"/>
      <c r="H37" s="663"/>
      <c r="I37" s="663"/>
      <c r="J37" s="663"/>
      <c r="K37" s="663"/>
      <c r="L37" s="663"/>
      <c r="M37" s="663"/>
      <c r="N37" s="663"/>
      <c r="O37" s="663"/>
      <c r="P37" s="663"/>
      <c r="Q37" s="663"/>
      <c r="R37" s="663"/>
      <c r="S37" s="663"/>
      <c r="T37" s="663"/>
      <c r="U37" s="663"/>
      <c r="V37" s="66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69"/>
  <sheetViews>
    <sheetView topLeftCell="A40" zoomScale="80" zoomScaleNormal="80" workbookViewId="0">
      <selection activeCell="O67" sqref="O67"/>
    </sheetView>
  </sheetViews>
  <sheetFormatPr defaultRowHeight="15"/>
  <cols>
    <col min="1" max="1" width="8.7109375" style="401"/>
    <col min="2" max="2" width="69.28515625" style="402" customWidth="1"/>
    <col min="3" max="3" width="16.28515625" bestFit="1" customWidth="1"/>
    <col min="4" max="5" width="17.85546875" bestFit="1" customWidth="1"/>
    <col min="6" max="6" width="16.28515625" bestFit="1" customWidth="1"/>
    <col min="7" max="8" width="17.85546875" bestFit="1" customWidth="1"/>
  </cols>
  <sheetData>
    <row r="1" spans="1:14" s="5" customFormat="1" ht="14.25">
      <c r="A1" s="2" t="s">
        <v>30</v>
      </c>
      <c r="B1" s="3" t="str">
        <f>'Info '!C2</f>
        <v>JSC ProCredit Bank</v>
      </c>
      <c r="C1" s="3"/>
      <c r="D1" s="4"/>
      <c r="E1" s="4"/>
      <c r="F1" s="4"/>
      <c r="G1" s="4"/>
    </row>
    <row r="2" spans="1:14" s="5" customFormat="1" ht="14.25">
      <c r="A2" s="2" t="s">
        <v>31</v>
      </c>
      <c r="B2" s="320">
        <f>'1. key ratios '!B2</f>
        <v>45565</v>
      </c>
      <c r="C2" s="3"/>
      <c r="D2" s="4"/>
      <c r="E2" s="4"/>
      <c r="F2" s="4"/>
      <c r="G2" s="4"/>
    </row>
    <row r="3" spans="1:14" s="5" customFormat="1" ht="14.25">
      <c r="A3" s="2"/>
      <c r="B3" s="3"/>
      <c r="C3" s="3"/>
      <c r="D3" s="4"/>
      <c r="E3" s="4"/>
      <c r="F3" s="4"/>
      <c r="G3" s="4"/>
    </row>
    <row r="4" spans="1:14" ht="21" customHeight="1">
      <c r="A4" s="678" t="s">
        <v>6</v>
      </c>
      <c r="B4" s="679" t="s">
        <v>556</v>
      </c>
      <c r="C4" s="681" t="s">
        <v>557</v>
      </c>
      <c r="D4" s="681"/>
      <c r="E4" s="681"/>
      <c r="F4" s="681" t="s">
        <v>558</v>
      </c>
      <c r="G4" s="681"/>
      <c r="H4" s="682"/>
    </row>
    <row r="5" spans="1:14" ht="21" customHeight="1">
      <c r="A5" s="678"/>
      <c r="B5" s="680"/>
      <c r="C5" s="372" t="s">
        <v>32</v>
      </c>
      <c r="D5" s="372" t="s">
        <v>33</v>
      </c>
      <c r="E5" s="372" t="s">
        <v>34</v>
      </c>
      <c r="F5" s="372" t="s">
        <v>32</v>
      </c>
      <c r="G5" s="372" t="s">
        <v>33</v>
      </c>
      <c r="H5" s="372" t="s">
        <v>34</v>
      </c>
    </row>
    <row r="6" spans="1:14" ht="26.45" customHeight="1">
      <c r="A6" s="678"/>
      <c r="B6" s="373" t="s">
        <v>559</v>
      </c>
      <c r="C6" s="683"/>
      <c r="D6" s="684"/>
      <c r="E6" s="684"/>
      <c r="F6" s="684"/>
      <c r="G6" s="684"/>
      <c r="H6" s="685"/>
    </row>
    <row r="7" spans="1:14" ht="23.1" customHeight="1">
      <c r="A7" s="374">
        <v>1</v>
      </c>
      <c r="B7" s="375" t="s">
        <v>560</v>
      </c>
      <c r="C7" s="546">
        <v>74025549.25999999</v>
      </c>
      <c r="D7" s="546">
        <v>384556816.32630002</v>
      </c>
      <c r="E7" s="547">
        <v>458582365.58630002</v>
      </c>
      <c r="F7" s="546">
        <v>80259816.329999998</v>
      </c>
      <c r="G7" s="546">
        <v>327200259.52739596</v>
      </c>
      <c r="H7" s="547">
        <v>407460075.85739595</v>
      </c>
      <c r="I7" s="650"/>
      <c r="J7" s="650"/>
      <c r="K7" s="650"/>
      <c r="L7" s="650"/>
      <c r="M7" s="650"/>
      <c r="N7" s="650"/>
    </row>
    <row r="8" spans="1:14">
      <c r="A8" s="374">
        <v>1.1000000000000001</v>
      </c>
      <c r="B8" s="376" t="s">
        <v>561</v>
      </c>
      <c r="C8" s="546">
        <v>17965152.699999999</v>
      </c>
      <c r="D8" s="546">
        <v>35928562.319600001</v>
      </c>
      <c r="E8" s="547">
        <v>53893715.019600004</v>
      </c>
      <c r="F8" s="546">
        <v>17685056.550000001</v>
      </c>
      <c r="G8" s="546">
        <v>20317989.664912</v>
      </c>
      <c r="H8" s="547">
        <v>38003046.214911997</v>
      </c>
      <c r="I8" s="650"/>
      <c r="J8" s="650"/>
      <c r="K8" s="650"/>
      <c r="L8" s="650"/>
      <c r="M8" s="650"/>
      <c r="N8" s="650"/>
    </row>
    <row r="9" spans="1:14">
      <c r="A9" s="374">
        <v>1.2</v>
      </c>
      <c r="B9" s="376" t="s">
        <v>562</v>
      </c>
      <c r="C9" s="546">
        <v>16029999.619999999</v>
      </c>
      <c r="D9" s="546">
        <v>195572663.61249998</v>
      </c>
      <c r="E9" s="547">
        <v>211602663.23249999</v>
      </c>
      <c r="F9" s="546">
        <v>47129600.760000005</v>
      </c>
      <c r="G9" s="546">
        <v>204636471.23261899</v>
      </c>
      <c r="H9" s="547">
        <v>251766071.99261898</v>
      </c>
      <c r="I9" s="650"/>
      <c r="J9" s="650"/>
      <c r="K9" s="650"/>
      <c r="L9" s="650"/>
      <c r="M9" s="650"/>
      <c r="N9" s="650"/>
    </row>
    <row r="10" spans="1:14">
      <c r="A10" s="374">
        <v>1.3</v>
      </c>
      <c r="B10" s="376" t="s">
        <v>563</v>
      </c>
      <c r="C10" s="546">
        <v>40030396.939999998</v>
      </c>
      <c r="D10" s="546">
        <v>153055590.3942</v>
      </c>
      <c r="E10" s="547">
        <v>193085987.33419999</v>
      </c>
      <c r="F10" s="546">
        <v>15445159.020000001</v>
      </c>
      <c r="G10" s="546">
        <v>102245798.62986501</v>
      </c>
      <c r="H10" s="547">
        <v>117690957.649865</v>
      </c>
      <c r="I10" s="650"/>
      <c r="J10" s="650"/>
      <c r="K10" s="650"/>
      <c r="L10" s="650"/>
      <c r="M10" s="650"/>
      <c r="N10" s="650"/>
    </row>
    <row r="11" spans="1:14">
      <c r="A11" s="374">
        <v>2</v>
      </c>
      <c r="B11" s="377" t="s">
        <v>564</v>
      </c>
      <c r="C11" s="546">
        <v>0</v>
      </c>
      <c r="D11" s="546">
        <v>0</v>
      </c>
      <c r="E11" s="547">
        <v>0</v>
      </c>
      <c r="F11" s="546">
        <v>0</v>
      </c>
      <c r="G11" s="546">
        <v>0</v>
      </c>
      <c r="H11" s="547">
        <v>0</v>
      </c>
      <c r="I11" s="650"/>
      <c r="J11" s="650"/>
      <c r="K11" s="650"/>
      <c r="L11" s="650"/>
      <c r="M11" s="650"/>
      <c r="N11" s="650"/>
    </row>
    <row r="12" spans="1:14">
      <c r="A12" s="374">
        <v>2.1</v>
      </c>
      <c r="B12" s="378" t="s">
        <v>565</v>
      </c>
      <c r="C12" s="546">
        <v>0</v>
      </c>
      <c r="D12" s="546">
        <v>0</v>
      </c>
      <c r="E12" s="547">
        <v>0</v>
      </c>
      <c r="F12" s="546">
        <v>0</v>
      </c>
      <c r="G12" s="546">
        <v>0</v>
      </c>
      <c r="H12" s="547">
        <v>0</v>
      </c>
      <c r="I12" s="650"/>
      <c r="J12" s="650"/>
      <c r="K12" s="650"/>
      <c r="L12" s="650"/>
      <c r="M12" s="650"/>
      <c r="N12" s="650"/>
    </row>
    <row r="13" spans="1:14" ht="26.45" customHeight="1">
      <c r="A13" s="374">
        <v>3</v>
      </c>
      <c r="B13" s="379" t="s">
        <v>566</v>
      </c>
      <c r="C13" s="546">
        <v>0</v>
      </c>
      <c r="D13" s="546">
        <v>0</v>
      </c>
      <c r="E13" s="547">
        <v>0</v>
      </c>
      <c r="F13" s="546">
        <v>198572.18</v>
      </c>
      <c r="G13" s="546">
        <v>35527.799999999981</v>
      </c>
      <c r="H13" s="547">
        <v>234099.97999999998</v>
      </c>
      <c r="I13" s="650"/>
      <c r="J13" s="650"/>
      <c r="K13" s="650"/>
      <c r="L13" s="650"/>
      <c r="M13" s="650"/>
      <c r="N13" s="650"/>
    </row>
    <row r="14" spans="1:14" ht="26.45" customHeight="1">
      <c r="A14" s="374">
        <v>4</v>
      </c>
      <c r="B14" s="380" t="s">
        <v>567</v>
      </c>
      <c r="C14" s="546">
        <v>0</v>
      </c>
      <c r="D14" s="546">
        <v>0</v>
      </c>
      <c r="E14" s="547">
        <v>0</v>
      </c>
      <c r="F14" s="546">
        <v>0</v>
      </c>
      <c r="G14" s="546">
        <v>0</v>
      </c>
      <c r="H14" s="547">
        <v>0</v>
      </c>
      <c r="I14" s="650"/>
      <c r="J14" s="650"/>
      <c r="K14" s="650"/>
      <c r="L14" s="650"/>
      <c r="M14" s="650"/>
      <c r="N14" s="650"/>
    </row>
    <row r="15" spans="1:14" ht="24.6" customHeight="1">
      <c r="A15" s="374">
        <v>5</v>
      </c>
      <c r="B15" s="381" t="s">
        <v>568</v>
      </c>
      <c r="C15" s="548">
        <v>139527.79999999999</v>
      </c>
      <c r="D15" s="548">
        <v>0</v>
      </c>
      <c r="E15" s="549">
        <v>139527.79999999999</v>
      </c>
      <c r="F15" s="548">
        <v>0</v>
      </c>
      <c r="G15" s="548">
        <v>0</v>
      </c>
      <c r="H15" s="549">
        <v>0</v>
      </c>
      <c r="I15" s="650"/>
      <c r="J15" s="650"/>
      <c r="K15" s="650"/>
      <c r="L15" s="650"/>
      <c r="M15" s="650"/>
      <c r="N15" s="650"/>
    </row>
    <row r="16" spans="1:14">
      <c r="A16" s="374">
        <v>5.0999999999999996</v>
      </c>
      <c r="B16" s="382" t="s">
        <v>569</v>
      </c>
      <c r="C16" s="546">
        <v>139527.79999999999</v>
      </c>
      <c r="D16" s="546">
        <v>0</v>
      </c>
      <c r="E16" s="547">
        <v>139527.79999999999</v>
      </c>
      <c r="F16" s="546"/>
      <c r="G16" s="546">
        <v>0</v>
      </c>
      <c r="H16" s="547">
        <v>0</v>
      </c>
      <c r="I16" s="650"/>
      <c r="J16" s="650"/>
      <c r="K16" s="650"/>
      <c r="L16" s="650"/>
      <c r="M16" s="650"/>
      <c r="N16" s="650"/>
    </row>
    <row r="17" spans="1:14">
      <c r="A17" s="374">
        <v>5.2</v>
      </c>
      <c r="B17" s="382" t="s">
        <v>570</v>
      </c>
      <c r="C17" s="546">
        <v>0</v>
      </c>
      <c r="D17" s="546">
        <v>0</v>
      </c>
      <c r="E17" s="547">
        <v>0</v>
      </c>
      <c r="F17" s="546">
        <v>0</v>
      </c>
      <c r="G17" s="546">
        <v>0</v>
      </c>
      <c r="H17" s="547">
        <v>0</v>
      </c>
      <c r="I17" s="650"/>
      <c r="J17" s="650"/>
      <c r="K17" s="650"/>
      <c r="L17" s="650"/>
      <c r="M17" s="650"/>
      <c r="N17" s="650"/>
    </row>
    <row r="18" spans="1:14">
      <c r="A18" s="374">
        <v>5.3</v>
      </c>
      <c r="B18" s="383" t="s">
        <v>571</v>
      </c>
      <c r="C18" s="546">
        <v>0</v>
      </c>
      <c r="D18" s="546">
        <v>0</v>
      </c>
      <c r="E18" s="547">
        <v>0</v>
      </c>
      <c r="F18" s="546">
        <v>0</v>
      </c>
      <c r="G18" s="546">
        <v>0</v>
      </c>
      <c r="H18" s="547">
        <v>0</v>
      </c>
      <c r="I18" s="650"/>
      <c r="J18" s="650"/>
      <c r="K18" s="650"/>
      <c r="L18" s="650"/>
      <c r="M18" s="650"/>
      <c r="N18" s="650"/>
    </row>
    <row r="19" spans="1:14">
      <c r="A19" s="374">
        <v>6</v>
      </c>
      <c r="B19" s="379" t="s">
        <v>572</v>
      </c>
      <c r="C19" s="546">
        <v>568727709.67395592</v>
      </c>
      <c r="D19" s="546">
        <v>852275140.39816391</v>
      </c>
      <c r="E19" s="547">
        <v>1421002850.0721197</v>
      </c>
      <c r="F19" s="546">
        <v>436963592.00297475</v>
      </c>
      <c r="G19" s="546">
        <v>805382124.66025007</v>
      </c>
      <c r="H19" s="547">
        <v>1242345716.6632247</v>
      </c>
      <c r="I19" s="650"/>
      <c r="J19" s="650"/>
      <c r="K19" s="650"/>
      <c r="L19" s="650"/>
      <c r="M19" s="650"/>
      <c r="N19" s="650"/>
    </row>
    <row r="20" spans="1:14">
      <c r="A20" s="374">
        <v>6.1</v>
      </c>
      <c r="B20" s="382" t="s">
        <v>570</v>
      </c>
      <c r="C20" s="546">
        <v>71165099.75</v>
      </c>
      <c r="D20" s="546">
        <v>0</v>
      </c>
      <c r="E20" s="547">
        <v>71165099.75</v>
      </c>
      <c r="F20" s="546">
        <v>84500986.599999994</v>
      </c>
      <c r="G20" s="546">
        <v>0</v>
      </c>
      <c r="H20" s="547">
        <v>84500986.599999994</v>
      </c>
      <c r="I20" s="650"/>
      <c r="J20" s="650"/>
      <c r="K20" s="650"/>
      <c r="L20" s="650"/>
      <c r="M20" s="650"/>
      <c r="N20" s="650"/>
    </row>
    <row r="21" spans="1:14">
      <c r="A21" s="374">
        <v>6.2</v>
      </c>
      <c r="B21" s="383" t="s">
        <v>571</v>
      </c>
      <c r="C21" s="546">
        <v>497562609.92395598</v>
      </c>
      <c r="D21" s="546">
        <v>852275140.39816391</v>
      </c>
      <c r="E21" s="547">
        <v>1349837750.32212</v>
      </c>
      <c r="F21" s="546">
        <v>352462605.40297472</v>
      </c>
      <c r="G21" s="546">
        <v>805382124.66025007</v>
      </c>
      <c r="H21" s="547">
        <v>1157844730.0632248</v>
      </c>
      <c r="I21" s="650"/>
      <c r="J21" s="650"/>
      <c r="K21" s="650"/>
      <c r="L21" s="650"/>
      <c r="M21" s="650"/>
      <c r="N21" s="650"/>
    </row>
    <row r="22" spans="1:14">
      <c r="A22" s="374">
        <v>7</v>
      </c>
      <c r="B22" s="377" t="s">
        <v>573</v>
      </c>
      <c r="C22" s="546">
        <v>8871848.4900000002</v>
      </c>
      <c r="D22" s="546">
        <v>0</v>
      </c>
      <c r="E22" s="547">
        <v>8871848.4900000002</v>
      </c>
      <c r="F22" s="546">
        <v>6100000</v>
      </c>
      <c r="G22" s="546">
        <v>0</v>
      </c>
      <c r="H22" s="547">
        <v>6100000</v>
      </c>
      <c r="I22" s="650"/>
      <c r="J22" s="650"/>
      <c r="K22" s="650"/>
      <c r="L22" s="650"/>
      <c r="M22" s="650"/>
      <c r="N22" s="650"/>
    </row>
    <row r="23" spans="1:14">
      <c r="A23" s="374">
        <v>8</v>
      </c>
      <c r="B23" s="384" t="s">
        <v>574</v>
      </c>
      <c r="C23" s="546">
        <v>0</v>
      </c>
      <c r="D23" s="546">
        <v>0</v>
      </c>
      <c r="E23" s="547">
        <v>0</v>
      </c>
      <c r="F23" s="546"/>
      <c r="G23" s="546"/>
      <c r="H23" s="547">
        <v>0</v>
      </c>
      <c r="I23" s="650"/>
      <c r="J23" s="650"/>
      <c r="K23" s="650"/>
      <c r="L23" s="650"/>
      <c r="M23" s="650"/>
      <c r="N23" s="650"/>
    </row>
    <row r="24" spans="1:14">
      <c r="A24" s="374">
        <v>9</v>
      </c>
      <c r="B24" s="380" t="s">
        <v>575</v>
      </c>
      <c r="C24" s="546">
        <v>46262578.38000001</v>
      </c>
      <c r="D24" s="546">
        <v>0</v>
      </c>
      <c r="E24" s="547">
        <v>46262578.38000001</v>
      </c>
      <c r="F24" s="546">
        <v>46395254.850000009</v>
      </c>
      <c r="G24" s="546">
        <v>0</v>
      </c>
      <c r="H24" s="547">
        <v>46395254.850000009</v>
      </c>
      <c r="I24" s="650"/>
      <c r="J24" s="650"/>
      <c r="K24" s="650"/>
      <c r="L24" s="650"/>
      <c r="M24" s="650"/>
      <c r="N24" s="650"/>
    </row>
    <row r="25" spans="1:14">
      <c r="A25" s="374">
        <v>9.1</v>
      </c>
      <c r="B25" s="382" t="s">
        <v>576</v>
      </c>
      <c r="C25" s="546">
        <v>42095550.99000001</v>
      </c>
      <c r="D25" s="546">
        <v>0</v>
      </c>
      <c r="E25" s="547">
        <v>42095550.99000001</v>
      </c>
      <c r="F25" s="546">
        <v>41987298.980000012</v>
      </c>
      <c r="G25" s="546">
        <v>0</v>
      </c>
      <c r="H25" s="547">
        <v>41987298.980000012</v>
      </c>
      <c r="I25" s="650"/>
      <c r="J25" s="650"/>
      <c r="K25" s="650"/>
      <c r="L25" s="650"/>
      <c r="M25" s="650"/>
      <c r="N25" s="650"/>
    </row>
    <row r="26" spans="1:14">
      <c r="A26" s="374">
        <v>9.1999999999999993</v>
      </c>
      <c r="B26" s="382" t="s">
        <v>577</v>
      </c>
      <c r="C26" s="546">
        <v>4167027.39</v>
      </c>
      <c r="D26" s="546">
        <v>0</v>
      </c>
      <c r="E26" s="547">
        <v>4167027.39</v>
      </c>
      <c r="F26" s="546">
        <v>4407955.87</v>
      </c>
      <c r="G26" s="546">
        <v>0</v>
      </c>
      <c r="H26" s="547">
        <v>4407955.87</v>
      </c>
      <c r="I26" s="650"/>
      <c r="J26" s="650"/>
      <c r="K26" s="650"/>
      <c r="L26" s="650"/>
      <c r="M26" s="650"/>
      <c r="N26" s="650"/>
    </row>
    <row r="27" spans="1:14">
      <c r="A27" s="374">
        <v>10</v>
      </c>
      <c r="B27" s="380" t="s">
        <v>578</v>
      </c>
      <c r="C27" s="546">
        <v>2084486.9</v>
      </c>
      <c r="D27" s="546">
        <v>0</v>
      </c>
      <c r="E27" s="547">
        <v>2084486.9</v>
      </c>
      <c r="F27" s="546">
        <v>1380575.2600000002</v>
      </c>
      <c r="G27" s="546">
        <v>0</v>
      </c>
      <c r="H27" s="547">
        <v>1380575.2600000002</v>
      </c>
      <c r="I27" s="650"/>
      <c r="J27" s="650"/>
      <c r="K27" s="650"/>
      <c r="L27" s="650"/>
      <c r="M27" s="650"/>
      <c r="N27" s="650"/>
    </row>
    <row r="28" spans="1:14">
      <c r="A28" s="374">
        <v>10.1</v>
      </c>
      <c r="B28" s="382" t="s">
        <v>579</v>
      </c>
      <c r="C28" s="546">
        <v>0</v>
      </c>
      <c r="D28" s="546">
        <v>0</v>
      </c>
      <c r="E28" s="547">
        <v>0</v>
      </c>
      <c r="F28" s="546">
        <v>0</v>
      </c>
      <c r="G28" s="546">
        <v>0</v>
      </c>
      <c r="H28" s="547">
        <v>0</v>
      </c>
      <c r="I28" s="650"/>
      <c r="J28" s="650"/>
      <c r="K28" s="650"/>
      <c r="L28" s="650"/>
      <c r="M28" s="650"/>
      <c r="N28" s="650"/>
    </row>
    <row r="29" spans="1:14">
      <c r="A29" s="374">
        <v>10.199999999999999</v>
      </c>
      <c r="B29" s="382" t="s">
        <v>580</v>
      </c>
      <c r="C29" s="546">
        <v>2084486.9</v>
      </c>
      <c r="D29" s="546">
        <v>0</v>
      </c>
      <c r="E29" s="547">
        <v>2084486.9</v>
      </c>
      <c r="F29" s="546">
        <v>1380575.2600000002</v>
      </c>
      <c r="G29" s="546">
        <v>0</v>
      </c>
      <c r="H29" s="547">
        <v>1380575.2600000002</v>
      </c>
      <c r="I29" s="650"/>
      <c r="J29" s="650"/>
      <c r="K29" s="650"/>
      <c r="L29" s="650"/>
      <c r="M29" s="650"/>
      <c r="N29" s="650"/>
    </row>
    <row r="30" spans="1:14">
      <c r="A30" s="374">
        <v>11</v>
      </c>
      <c r="B30" s="380" t="s">
        <v>581</v>
      </c>
      <c r="C30" s="546">
        <v>3436592.26</v>
      </c>
      <c r="D30" s="546">
        <v>0</v>
      </c>
      <c r="E30" s="547">
        <v>3436592.26</v>
      </c>
      <c r="F30" s="546">
        <v>2537436.1800000002</v>
      </c>
      <c r="G30" s="546">
        <v>0</v>
      </c>
      <c r="H30" s="547">
        <v>2537436.1800000002</v>
      </c>
      <c r="I30" s="650"/>
      <c r="J30" s="650"/>
      <c r="K30" s="650"/>
      <c r="L30" s="650"/>
      <c r="M30" s="650"/>
      <c r="N30" s="650"/>
    </row>
    <row r="31" spans="1:14">
      <c r="A31" s="374">
        <v>11.1</v>
      </c>
      <c r="B31" s="382" t="s">
        <v>582</v>
      </c>
      <c r="C31" s="546">
        <v>3436592.26</v>
      </c>
      <c r="D31" s="546">
        <v>0</v>
      </c>
      <c r="E31" s="547">
        <v>3436592.26</v>
      </c>
      <c r="F31" s="546">
        <v>2537436.1800000002</v>
      </c>
      <c r="G31" s="546">
        <v>0</v>
      </c>
      <c r="H31" s="547">
        <v>2537436.1800000002</v>
      </c>
      <c r="I31" s="650"/>
      <c r="J31" s="650"/>
      <c r="K31" s="650"/>
      <c r="L31" s="650"/>
      <c r="M31" s="650"/>
      <c r="N31" s="650"/>
    </row>
    <row r="32" spans="1:14">
      <c r="A32" s="374">
        <v>11.2</v>
      </c>
      <c r="B32" s="382" t="s">
        <v>583</v>
      </c>
      <c r="C32" s="546">
        <v>0</v>
      </c>
      <c r="D32" s="546">
        <v>0</v>
      </c>
      <c r="E32" s="547">
        <v>0</v>
      </c>
      <c r="F32" s="546">
        <v>0</v>
      </c>
      <c r="G32" s="546">
        <v>0</v>
      </c>
      <c r="H32" s="547">
        <v>0</v>
      </c>
      <c r="I32" s="650"/>
      <c r="J32" s="650"/>
      <c r="K32" s="650"/>
      <c r="L32" s="650"/>
      <c r="M32" s="650"/>
      <c r="N32" s="650"/>
    </row>
    <row r="33" spans="1:14">
      <c r="A33" s="374">
        <v>13</v>
      </c>
      <c r="B33" s="380" t="s">
        <v>584</v>
      </c>
      <c r="C33" s="546">
        <v>4729128.2885999996</v>
      </c>
      <c r="D33" s="546">
        <v>574780.1998800002</v>
      </c>
      <c r="E33" s="547">
        <v>5303908.4884799998</v>
      </c>
      <c r="F33" s="546">
        <v>3090795.0163724972</v>
      </c>
      <c r="G33" s="546">
        <v>4248.6136275026947</v>
      </c>
      <c r="H33" s="547">
        <v>3095043.63</v>
      </c>
      <c r="I33" s="650"/>
      <c r="J33" s="650"/>
      <c r="K33" s="650"/>
      <c r="L33" s="650"/>
      <c r="M33" s="650"/>
      <c r="N33" s="650"/>
    </row>
    <row r="34" spans="1:14">
      <c r="A34" s="374">
        <v>13.1</v>
      </c>
      <c r="B34" s="385" t="s">
        <v>585</v>
      </c>
      <c r="C34" s="546">
        <v>101910</v>
      </c>
      <c r="D34" s="546">
        <v>0</v>
      </c>
      <c r="E34" s="547">
        <v>101910</v>
      </c>
      <c r="F34" s="546">
        <v>152107.1</v>
      </c>
      <c r="G34" s="546"/>
      <c r="H34" s="547">
        <v>152107.1</v>
      </c>
      <c r="I34" s="650"/>
      <c r="J34" s="650"/>
      <c r="K34" s="650"/>
      <c r="L34" s="650"/>
      <c r="M34" s="650"/>
      <c r="N34" s="650"/>
    </row>
    <row r="35" spans="1:14">
      <c r="A35" s="374">
        <v>13.2</v>
      </c>
      <c r="B35" s="385" t="s">
        <v>586</v>
      </c>
      <c r="C35" s="546">
        <v>0</v>
      </c>
      <c r="D35" s="546">
        <v>0</v>
      </c>
      <c r="E35" s="547">
        <v>0</v>
      </c>
      <c r="F35" s="546"/>
      <c r="G35" s="546"/>
      <c r="H35" s="547">
        <v>0</v>
      </c>
      <c r="I35" s="650"/>
      <c r="J35" s="650"/>
      <c r="K35" s="650"/>
      <c r="L35" s="650"/>
      <c r="M35" s="650"/>
      <c r="N35" s="650"/>
    </row>
    <row r="36" spans="1:14">
      <c r="A36" s="374">
        <v>14</v>
      </c>
      <c r="B36" s="386" t="s">
        <v>587</v>
      </c>
      <c r="C36" s="554">
        <v>708277421.0525558</v>
      </c>
      <c r="D36" s="554">
        <v>1237406736.9243438</v>
      </c>
      <c r="E36" s="555">
        <v>1945684157.9768996</v>
      </c>
      <c r="F36" s="554">
        <v>576926041.81934714</v>
      </c>
      <c r="G36" s="554">
        <v>1132622160.6012735</v>
      </c>
      <c r="H36" s="555">
        <v>1709548202.4206207</v>
      </c>
      <c r="I36" s="650"/>
      <c r="J36" s="650"/>
      <c r="K36" s="650"/>
      <c r="L36" s="650"/>
      <c r="M36" s="650"/>
      <c r="N36" s="650"/>
    </row>
    <row r="37" spans="1:14" ht="22.5" customHeight="1">
      <c r="A37" s="374"/>
      <c r="B37" s="387" t="s">
        <v>588</v>
      </c>
      <c r="C37" s="665"/>
      <c r="D37" s="666"/>
      <c r="E37" s="666"/>
      <c r="F37" s="666"/>
      <c r="G37" s="666"/>
      <c r="H37" s="667"/>
      <c r="I37" s="650"/>
      <c r="J37" s="650"/>
      <c r="K37" s="650"/>
      <c r="L37" s="650"/>
      <c r="M37" s="650"/>
      <c r="N37" s="650"/>
    </row>
    <row r="38" spans="1:14">
      <c r="A38" s="374">
        <v>15</v>
      </c>
      <c r="B38" s="388" t="s">
        <v>589</v>
      </c>
      <c r="C38" s="550">
        <v>4170</v>
      </c>
      <c r="D38" s="550">
        <v>0</v>
      </c>
      <c r="E38" s="551">
        <v>4170</v>
      </c>
      <c r="F38" s="550">
        <v>251711.03</v>
      </c>
      <c r="G38" s="550">
        <v>0</v>
      </c>
      <c r="H38" s="551">
        <v>251711.03</v>
      </c>
      <c r="I38" s="650"/>
      <c r="J38" s="650"/>
      <c r="K38" s="650"/>
      <c r="L38" s="650"/>
      <c r="M38" s="650"/>
      <c r="N38" s="650"/>
    </row>
    <row r="39" spans="1:14">
      <c r="A39" s="389">
        <v>15.1</v>
      </c>
      <c r="B39" s="390" t="s">
        <v>565</v>
      </c>
      <c r="C39" s="550">
        <v>4170</v>
      </c>
      <c r="D39" s="550">
        <v>0</v>
      </c>
      <c r="E39" s="551">
        <v>4170</v>
      </c>
      <c r="F39" s="550">
        <v>251711.03</v>
      </c>
      <c r="G39" s="550"/>
      <c r="H39" s="551">
        <v>251711.03</v>
      </c>
      <c r="I39" s="650"/>
      <c r="J39" s="650"/>
      <c r="K39" s="650"/>
      <c r="L39" s="650"/>
      <c r="M39" s="650"/>
      <c r="N39" s="650"/>
    </row>
    <row r="40" spans="1:14" ht="24" customHeight="1">
      <c r="A40" s="389">
        <v>16</v>
      </c>
      <c r="B40" s="377" t="s">
        <v>590</v>
      </c>
      <c r="C40" s="550">
        <v>0</v>
      </c>
      <c r="D40" s="550">
        <v>0</v>
      </c>
      <c r="E40" s="551">
        <v>0</v>
      </c>
      <c r="F40" s="550"/>
      <c r="G40" s="550"/>
      <c r="H40" s="551">
        <v>0</v>
      </c>
      <c r="I40" s="650"/>
      <c r="J40" s="650"/>
      <c r="K40" s="650"/>
      <c r="L40" s="650"/>
      <c r="M40" s="650"/>
      <c r="N40" s="650"/>
    </row>
    <row r="41" spans="1:14">
      <c r="A41" s="389">
        <v>17</v>
      </c>
      <c r="B41" s="377" t="s">
        <v>591</v>
      </c>
      <c r="C41" s="550">
        <v>384159682.66999996</v>
      </c>
      <c r="D41" s="550">
        <v>1212008001.9696159</v>
      </c>
      <c r="E41" s="551">
        <v>1596167684.639616</v>
      </c>
      <c r="F41" s="550">
        <v>271373732.52000016</v>
      </c>
      <c r="G41" s="550">
        <v>1113627693.0777681</v>
      </c>
      <c r="H41" s="551">
        <v>1385001425.5977683</v>
      </c>
      <c r="I41" s="650"/>
      <c r="J41" s="650"/>
      <c r="K41" s="650"/>
      <c r="L41" s="650"/>
      <c r="M41" s="650"/>
      <c r="N41" s="650"/>
    </row>
    <row r="42" spans="1:14">
      <c r="A42" s="389">
        <v>17.100000000000001</v>
      </c>
      <c r="B42" s="391" t="s">
        <v>592</v>
      </c>
      <c r="C42" s="550">
        <v>371317030.81999993</v>
      </c>
      <c r="D42" s="550">
        <v>890956200.40441608</v>
      </c>
      <c r="E42" s="551">
        <v>1262273231.224416</v>
      </c>
      <c r="F42" s="550">
        <v>244113233.34000021</v>
      </c>
      <c r="G42" s="550">
        <v>715012839.57143199</v>
      </c>
      <c r="H42" s="551">
        <v>959126072.91143227</v>
      </c>
      <c r="I42" s="650"/>
      <c r="J42" s="650"/>
      <c r="K42" s="650"/>
      <c r="L42" s="650"/>
      <c r="M42" s="650"/>
      <c r="N42" s="650"/>
    </row>
    <row r="43" spans="1:14">
      <c r="A43" s="389">
        <v>17.2</v>
      </c>
      <c r="B43" s="392" t="s">
        <v>593</v>
      </c>
      <c r="C43" s="550">
        <v>12718024.720000001</v>
      </c>
      <c r="D43" s="550">
        <v>321051801.56519997</v>
      </c>
      <c r="E43" s="551">
        <v>333769826.2852</v>
      </c>
      <c r="F43" s="550">
        <v>26568750.340000004</v>
      </c>
      <c r="G43" s="550">
        <v>395541019.63586605</v>
      </c>
      <c r="H43" s="551">
        <v>422109769.97586608</v>
      </c>
      <c r="I43" s="650"/>
      <c r="J43" s="650"/>
      <c r="K43" s="650"/>
      <c r="L43" s="650"/>
      <c r="M43" s="650"/>
      <c r="N43" s="650"/>
    </row>
    <row r="44" spans="1:14">
      <c r="A44" s="389">
        <v>17.3</v>
      </c>
      <c r="B44" s="391" t="s">
        <v>594</v>
      </c>
      <c r="C44" s="550">
        <v>0</v>
      </c>
      <c r="D44" s="550">
        <v>0</v>
      </c>
      <c r="E44" s="551">
        <v>0</v>
      </c>
      <c r="F44" s="550">
        <v>0</v>
      </c>
      <c r="G44" s="550">
        <v>0</v>
      </c>
      <c r="H44" s="551">
        <v>0</v>
      </c>
      <c r="I44" s="650"/>
      <c r="J44" s="650"/>
      <c r="K44" s="650"/>
      <c r="L44" s="650"/>
      <c r="M44" s="650"/>
      <c r="N44" s="650"/>
    </row>
    <row r="45" spans="1:14">
      <c r="A45" s="389">
        <v>17.399999999999999</v>
      </c>
      <c r="B45" s="391" t="s">
        <v>595</v>
      </c>
      <c r="C45" s="550">
        <v>124627.13</v>
      </c>
      <c r="D45" s="550">
        <v>0</v>
      </c>
      <c r="E45" s="551">
        <v>124627.13</v>
      </c>
      <c r="F45" s="550">
        <v>691748.84000000008</v>
      </c>
      <c r="G45" s="550">
        <v>3073833.8704700004</v>
      </c>
      <c r="H45" s="551">
        <v>3765582.7104700003</v>
      </c>
      <c r="I45" s="650"/>
      <c r="J45" s="650"/>
      <c r="K45" s="650"/>
      <c r="L45" s="650"/>
      <c r="M45" s="650"/>
      <c r="N45" s="650"/>
    </row>
    <row r="46" spans="1:14">
      <c r="A46" s="389">
        <v>18</v>
      </c>
      <c r="B46" s="380" t="s">
        <v>596</v>
      </c>
      <c r="C46" s="550">
        <v>1276447.54</v>
      </c>
      <c r="D46" s="550">
        <v>1721745.6081000001</v>
      </c>
      <c r="E46" s="551">
        <v>2998193.1480999999</v>
      </c>
      <c r="F46" s="550">
        <v>580661.05000000005</v>
      </c>
      <c r="G46" s="550">
        <v>308526.70773700002</v>
      </c>
      <c r="H46" s="551">
        <v>889187.75773700001</v>
      </c>
      <c r="I46" s="650"/>
      <c r="J46" s="650"/>
      <c r="K46" s="650"/>
      <c r="L46" s="650"/>
      <c r="M46" s="650"/>
      <c r="N46" s="650"/>
    </row>
    <row r="47" spans="1:14">
      <c r="A47" s="389">
        <v>19</v>
      </c>
      <c r="B47" s="380" t="s">
        <v>597</v>
      </c>
      <c r="C47" s="550">
        <v>1987102.59</v>
      </c>
      <c r="D47" s="550">
        <v>0</v>
      </c>
      <c r="E47" s="551">
        <v>1987102.59</v>
      </c>
      <c r="F47" s="550">
        <v>582306.75</v>
      </c>
      <c r="G47" s="550">
        <v>0</v>
      </c>
      <c r="H47" s="551">
        <v>582306.75</v>
      </c>
      <c r="I47" s="650"/>
      <c r="J47" s="650"/>
      <c r="K47" s="650"/>
      <c r="L47" s="650"/>
      <c r="M47" s="650"/>
      <c r="N47" s="650"/>
    </row>
    <row r="48" spans="1:14">
      <c r="A48" s="389">
        <v>19.100000000000001</v>
      </c>
      <c r="B48" s="393" t="s">
        <v>598</v>
      </c>
      <c r="C48" s="550">
        <v>0</v>
      </c>
      <c r="D48" s="550">
        <v>0</v>
      </c>
      <c r="E48" s="551">
        <v>0</v>
      </c>
      <c r="F48" s="550">
        <v>0</v>
      </c>
      <c r="G48" s="550">
        <v>0</v>
      </c>
      <c r="H48" s="551">
        <v>0</v>
      </c>
      <c r="I48" s="650"/>
      <c r="J48" s="650"/>
      <c r="K48" s="650"/>
      <c r="L48" s="650"/>
      <c r="M48" s="650"/>
      <c r="N48" s="650"/>
    </row>
    <row r="49" spans="1:14">
      <c r="A49" s="389">
        <v>19.2</v>
      </c>
      <c r="B49" s="394" t="s">
        <v>599</v>
      </c>
      <c r="C49" s="550">
        <v>1987102.59</v>
      </c>
      <c r="D49" s="550">
        <v>0</v>
      </c>
      <c r="E49" s="551">
        <v>1987102.59</v>
      </c>
      <c r="F49" s="550">
        <v>582306.75</v>
      </c>
      <c r="G49" s="550">
        <v>0</v>
      </c>
      <c r="H49" s="551">
        <v>582306.75</v>
      </c>
      <c r="I49" s="650"/>
      <c r="J49" s="650"/>
      <c r="K49" s="650"/>
      <c r="L49" s="650"/>
      <c r="M49" s="650"/>
      <c r="N49" s="650"/>
    </row>
    <row r="50" spans="1:14">
      <c r="A50" s="389">
        <v>20</v>
      </c>
      <c r="B50" s="395" t="s">
        <v>600</v>
      </c>
      <c r="C50" s="550">
        <v>0</v>
      </c>
      <c r="D50" s="550">
        <v>15467513.826300001</v>
      </c>
      <c r="E50" s="551">
        <v>15467513.826300001</v>
      </c>
      <c r="F50" s="550">
        <v>0</v>
      </c>
      <c r="G50" s="550">
        <v>21360980.593554001</v>
      </c>
      <c r="H50" s="551">
        <v>21360980.593554001</v>
      </c>
      <c r="I50" s="650"/>
      <c r="J50" s="650"/>
      <c r="K50" s="650"/>
      <c r="L50" s="650"/>
      <c r="M50" s="650"/>
      <c r="N50" s="650"/>
    </row>
    <row r="51" spans="1:14">
      <c r="A51" s="389">
        <v>21</v>
      </c>
      <c r="B51" s="384" t="s">
        <v>601</v>
      </c>
      <c r="C51" s="550">
        <v>1535461.6402</v>
      </c>
      <c r="D51" s="550">
        <v>4312782.2217840003</v>
      </c>
      <c r="E51" s="551">
        <v>5848243.8619840005</v>
      </c>
      <c r="F51" s="550">
        <v>559013.23</v>
      </c>
      <c r="G51" s="550">
        <v>4838.6953519787639</v>
      </c>
      <c r="H51" s="551">
        <v>563851.92535197875</v>
      </c>
      <c r="I51" s="650"/>
      <c r="J51" s="650"/>
      <c r="K51" s="650"/>
      <c r="L51" s="650"/>
      <c r="M51" s="650"/>
      <c r="N51" s="650"/>
    </row>
    <row r="52" spans="1:14">
      <c r="A52" s="389">
        <v>21.1</v>
      </c>
      <c r="B52" s="392" t="s">
        <v>602</v>
      </c>
      <c r="C52" s="550"/>
      <c r="D52" s="550"/>
      <c r="E52" s="551">
        <v>0</v>
      </c>
      <c r="F52" s="550">
        <v>0</v>
      </c>
      <c r="G52" s="550">
        <v>0</v>
      </c>
      <c r="H52" s="551">
        <v>0</v>
      </c>
      <c r="I52" s="650"/>
      <c r="J52" s="650"/>
      <c r="K52" s="650"/>
      <c r="L52" s="650"/>
      <c r="M52" s="650"/>
      <c r="N52" s="650"/>
    </row>
    <row r="53" spans="1:14">
      <c r="A53" s="389">
        <v>22</v>
      </c>
      <c r="B53" s="396" t="s">
        <v>603</v>
      </c>
      <c r="C53" s="552">
        <v>388962864.44019997</v>
      </c>
      <c r="D53" s="552">
        <v>1233510043.6257999</v>
      </c>
      <c r="E53" s="553">
        <v>1622472908.066</v>
      </c>
      <c r="F53" s="552">
        <v>273347424.58000016</v>
      </c>
      <c r="G53" s="552">
        <v>1135302039.0744112</v>
      </c>
      <c r="H53" s="553">
        <v>1408649463.6544113</v>
      </c>
      <c r="I53" s="650"/>
      <c r="J53" s="650"/>
      <c r="K53" s="650"/>
      <c r="L53" s="650"/>
      <c r="M53" s="650"/>
      <c r="N53" s="650"/>
    </row>
    <row r="54" spans="1:14" ht="24" customHeight="1">
      <c r="A54" s="389"/>
      <c r="B54" s="397" t="s">
        <v>604</v>
      </c>
      <c r="C54" s="665"/>
      <c r="D54" s="666"/>
      <c r="E54" s="666"/>
      <c r="F54" s="666"/>
      <c r="G54" s="666"/>
      <c r="H54" s="667"/>
      <c r="I54" s="650"/>
      <c r="J54" s="650"/>
      <c r="K54" s="650"/>
      <c r="L54" s="650"/>
      <c r="M54" s="650"/>
      <c r="N54" s="650"/>
    </row>
    <row r="55" spans="1:14">
      <c r="A55" s="389">
        <v>23</v>
      </c>
      <c r="B55" s="395" t="s">
        <v>605</v>
      </c>
      <c r="C55" s="550">
        <v>112482805</v>
      </c>
      <c r="D55" s="550"/>
      <c r="E55" s="551">
        <v>112482805</v>
      </c>
      <c r="F55" s="550">
        <v>112482805</v>
      </c>
      <c r="G55" s="550"/>
      <c r="H55" s="551">
        <v>112482805</v>
      </c>
      <c r="I55" s="650"/>
      <c r="J55" s="650"/>
      <c r="K55" s="650"/>
      <c r="L55" s="650"/>
      <c r="M55" s="650"/>
      <c r="N55" s="650"/>
    </row>
    <row r="56" spans="1:14">
      <c r="A56" s="389">
        <v>24</v>
      </c>
      <c r="B56" s="395" t="s">
        <v>606</v>
      </c>
      <c r="C56" s="550">
        <v>0</v>
      </c>
      <c r="D56" s="550"/>
      <c r="E56" s="551">
        <v>0</v>
      </c>
      <c r="F56" s="550"/>
      <c r="G56" s="550"/>
      <c r="H56" s="551">
        <v>0</v>
      </c>
      <c r="I56" s="650"/>
      <c r="J56" s="650"/>
      <c r="K56" s="650"/>
      <c r="L56" s="650"/>
      <c r="M56" s="650"/>
      <c r="N56" s="650"/>
    </row>
    <row r="57" spans="1:14">
      <c r="A57" s="389">
        <v>25</v>
      </c>
      <c r="B57" s="380" t="s">
        <v>607</v>
      </c>
      <c r="C57" s="550">
        <v>72117569.829999998</v>
      </c>
      <c r="D57" s="550"/>
      <c r="E57" s="551">
        <v>72117569.829999998</v>
      </c>
      <c r="F57" s="550">
        <v>72117569.829999998</v>
      </c>
      <c r="G57" s="550"/>
      <c r="H57" s="551">
        <v>72117569.829999998</v>
      </c>
      <c r="I57" s="650"/>
      <c r="J57" s="650"/>
      <c r="K57" s="650"/>
      <c r="L57" s="650"/>
      <c r="M57" s="650"/>
      <c r="N57" s="650"/>
    </row>
    <row r="58" spans="1:14">
      <c r="A58" s="389">
        <v>26</v>
      </c>
      <c r="B58" s="380" t="s">
        <v>608</v>
      </c>
      <c r="C58" s="550">
        <v>0</v>
      </c>
      <c r="D58" s="550"/>
      <c r="E58" s="551">
        <v>0</v>
      </c>
      <c r="F58" s="550"/>
      <c r="G58" s="550"/>
      <c r="H58" s="551">
        <v>0</v>
      </c>
      <c r="I58" s="650"/>
      <c r="J58" s="650"/>
      <c r="K58" s="650"/>
      <c r="L58" s="650"/>
      <c r="M58" s="650"/>
      <c r="N58" s="650"/>
    </row>
    <row r="59" spans="1:14">
      <c r="A59" s="389">
        <v>27</v>
      </c>
      <c r="B59" s="380" t="s">
        <v>609</v>
      </c>
      <c r="C59" s="550">
        <v>0</v>
      </c>
      <c r="D59" s="550">
        <v>0</v>
      </c>
      <c r="E59" s="551">
        <v>0</v>
      </c>
      <c r="F59" s="550"/>
      <c r="G59" s="550"/>
      <c r="H59" s="551">
        <v>0</v>
      </c>
      <c r="I59" s="650"/>
      <c r="J59" s="650"/>
      <c r="K59" s="650"/>
      <c r="L59" s="650"/>
      <c r="M59" s="650"/>
      <c r="N59" s="650"/>
    </row>
    <row r="60" spans="1:14">
      <c r="A60" s="389">
        <v>27.1</v>
      </c>
      <c r="B60" s="391" t="s">
        <v>610</v>
      </c>
      <c r="C60" s="550">
        <v>0</v>
      </c>
      <c r="D60" s="550"/>
      <c r="E60" s="551">
        <v>0</v>
      </c>
      <c r="F60" s="550"/>
      <c r="G60" s="550"/>
      <c r="H60" s="551">
        <v>0</v>
      </c>
      <c r="I60" s="650"/>
      <c r="J60" s="650"/>
      <c r="K60" s="650"/>
      <c r="L60" s="650"/>
      <c r="M60" s="650"/>
      <c r="N60" s="650"/>
    </row>
    <row r="61" spans="1:14">
      <c r="A61" s="389">
        <v>27.2</v>
      </c>
      <c r="B61" s="391" t="s">
        <v>611</v>
      </c>
      <c r="C61" s="550">
        <v>0</v>
      </c>
      <c r="D61" s="550"/>
      <c r="E61" s="551">
        <v>0</v>
      </c>
      <c r="F61" s="550"/>
      <c r="G61" s="550"/>
      <c r="H61" s="551">
        <v>0</v>
      </c>
      <c r="I61" s="650"/>
      <c r="J61" s="650"/>
      <c r="K61" s="650"/>
      <c r="L61" s="650"/>
      <c r="M61" s="650"/>
      <c r="N61" s="650"/>
    </row>
    <row r="62" spans="1:14">
      <c r="A62" s="389">
        <v>28</v>
      </c>
      <c r="B62" s="398" t="s">
        <v>612</v>
      </c>
      <c r="C62" s="550">
        <v>0</v>
      </c>
      <c r="D62" s="550"/>
      <c r="E62" s="551">
        <v>0</v>
      </c>
      <c r="F62" s="550"/>
      <c r="G62" s="550"/>
      <c r="H62" s="551">
        <v>0</v>
      </c>
      <c r="I62" s="650"/>
      <c r="J62" s="650"/>
      <c r="K62" s="650"/>
      <c r="L62" s="650"/>
      <c r="M62" s="650"/>
      <c r="N62" s="650"/>
    </row>
    <row r="63" spans="1:14">
      <c r="A63" s="389">
        <v>29</v>
      </c>
      <c r="B63" s="380" t="s">
        <v>613</v>
      </c>
      <c r="C63" s="550">
        <v>0</v>
      </c>
      <c r="D63" s="550">
        <v>0</v>
      </c>
      <c r="E63" s="551">
        <v>0</v>
      </c>
      <c r="F63" s="550"/>
      <c r="G63" s="550"/>
      <c r="H63" s="551">
        <v>0</v>
      </c>
      <c r="I63" s="650"/>
      <c r="J63" s="650"/>
      <c r="K63" s="650"/>
      <c r="L63" s="650"/>
      <c r="M63" s="650"/>
      <c r="N63" s="650"/>
    </row>
    <row r="64" spans="1:14">
      <c r="A64" s="389">
        <v>29.1</v>
      </c>
      <c r="B64" s="383" t="s">
        <v>614</v>
      </c>
      <c r="C64" s="550">
        <v>0</v>
      </c>
      <c r="D64" s="550"/>
      <c r="E64" s="551">
        <v>0</v>
      </c>
      <c r="F64" s="550"/>
      <c r="G64" s="550"/>
      <c r="H64" s="551">
        <v>0</v>
      </c>
      <c r="I64" s="650"/>
      <c r="J64" s="650"/>
      <c r="K64" s="650"/>
      <c r="L64" s="650"/>
      <c r="M64" s="650"/>
      <c r="N64" s="650"/>
    </row>
    <row r="65" spans="1:14" ht="24.95" customHeight="1">
      <c r="A65" s="389">
        <v>29.2</v>
      </c>
      <c r="B65" s="393" t="s">
        <v>615</v>
      </c>
      <c r="C65" s="550">
        <v>0</v>
      </c>
      <c r="D65" s="550"/>
      <c r="E65" s="551">
        <v>0</v>
      </c>
      <c r="F65" s="550"/>
      <c r="G65" s="550"/>
      <c r="H65" s="551">
        <v>0</v>
      </c>
      <c r="I65" s="650"/>
      <c r="J65" s="650"/>
      <c r="K65" s="650"/>
      <c r="L65" s="650"/>
      <c r="M65" s="650"/>
      <c r="N65" s="650"/>
    </row>
    <row r="66" spans="1:14" ht="22.5" customHeight="1">
      <c r="A66" s="389">
        <v>29.3</v>
      </c>
      <c r="B66" s="393" t="s">
        <v>616</v>
      </c>
      <c r="C66" s="550">
        <v>0</v>
      </c>
      <c r="D66" s="550"/>
      <c r="E66" s="551">
        <v>0</v>
      </c>
      <c r="F66" s="550"/>
      <c r="G66" s="550"/>
      <c r="H66" s="551">
        <v>0</v>
      </c>
      <c r="I66" s="650"/>
      <c r="J66" s="650"/>
      <c r="K66" s="650"/>
      <c r="L66" s="650"/>
      <c r="M66" s="650"/>
      <c r="N66" s="650"/>
    </row>
    <row r="67" spans="1:14">
      <c r="A67" s="389">
        <v>30</v>
      </c>
      <c r="B67" s="380" t="s">
        <v>617</v>
      </c>
      <c r="C67" s="550">
        <v>138610875.28999999</v>
      </c>
      <c r="D67" s="550"/>
      <c r="E67" s="551">
        <v>138610875.28999999</v>
      </c>
      <c r="F67" s="550">
        <v>116298363.86</v>
      </c>
      <c r="G67" s="550"/>
      <c r="H67" s="551">
        <v>116298363.86</v>
      </c>
      <c r="I67" s="650"/>
      <c r="J67" s="650"/>
      <c r="K67" s="650"/>
      <c r="L67" s="650"/>
      <c r="M67" s="650"/>
      <c r="N67" s="650"/>
    </row>
    <row r="68" spans="1:14">
      <c r="A68" s="389">
        <v>31</v>
      </c>
      <c r="B68" s="399" t="s">
        <v>618</v>
      </c>
      <c r="C68" s="550">
        <v>323211250.12</v>
      </c>
      <c r="D68" s="550">
        <v>0</v>
      </c>
      <c r="E68" s="551">
        <v>323211250.12</v>
      </c>
      <c r="F68" s="550">
        <v>300898738.69</v>
      </c>
      <c r="G68" s="550">
        <v>0</v>
      </c>
      <c r="H68" s="551">
        <v>300898738.69</v>
      </c>
      <c r="I68" s="650"/>
      <c r="J68" s="650"/>
      <c r="K68" s="650"/>
      <c r="L68" s="650"/>
      <c r="M68" s="650"/>
      <c r="N68" s="650"/>
    </row>
    <row r="69" spans="1:14">
      <c r="A69" s="389">
        <v>32</v>
      </c>
      <c r="B69" s="400" t="s">
        <v>619</v>
      </c>
      <c r="C69" s="552">
        <v>712174114.56019998</v>
      </c>
      <c r="D69" s="552">
        <v>1233510043.6257999</v>
      </c>
      <c r="E69" s="553">
        <v>1945684158.1859999</v>
      </c>
      <c r="F69" s="552">
        <v>574246163.27000022</v>
      </c>
      <c r="G69" s="552">
        <v>1135302039.0744112</v>
      </c>
      <c r="H69" s="553">
        <v>1709548202.3444114</v>
      </c>
      <c r="I69" s="650"/>
      <c r="J69" s="650"/>
      <c r="K69" s="650"/>
      <c r="L69" s="650"/>
      <c r="M69" s="650"/>
      <c r="N69" s="650"/>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D32" sqref="D32"/>
    </sheetView>
  </sheetViews>
  <sheetFormatPr defaultRowHeight="15"/>
  <cols>
    <col min="2" max="2" width="66.5703125" customWidth="1"/>
    <col min="3" max="8" width="17.85546875" customWidth="1"/>
  </cols>
  <sheetData>
    <row r="1" spans="1:14" s="5" customFormat="1" ht="14.25">
      <c r="A1" s="2" t="s">
        <v>30</v>
      </c>
      <c r="B1" s="3" t="str">
        <f>'Info '!C2</f>
        <v>JSC ProCredit Bank</v>
      </c>
      <c r="C1" s="3"/>
      <c r="D1" s="4"/>
      <c r="E1" s="4"/>
      <c r="F1" s="4"/>
      <c r="G1" s="4"/>
    </row>
    <row r="2" spans="1:14" s="5" customFormat="1" ht="14.25">
      <c r="A2" s="2" t="s">
        <v>31</v>
      </c>
      <c r="B2" s="320">
        <f>'1. key ratios '!B2</f>
        <v>45565</v>
      </c>
      <c r="C2" s="3"/>
      <c r="D2" s="4"/>
      <c r="E2" s="4"/>
      <c r="F2" s="4"/>
      <c r="G2" s="4"/>
    </row>
    <row r="4" spans="1:14" ht="15.75">
      <c r="A4" s="686" t="s">
        <v>6</v>
      </c>
      <c r="B4" s="688" t="s">
        <v>620</v>
      </c>
      <c r="C4" s="681" t="s">
        <v>557</v>
      </c>
      <c r="D4" s="681"/>
      <c r="E4" s="681"/>
      <c r="F4" s="681" t="s">
        <v>558</v>
      </c>
      <c r="G4" s="681"/>
      <c r="H4" s="682"/>
    </row>
    <row r="5" spans="1:14" ht="15.6" customHeight="1">
      <c r="A5" s="687"/>
      <c r="B5" s="689"/>
      <c r="C5" s="403" t="s">
        <v>32</v>
      </c>
      <c r="D5" s="403" t="s">
        <v>33</v>
      </c>
      <c r="E5" s="403" t="s">
        <v>34</v>
      </c>
      <c r="F5" s="403" t="s">
        <v>32</v>
      </c>
      <c r="G5" s="403" t="s">
        <v>33</v>
      </c>
      <c r="H5" s="403" t="s">
        <v>34</v>
      </c>
    </row>
    <row r="6" spans="1:14">
      <c r="A6" s="404">
        <v>1</v>
      </c>
      <c r="B6" s="405" t="s">
        <v>621</v>
      </c>
      <c r="C6" s="550">
        <v>50145062.066000007</v>
      </c>
      <c r="D6" s="550">
        <v>47224483.992999993</v>
      </c>
      <c r="E6" s="551">
        <v>97369546.059</v>
      </c>
      <c r="F6" s="550">
        <v>47186979.019000009</v>
      </c>
      <c r="G6" s="550">
        <v>39718302.890000001</v>
      </c>
      <c r="H6" s="551">
        <v>86905281.909000009</v>
      </c>
      <c r="I6" s="650"/>
      <c r="J6" s="650"/>
      <c r="K6" s="650"/>
      <c r="L6" s="650"/>
      <c r="M6" s="650"/>
      <c r="N6" s="650"/>
    </row>
    <row r="7" spans="1:14">
      <c r="A7" s="404">
        <v>1.1000000000000001</v>
      </c>
      <c r="B7" s="393" t="s">
        <v>564</v>
      </c>
      <c r="C7" s="550">
        <v>0</v>
      </c>
      <c r="D7" s="550">
        <v>0</v>
      </c>
      <c r="E7" s="551">
        <v>0</v>
      </c>
      <c r="F7" s="550">
        <v>0</v>
      </c>
      <c r="G7" s="550">
        <v>0</v>
      </c>
      <c r="H7" s="551">
        <v>0</v>
      </c>
      <c r="I7" s="650"/>
      <c r="J7" s="650"/>
      <c r="K7" s="650"/>
      <c r="L7" s="650"/>
      <c r="M7" s="650"/>
      <c r="N7" s="650"/>
    </row>
    <row r="8" spans="1:14">
      <c r="A8" s="404">
        <v>1.2</v>
      </c>
      <c r="B8" s="393" t="s">
        <v>566</v>
      </c>
      <c r="C8" s="550">
        <v>0</v>
      </c>
      <c r="D8" s="550">
        <v>0</v>
      </c>
      <c r="E8" s="551">
        <v>0</v>
      </c>
      <c r="F8" s="550">
        <v>0</v>
      </c>
      <c r="G8" s="550">
        <v>0</v>
      </c>
      <c r="H8" s="551">
        <v>0</v>
      </c>
      <c r="I8" s="650"/>
      <c r="J8" s="650"/>
      <c r="K8" s="650"/>
      <c r="L8" s="650"/>
      <c r="M8" s="650"/>
      <c r="N8" s="650"/>
    </row>
    <row r="9" spans="1:14" ht="21.6" customHeight="1">
      <c r="A9" s="404">
        <v>1.3</v>
      </c>
      <c r="B9" s="393" t="s">
        <v>622</v>
      </c>
      <c r="C9" s="550">
        <v>0</v>
      </c>
      <c r="D9" s="550">
        <v>0</v>
      </c>
      <c r="E9" s="551">
        <v>0</v>
      </c>
      <c r="F9" s="550">
        <v>0</v>
      </c>
      <c r="G9" s="550">
        <v>0</v>
      </c>
      <c r="H9" s="551">
        <v>0</v>
      </c>
      <c r="I9" s="650"/>
      <c r="J9" s="650"/>
      <c r="K9" s="650"/>
      <c r="L9" s="650"/>
      <c r="M9" s="650"/>
      <c r="N9" s="650"/>
    </row>
    <row r="10" spans="1:14">
      <c r="A10" s="404">
        <v>1.4</v>
      </c>
      <c r="B10" s="393" t="s">
        <v>568</v>
      </c>
      <c r="C10" s="550">
        <v>0</v>
      </c>
      <c r="D10" s="550">
        <v>0</v>
      </c>
      <c r="E10" s="551">
        <v>0</v>
      </c>
      <c r="F10" s="550">
        <v>0</v>
      </c>
      <c r="G10" s="550">
        <v>0</v>
      </c>
      <c r="H10" s="551">
        <v>0</v>
      </c>
      <c r="I10" s="650"/>
      <c r="J10" s="650"/>
      <c r="K10" s="650"/>
      <c r="L10" s="650"/>
      <c r="M10" s="650"/>
      <c r="N10" s="650"/>
    </row>
    <row r="11" spans="1:14">
      <c r="A11" s="404">
        <v>1.5</v>
      </c>
      <c r="B11" s="393" t="s">
        <v>572</v>
      </c>
      <c r="C11" s="550">
        <v>50145062.066000007</v>
      </c>
      <c r="D11" s="550">
        <v>47224483.992999993</v>
      </c>
      <c r="E11" s="551">
        <v>97369546.059</v>
      </c>
      <c r="F11" s="550">
        <v>47186979.019000009</v>
      </c>
      <c r="G11" s="550">
        <v>39718302.890000001</v>
      </c>
      <c r="H11" s="551">
        <v>86905281.909000009</v>
      </c>
      <c r="I11" s="650"/>
      <c r="J11" s="650"/>
      <c r="K11" s="650"/>
      <c r="L11" s="650"/>
      <c r="M11" s="650"/>
      <c r="N11" s="650"/>
    </row>
    <row r="12" spans="1:14">
      <c r="A12" s="404">
        <v>1.6</v>
      </c>
      <c r="B12" s="394" t="s">
        <v>454</v>
      </c>
      <c r="C12" s="550">
        <v>0</v>
      </c>
      <c r="D12" s="550">
        <v>0</v>
      </c>
      <c r="E12" s="551">
        <v>0</v>
      </c>
      <c r="F12" s="550">
        <v>0</v>
      </c>
      <c r="G12" s="550">
        <v>0</v>
      </c>
      <c r="H12" s="551">
        <v>0</v>
      </c>
      <c r="I12" s="650"/>
      <c r="J12" s="650"/>
      <c r="K12" s="650"/>
      <c r="L12" s="650"/>
      <c r="M12" s="650"/>
      <c r="N12" s="650"/>
    </row>
    <row r="13" spans="1:14">
      <c r="A13" s="404">
        <v>2</v>
      </c>
      <c r="B13" s="406" t="s">
        <v>623</v>
      </c>
      <c r="C13" s="550">
        <v>-15308319.425000006</v>
      </c>
      <c r="D13" s="550">
        <v>-26147899.524900001</v>
      </c>
      <c r="E13" s="551">
        <v>-41456218.949900009</v>
      </c>
      <c r="F13" s="550">
        <v>-11732008.120000001</v>
      </c>
      <c r="G13" s="550">
        <v>-17811457.539999999</v>
      </c>
      <c r="H13" s="551">
        <v>-29543465.66</v>
      </c>
      <c r="I13" s="650"/>
      <c r="J13" s="650"/>
      <c r="K13" s="650"/>
      <c r="L13" s="650"/>
      <c r="M13" s="650"/>
      <c r="N13" s="650"/>
    </row>
    <row r="14" spans="1:14">
      <c r="A14" s="404">
        <v>2.1</v>
      </c>
      <c r="B14" s="393" t="s">
        <v>624</v>
      </c>
      <c r="C14" s="550">
        <v>0</v>
      </c>
      <c r="D14" s="550">
        <v>0</v>
      </c>
      <c r="E14" s="551">
        <v>0</v>
      </c>
      <c r="F14" s="550">
        <v>0</v>
      </c>
      <c r="G14" s="550">
        <v>0</v>
      </c>
      <c r="H14" s="551">
        <v>0</v>
      </c>
      <c r="I14" s="650"/>
      <c r="J14" s="650"/>
      <c r="K14" s="650"/>
      <c r="L14" s="650"/>
      <c r="M14" s="650"/>
      <c r="N14" s="650"/>
    </row>
    <row r="15" spans="1:14" ht="24.6" customHeight="1">
      <c r="A15" s="404">
        <v>2.2000000000000002</v>
      </c>
      <c r="B15" s="393" t="s">
        <v>625</v>
      </c>
      <c r="C15" s="550">
        <v>0</v>
      </c>
      <c r="D15" s="550">
        <v>0</v>
      </c>
      <c r="E15" s="551">
        <v>0</v>
      </c>
      <c r="F15" s="550">
        <v>0</v>
      </c>
      <c r="G15" s="550">
        <v>0</v>
      </c>
      <c r="H15" s="551">
        <v>0</v>
      </c>
      <c r="I15" s="650"/>
      <c r="J15" s="650"/>
      <c r="K15" s="650"/>
      <c r="L15" s="650"/>
      <c r="M15" s="650"/>
      <c r="N15" s="650"/>
    </row>
    <row r="16" spans="1:14" ht="20.45" customHeight="1">
      <c r="A16" s="404">
        <v>2.2999999999999998</v>
      </c>
      <c r="B16" s="393" t="s">
        <v>626</v>
      </c>
      <c r="C16" s="550">
        <v>-15308319.425000006</v>
      </c>
      <c r="D16" s="550">
        <v>-26147899.524900001</v>
      </c>
      <c r="E16" s="551">
        <v>-41456218.949900009</v>
      </c>
      <c r="F16" s="550">
        <v>-11732008.120000001</v>
      </c>
      <c r="G16" s="550">
        <v>-17811457.539999999</v>
      </c>
      <c r="H16" s="551">
        <v>-29543465.66</v>
      </c>
      <c r="I16" s="650"/>
      <c r="J16" s="650"/>
      <c r="K16" s="650"/>
      <c r="L16" s="650"/>
      <c r="M16" s="650"/>
      <c r="N16" s="650"/>
    </row>
    <row r="17" spans="1:14">
      <c r="A17" s="404">
        <v>2.4</v>
      </c>
      <c r="B17" s="393" t="s">
        <v>627</v>
      </c>
      <c r="C17" s="550">
        <v>0</v>
      </c>
      <c r="D17" s="550">
        <v>0</v>
      </c>
      <c r="E17" s="551">
        <v>0</v>
      </c>
      <c r="F17" s="550">
        <v>0</v>
      </c>
      <c r="G17" s="550">
        <v>0</v>
      </c>
      <c r="H17" s="551">
        <v>0</v>
      </c>
      <c r="I17" s="650"/>
      <c r="J17" s="650"/>
      <c r="K17" s="650"/>
      <c r="L17" s="650"/>
      <c r="M17" s="650"/>
      <c r="N17" s="650"/>
    </row>
    <row r="18" spans="1:14">
      <c r="A18" s="404">
        <v>3</v>
      </c>
      <c r="B18" s="406" t="s">
        <v>628</v>
      </c>
      <c r="C18" s="550"/>
      <c r="D18" s="550"/>
      <c r="E18" s="551">
        <v>0</v>
      </c>
      <c r="F18" s="550"/>
      <c r="G18" s="550"/>
      <c r="H18" s="551">
        <v>0</v>
      </c>
      <c r="I18" s="650"/>
      <c r="J18" s="650"/>
      <c r="K18" s="650"/>
      <c r="L18" s="650"/>
      <c r="M18" s="650"/>
      <c r="N18" s="650"/>
    </row>
    <row r="19" spans="1:14">
      <c r="A19" s="404">
        <v>4</v>
      </c>
      <c r="B19" s="406" t="s">
        <v>629</v>
      </c>
      <c r="C19" s="550">
        <v>4518604.1100000003</v>
      </c>
      <c r="D19" s="550">
        <v>3147833.3235999998</v>
      </c>
      <c r="E19" s="551">
        <v>7666437.4336000001</v>
      </c>
      <c r="F19" s="550">
        <v>6159255.7832999993</v>
      </c>
      <c r="G19" s="550">
        <v>3047323.3266999996</v>
      </c>
      <c r="H19" s="551">
        <v>9206579.1099999994</v>
      </c>
      <c r="I19" s="650"/>
      <c r="J19" s="650"/>
      <c r="K19" s="650"/>
      <c r="L19" s="650"/>
      <c r="M19" s="650"/>
      <c r="N19" s="650"/>
    </row>
    <row r="20" spans="1:14">
      <c r="A20" s="404">
        <v>5</v>
      </c>
      <c r="B20" s="406" t="s">
        <v>630</v>
      </c>
      <c r="C20" s="550">
        <v>-783220.86</v>
      </c>
      <c r="D20" s="550">
        <v>-6208099.3599999994</v>
      </c>
      <c r="E20" s="551">
        <v>-6991320.2199999997</v>
      </c>
      <c r="F20" s="550">
        <v>-1131812.81</v>
      </c>
      <c r="G20" s="550">
        <v>-6194287.1100000003</v>
      </c>
      <c r="H20" s="551">
        <v>-7326099.9199999999</v>
      </c>
      <c r="I20" s="650"/>
      <c r="J20" s="650"/>
      <c r="K20" s="650"/>
      <c r="L20" s="650"/>
      <c r="M20" s="650"/>
      <c r="N20" s="650"/>
    </row>
    <row r="21" spans="1:14" ht="24" customHeight="1">
      <c r="A21" s="404">
        <v>6</v>
      </c>
      <c r="B21" s="406" t="s">
        <v>631</v>
      </c>
      <c r="C21" s="550"/>
      <c r="D21" s="550"/>
      <c r="E21" s="551">
        <v>0</v>
      </c>
      <c r="F21" s="550"/>
      <c r="G21" s="550"/>
      <c r="H21" s="551">
        <v>0</v>
      </c>
      <c r="I21" s="650"/>
      <c r="J21" s="650"/>
      <c r="K21" s="650"/>
      <c r="L21" s="650"/>
      <c r="M21" s="650"/>
      <c r="N21" s="650"/>
    </row>
    <row r="22" spans="1:14" ht="18.600000000000001" customHeight="1">
      <c r="A22" s="404">
        <v>7</v>
      </c>
      <c r="B22" s="406" t="s">
        <v>632</v>
      </c>
      <c r="C22" s="550"/>
      <c r="D22" s="550"/>
      <c r="E22" s="551">
        <v>0</v>
      </c>
      <c r="F22" s="550"/>
      <c r="G22" s="550"/>
      <c r="H22" s="551">
        <v>0</v>
      </c>
      <c r="I22" s="650"/>
      <c r="J22" s="650"/>
      <c r="K22" s="650"/>
      <c r="L22" s="650"/>
      <c r="M22" s="650"/>
      <c r="N22" s="650"/>
    </row>
    <row r="23" spans="1:14" ht="25.5" customHeight="1">
      <c r="A23" s="404">
        <v>8</v>
      </c>
      <c r="B23" s="407" t="s">
        <v>633</v>
      </c>
      <c r="C23" s="550"/>
      <c r="D23" s="550"/>
      <c r="E23" s="551">
        <v>0</v>
      </c>
      <c r="F23" s="550"/>
      <c r="G23" s="550"/>
      <c r="H23" s="551">
        <v>0</v>
      </c>
      <c r="I23" s="650"/>
      <c r="J23" s="650"/>
      <c r="K23" s="650"/>
      <c r="L23" s="650"/>
      <c r="M23" s="650"/>
      <c r="N23" s="650"/>
    </row>
    <row r="24" spans="1:14" ht="34.5" customHeight="1">
      <c r="A24" s="404">
        <v>9</v>
      </c>
      <c r="B24" s="407" t="s">
        <v>634</v>
      </c>
      <c r="C24" s="550"/>
      <c r="D24" s="550"/>
      <c r="E24" s="551">
        <v>0</v>
      </c>
      <c r="F24" s="550"/>
      <c r="G24" s="550"/>
      <c r="H24" s="551">
        <v>0</v>
      </c>
      <c r="I24" s="650"/>
      <c r="J24" s="650"/>
      <c r="K24" s="650"/>
      <c r="L24" s="650"/>
      <c r="M24" s="650"/>
      <c r="N24" s="650"/>
    </row>
    <row r="25" spans="1:14">
      <c r="A25" s="404">
        <v>10</v>
      </c>
      <c r="B25" s="406" t="s">
        <v>635</v>
      </c>
      <c r="C25" s="550">
        <v>11423669.960000001</v>
      </c>
      <c r="D25" s="550">
        <v>0</v>
      </c>
      <c r="E25" s="551">
        <v>11423669.960000001</v>
      </c>
      <c r="F25" s="550">
        <v>10147362.829999998</v>
      </c>
      <c r="G25" s="550">
        <v>0</v>
      </c>
      <c r="H25" s="551">
        <v>10147362.829999998</v>
      </c>
      <c r="I25" s="650"/>
      <c r="J25" s="650"/>
      <c r="K25" s="650"/>
      <c r="L25" s="650"/>
      <c r="M25" s="650"/>
      <c r="N25" s="650"/>
    </row>
    <row r="26" spans="1:14">
      <c r="A26" s="404">
        <v>11</v>
      </c>
      <c r="B26" s="408" t="s">
        <v>636</v>
      </c>
      <c r="C26" s="550"/>
      <c r="D26" s="550"/>
      <c r="E26" s="551">
        <v>0</v>
      </c>
      <c r="F26" s="550"/>
      <c r="G26" s="550"/>
      <c r="H26" s="551">
        <v>0</v>
      </c>
      <c r="I26" s="650"/>
      <c r="J26" s="650"/>
      <c r="K26" s="650"/>
      <c r="L26" s="650"/>
      <c r="M26" s="650"/>
      <c r="N26" s="650"/>
    </row>
    <row r="27" spans="1:14">
      <c r="A27" s="404">
        <v>12</v>
      </c>
      <c r="B27" s="406" t="s">
        <v>637</v>
      </c>
      <c r="C27" s="550">
        <v>4941868.3999999994</v>
      </c>
      <c r="D27" s="550">
        <v>380270.87349999999</v>
      </c>
      <c r="E27" s="551">
        <v>5322139.2734999992</v>
      </c>
      <c r="F27" s="550">
        <v>1035372.4672600002</v>
      </c>
      <c r="G27" s="550">
        <v>99990.972739999997</v>
      </c>
      <c r="H27" s="551">
        <v>1135363.4400000002</v>
      </c>
      <c r="I27" s="650"/>
      <c r="J27" s="650"/>
      <c r="K27" s="650"/>
      <c r="L27" s="650"/>
      <c r="M27" s="650"/>
      <c r="N27" s="650"/>
    </row>
    <row r="28" spans="1:14">
      <c r="A28" s="404">
        <v>13</v>
      </c>
      <c r="B28" s="409" t="s">
        <v>638</v>
      </c>
      <c r="C28" s="550">
        <v>-552913.25</v>
      </c>
      <c r="D28" s="550">
        <v>-5459.32</v>
      </c>
      <c r="E28" s="551">
        <v>-558372.56999999995</v>
      </c>
      <c r="F28" s="550">
        <v>-733681.1</v>
      </c>
      <c r="G28" s="550"/>
      <c r="H28" s="551">
        <v>-733681.1</v>
      </c>
      <c r="I28" s="650"/>
      <c r="J28" s="650"/>
      <c r="K28" s="650"/>
      <c r="L28" s="650"/>
      <c r="M28" s="650"/>
      <c r="N28" s="650"/>
    </row>
    <row r="29" spans="1:14">
      <c r="A29" s="404">
        <v>14</v>
      </c>
      <c r="B29" s="410" t="s">
        <v>639</v>
      </c>
      <c r="C29" s="550">
        <v>-38648838.359999999</v>
      </c>
      <c r="D29" s="550">
        <v>-2767053.4499999997</v>
      </c>
      <c r="E29" s="551">
        <v>-41415891.810000002</v>
      </c>
      <c r="F29" s="550">
        <v>-28795426.91</v>
      </c>
      <c r="G29" s="550">
        <v>-2230946.2999999998</v>
      </c>
      <c r="H29" s="551">
        <v>-31026373.210000001</v>
      </c>
      <c r="I29" s="650"/>
      <c r="J29" s="650"/>
      <c r="K29" s="650"/>
      <c r="L29" s="650"/>
      <c r="M29" s="650"/>
      <c r="N29" s="650"/>
    </row>
    <row r="30" spans="1:14">
      <c r="A30" s="404">
        <v>14.1</v>
      </c>
      <c r="B30" s="382" t="s">
        <v>640</v>
      </c>
      <c r="C30" s="550">
        <v>-16902316.239999998</v>
      </c>
      <c r="D30" s="550">
        <v>0</v>
      </c>
      <c r="E30" s="551">
        <v>-16902316.239999998</v>
      </c>
      <c r="F30" s="550">
        <v>-12962507.969999999</v>
      </c>
      <c r="G30" s="550"/>
      <c r="H30" s="551">
        <v>-12962507.969999999</v>
      </c>
      <c r="I30" s="650"/>
      <c r="J30" s="650"/>
      <c r="K30" s="650"/>
      <c r="L30" s="650"/>
      <c r="M30" s="650"/>
      <c r="N30" s="650"/>
    </row>
    <row r="31" spans="1:14">
      <c r="A31" s="404">
        <v>14.2</v>
      </c>
      <c r="B31" s="382" t="s">
        <v>641</v>
      </c>
      <c r="C31" s="550">
        <v>-21746522.119999997</v>
      </c>
      <c r="D31" s="550">
        <v>-2767053.4499999997</v>
      </c>
      <c r="E31" s="551">
        <v>-24513575.569999997</v>
      </c>
      <c r="F31" s="550">
        <v>-15832918.940000001</v>
      </c>
      <c r="G31" s="550">
        <v>-2230946.2999999998</v>
      </c>
      <c r="H31" s="551">
        <v>-18063865.240000002</v>
      </c>
      <c r="I31" s="650"/>
      <c r="J31" s="650"/>
      <c r="K31" s="650"/>
      <c r="L31" s="650"/>
      <c r="M31" s="650"/>
      <c r="N31" s="650"/>
    </row>
    <row r="32" spans="1:14">
      <c r="A32" s="404">
        <v>15</v>
      </c>
      <c r="B32" s="406" t="s">
        <v>642</v>
      </c>
      <c r="C32" s="550">
        <v>-3652613.12</v>
      </c>
      <c r="D32" s="550">
        <v>0</v>
      </c>
      <c r="E32" s="551">
        <v>-3652613.12</v>
      </c>
      <c r="F32" s="550">
        <v>-3311599.1100000003</v>
      </c>
      <c r="G32" s="550"/>
      <c r="H32" s="551">
        <v>-3311599.1100000003</v>
      </c>
      <c r="I32" s="650"/>
      <c r="J32" s="650"/>
      <c r="K32" s="650"/>
      <c r="L32" s="650"/>
      <c r="M32" s="650"/>
      <c r="N32" s="650"/>
    </row>
    <row r="33" spans="1:14" ht="22.5" customHeight="1">
      <c r="A33" s="404">
        <v>16</v>
      </c>
      <c r="B33" s="380" t="s">
        <v>643</v>
      </c>
      <c r="C33" s="550">
        <v>-386546.45730000001</v>
      </c>
      <c r="D33" s="550">
        <v>0</v>
      </c>
      <c r="E33" s="551">
        <v>-386546.45730000001</v>
      </c>
      <c r="F33" s="550">
        <v>102935.4955</v>
      </c>
      <c r="G33" s="550">
        <v>0</v>
      </c>
      <c r="H33" s="551">
        <v>102935.4955</v>
      </c>
      <c r="I33" s="650"/>
      <c r="J33" s="650"/>
      <c r="K33" s="650"/>
      <c r="L33" s="650"/>
      <c r="M33" s="650"/>
      <c r="N33" s="650"/>
    </row>
    <row r="34" spans="1:14">
      <c r="A34" s="404">
        <v>17</v>
      </c>
      <c r="B34" s="406" t="s">
        <v>644</v>
      </c>
      <c r="C34" s="550">
        <v>7359.0628000000142</v>
      </c>
      <c r="D34" s="550">
        <v>20333.887200000001</v>
      </c>
      <c r="E34" s="551">
        <v>27692.950000000015</v>
      </c>
      <c r="F34" s="550">
        <v>47522.11</v>
      </c>
      <c r="G34" s="550">
        <v>0</v>
      </c>
      <c r="H34" s="551">
        <v>47522.11</v>
      </c>
      <c r="I34" s="650"/>
      <c r="J34" s="650"/>
      <c r="K34" s="650"/>
      <c r="L34" s="650"/>
      <c r="M34" s="650"/>
      <c r="N34" s="650"/>
    </row>
    <row r="35" spans="1:14">
      <c r="A35" s="404">
        <v>17.100000000000001</v>
      </c>
      <c r="B35" s="382" t="s">
        <v>645</v>
      </c>
      <c r="C35" s="550">
        <v>-354504.96720000001</v>
      </c>
      <c r="D35" s="550">
        <v>7407.7609000000002</v>
      </c>
      <c r="E35" s="551">
        <v>-347097.20630000002</v>
      </c>
      <c r="F35" s="550">
        <v>47522.11</v>
      </c>
      <c r="G35" s="550">
        <v>0</v>
      </c>
      <c r="H35" s="551">
        <v>47522.11</v>
      </c>
      <c r="I35" s="650"/>
      <c r="J35" s="650"/>
      <c r="K35" s="650"/>
      <c r="L35" s="650"/>
      <c r="M35" s="650"/>
      <c r="N35" s="650"/>
    </row>
    <row r="36" spans="1:14">
      <c r="A36" s="404">
        <v>17.2</v>
      </c>
      <c r="B36" s="382" t="s">
        <v>646</v>
      </c>
      <c r="C36" s="550">
        <v>361864.03</v>
      </c>
      <c r="D36" s="550">
        <v>12926.1263</v>
      </c>
      <c r="E36" s="551">
        <v>374790.15630000003</v>
      </c>
      <c r="F36" s="550"/>
      <c r="G36" s="550"/>
      <c r="H36" s="551">
        <v>0</v>
      </c>
      <c r="I36" s="650"/>
      <c r="J36" s="650"/>
      <c r="K36" s="650"/>
      <c r="L36" s="650"/>
      <c r="M36" s="650"/>
      <c r="N36" s="650"/>
    </row>
    <row r="37" spans="1:14" ht="41.45" customHeight="1">
      <c r="A37" s="404">
        <v>18</v>
      </c>
      <c r="B37" s="411" t="s">
        <v>647</v>
      </c>
      <c r="C37" s="550">
        <v>-2237013.9643000001</v>
      </c>
      <c r="D37" s="550">
        <v>3582067.8242999995</v>
      </c>
      <c r="E37" s="551">
        <v>1345053.8599999994</v>
      </c>
      <c r="F37" s="550">
        <v>10101011.369999999</v>
      </c>
      <c r="G37" s="550">
        <v>0</v>
      </c>
      <c r="H37" s="551">
        <v>10101011.369999999</v>
      </c>
      <c r="I37" s="650"/>
      <c r="J37" s="650"/>
      <c r="K37" s="650"/>
      <c r="L37" s="650"/>
      <c r="M37" s="650"/>
      <c r="N37" s="650"/>
    </row>
    <row r="38" spans="1:14">
      <c r="A38" s="404">
        <v>18.100000000000001</v>
      </c>
      <c r="B38" s="412" t="s">
        <v>648</v>
      </c>
      <c r="C38" s="550"/>
      <c r="D38" s="550"/>
      <c r="E38" s="551">
        <v>0</v>
      </c>
      <c r="F38" s="550"/>
      <c r="G38" s="550"/>
      <c r="H38" s="551">
        <v>0</v>
      </c>
      <c r="I38" s="650"/>
      <c r="J38" s="650"/>
      <c r="K38" s="650"/>
      <c r="L38" s="650"/>
      <c r="M38" s="650"/>
      <c r="N38" s="650"/>
    </row>
    <row r="39" spans="1:14">
      <c r="A39" s="404">
        <v>18.2</v>
      </c>
      <c r="B39" s="412" t="s">
        <v>649</v>
      </c>
      <c r="C39" s="550">
        <v>-2237013.9643000001</v>
      </c>
      <c r="D39" s="550">
        <v>3582067.8242999995</v>
      </c>
      <c r="E39" s="551">
        <v>1345053.8599999994</v>
      </c>
      <c r="F39" s="550">
        <v>10101011.369999999</v>
      </c>
      <c r="G39" s="550">
        <v>0</v>
      </c>
      <c r="H39" s="551">
        <v>10101011.369999999</v>
      </c>
      <c r="I39" s="650"/>
      <c r="J39" s="650"/>
      <c r="K39" s="650"/>
      <c r="L39" s="650"/>
      <c r="M39" s="650"/>
      <c r="N39" s="650"/>
    </row>
    <row r="40" spans="1:14" ht="24.6" customHeight="1">
      <c r="A40" s="404">
        <v>19</v>
      </c>
      <c r="B40" s="411" t="s">
        <v>650</v>
      </c>
      <c r="C40" s="550"/>
      <c r="D40" s="550"/>
      <c r="E40" s="551">
        <v>0</v>
      </c>
      <c r="F40" s="550"/>
      <c r="G40" s="550"/>
      <c r="H40" s="551">
        <v>0</v>
      </c>
      <c r="I40" s="650"/>
      <c r="J40" s="650"/>
      <c r="K40" s="650"/>
      <c r="L40" s="650"/>
      <c r="M40" s="650"/>
      <c r="N40" s="650"/>
    </row>
    <row r="41" spans="1:14" ht="17.45" customHeight="1">
      <c r="A41" s="404">
        <v>20</v>
      </c>
      <c r="B41" s="411" t="s">
        <v>651</v>
      </c>
      <c r="C41" s="550"/>
      <c r="D41" s="550"/>
      <c r="E41" s="551">
        <v>0</v>
      </c>
      <c r="F41" s="550"/>
      <c r="G41" s="550"/>
      <c r="H41" s="551">
        <v>0</v>
      </c>
      <c r="I41" s="650"/>
      <c r="J41" s="650"/>
      <c r="K41" s="650"/>
      <c r="L41" s="650"/>
      <c r="M41" s="650"/>
      <c r="N41" s="650"/>
    </row>
    <row r="42" spans="1:14" ht="26.45" customHeight="1">
      <c r="A42" s="404">
        <v>21</v>
      </c>
      <c r="B42" s="411" t="s">
        <v>652</v>
      </c>
      <c r="C42" s="550"/>
      <c r="D42" s="550"/>
      <c r="E42" s="551">
        <v>0</v>
      </c>
      <c r="F42" s="550"/>
      <c r="G42" s="550"/>
      <c r="H42" s="551">
        <v>0</v>
      </c>
      <c r="I42" s="650"/>
      <c r="J42" s="650"/>
      <c r="K42" s="650"/>
      <c r="L42" s="650"/>
      <c r="M42" s="650"/>
      <c r="N42" s="650"/>
    </row>
    <row r="43" spans="1:14">
      <c r="A43" s="404">
        <v>22</v>
      </c>
      <c r="B43" s="413" t="s">
        <v>653</v>
      </c>
      <c r="C43" s="550">
        <v>9467098.1622000001</v>
      </c>
      <c r="D43" s="550">
        <v>19226478.246699993</v>
      </c>
      <c r="E43" s="551">
        <v>28693576.4089</v>
      </c>
      <c r="F43" s="550">
        <v>29075911.025059998</v>
      </c>
      <c r="G43" s="550">
        <v>16628926.239439998</v>
      </c>
      <c r="H43" s="551">
        <v>45704837.264499992</v>
      </c>
      <c r="I43" s="650"/>
      <c r="J43" s="650"/>
      <c r="K43" s="650"/>
      <c r="L43" s="650"/>
      <c r="M43" s="650"/>
      <c r="N43" s="650"/>
    </row>
    <row r="44" spans="1:14">
      <c r="A44" s="404">
        <v>23</v>
      </c>
      <c r="B44" s="413" t="s">
        <v>654</v>
      </c>
      <c r="C44" s="550">
        <v>3419889.86</v>
      </c>
      <c r="D44" s="550"/>
      <c r="E44" s="551">
        <v>3419889.86</v>
      </c>
      <c r="F44" s="550">
        <v>6962055.1100000013</v>
      </c>
      <c r="G44" s="550"/>
      <c r="H44" s="551">
        <v>6962055.1100000013</v>
      </c>
      <c r="I44" s="650"/>
      <c r="J44" s="650"/>
      <c r="K44" s="650"/>
      <c r="L44" s="650"/>
      <c r="M44" s="650"/>
      <c r="N44" s="650"/>
    </row>
    <row r="45" spans="1:14">
      <c r="A45" s="404">
        <v>24</v>
      </c>
      <c r="B45" s="414" t="s">
        <v>655</v>
      </c>
      <c r="C45" s="550">
        <v>6047208.3022000007</v>
      </c>
      <c r="D45" s="550">
        <v>19226478.246699993</v>
      </c>
      <c r="E45" s="551">
        <v>25273686.548899993</v>
      </c>
      <c r="F45" s="550">
        <v>22113855.915059999</v>
      </c>
      <c r="G45" s="550">
        <v>16628926.239439998</v>
      </c>
      <c r="H45" s="551">
        <v>38742782.154499993</v>
      </c>
      <c r="I45" s="650"/>
      <c r="J45" s="650"/>
      <c r="K45" s="650"/>
      <c r="L45" s="650"/>
      <c r="M45" s="650"/>
      <c r="N45" s="650"/>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70" zoomScaleNormal="70" workbookViewId="0">
      <selection activeCell="I6" sqref="I6:N43"/>
    </sheetView>
  </sheetViews>
  <sheetFormatPr defaultRowHeight="15"/>
  <cols>
    <col min="1" max="1" width="8.7109375" style="401"/>
    <col min="2" max="2" width="87.5703125" bestFit="1" customWidth="1"/>
    <col min="3" max="8" width="15.42578125" customWidth="1"/>
  </cols>
  <sheetData>
    <row r="1" spans="1:14" s="5" customFormat="1" ht="14.25">
      <c r="A1" s="2" t="s">
        <v>30</v>
      </c>
      <c r="B1" s="3" t="str">
        <f>'Info '!C2</f>
        <v>JSC ProCredit Bank</v>
      </c>
      <c r="C1" s="3"/>
      <c r="D1" s="4"/>
      <c r="E1" s="4"/>
      <c r="F1" s="4"/>
      <c r="G1" s="4"/>
    </row>
    <row r="2" spans="1:14" s="5" customFormat="1" ht="14.25">
      <c r="A2" s="2" t="s">
        <v>31</v>
      </c>
      <c r="B2" s="320">
        <f>'1. key ratios '!B2</f>
        <v>45565</v>
      </c>
      <c r="C2" s="3"/>
      <c r="D2" s="4"/>
      <c r="E2" s="4"/>
      <c r="F2" s="4"/>
      <c r="G2" s="4"/>
    </row>
    <row r="3" spans="1:14" ht="15.75" thickBot="1">
      <c r="A3"/>
    </row>
    <row r="4" spans="1:14" ht="15.75">
      <c r="A4" s="690" t="s">
        <v>6</v>
      </c>
      <c r="B4" s="691" t="s">
        <v>94</v>
      </c>
      <c r="C4" s="681" t="s">
        <v>557</v>
      </c>
      <c r="D4" s="681"/>
      <c r="E4" s="681"/>
      <c r="F4" s="681" t="s">
        <v>558</v>
      </c>
      <c r="G4" s="681"/>
      <c r="H4" s="682"/>
    </row>
    <row r="5" spans="1:14">
      <c r="A5" s="690"/>
      <c r="B5" s="691"/>
      <c r="C5" s="403" t="s">
        <v>32</v>
      </c>
      <c r="D5" s="403" t="s">
        <v>33</v>
      </c>
      <c r="E5" s="403" t="s">
        <v>34</v>
      </c>
      <c r="F5" s="403" t="s">
        <v>32</v>
      </c>
      <c r="G5" s="403" t="s">
        <v>33</v>
      </c>
      <c r="H5" s="403" t="s">
        <v>34</v>
      </c>
    </row>
    <row r="6" spans="1:14" ht="16.5">
      <c r="A6" s="389">
        <v>1</v>
      </c>
      <c r="B6" s="415" t="s">
        <v>656</v>
      </c>
      <c r="C6" s="416">
        <v>0</v>
      </c>
      <c r="D6" s="416">
        <v>30458000</v>
      </c>
      <c r="E6" s="417">
        <v>30458000</v>
      </c>
      <c r="F6" s="416">
        <v>0</v>
      </c>
      <c r="G6" s="416">
        <v>28306000</v>
      </c>
      <c r="H6" s="418">
        <v>28306000</v>
      </c>
      <c r="I6" s="651"/>
      <c r="J6" s="651"/>
      <c r="K6" s="651"/>
      <c r="L6" s="651"/>
      <c r="M6" s="651"/>
      <c r="N6" s="651"/>
    </row>
    <row r="7" spans="1:14" ht="16.5">
      <c r="A7" s="389">
        <v>2</v>
      </c>
      <c r="B7" s="415" t="s">
        <v>196</v>
      </c>
      <c r="C7" s="416">
        <v>14943000</v>
      </c>
      <c r="D7" s="416">
        <v>175595789.585996</v>
      </c>
      <c r="E7" s="417">
        <v>190538789.585996</v>
      </c>
      <c r="F7" s="416">
        <v>17433500</v>
      </c>
      <c r="G7" s="416">
        <v>322106967.32499999</v>
      </c>
      <c r="H7" s="418">
        <v>339540467.32499999</v>
      </c>
      <c r="I7" s="651"/>
      <c r="J7" s="651"/>
      <c r="K7" s="651"/>
      <c r="L7" s="651"/>
      <c r="M7" s="651"/>
      <c r="N7" s="651"/>
    </row>
    <row r="8" spans="1:14" ht="16.5">
      <c r="A8" s="389">
        <v>3</v>
      </c>
      <c r="B8" s="415" t="s">
        <v>206</v>
      </c>
      <c r="C8" s="416">
        <v>99029446.460599989</v>
      </c>
      <c r="D8" s="416">
        <v>326114475.03780401</v>
      </c>
      <c r="E8" s="417">
        <v>425143921.49840403</v>
      </c>
      <c r="F8" s="416">
        <v>394547175.17980003</v>
      </c>
      <c r="G8" s="416">
        <v>892556977.45771599</v>
      </c>
      <c r="H8" s="418">
        <v>1287104152.637516</v>
      </c>
      <c r="I8" s="651"/>
      <c r="J8" s="651"/>
      <c r="K8" s="651"/>
      <c r="L8" s="651"/>
      <c r="M8" s="651"/>
      <c r="N8" s="651"/>
    </row>
    <row r="9" spans="1:14" ht="16.5">
      <c r="A9" s="389">
        <v>3.1</v>
      </c>
      <c r="B9" s="419" t="s">
        <v>197</v>
      </c>
      <c r="C9" s="416">
        <v>56313804.060599998</v>
      </c>
      <c r="D9" s="416">
        <v>59003627.5308</v>
      </c>
      <c r="E9" s="417">
        <v>115317431.5914</v>
      </c>
      <c r="F9" s="416">
        <v>343190347.37980002</v>
      </c>
      <c r="G9" s="416">
        <v>627067783.73269999</v>
      </c>
      <c r="H9" s="418">
        <v>970258131.11249995</v>
      </c>
      <c r="I9" s="651"/>
      <c r="J9" s="651"/>
      <c r="K9" s="651"/>
      <c r="L9" s="651"/>
      <c r="M9" s="651"/>
      <c r="N9" s="651"/>
    </row>
    <row r="10" spans="1:14" ht="16.5">
      <c r="A10" s="389">
        <v>3.2</v>
      </c>
      <c r="B10" s="419" t="s">
        <v>193</v>
      </c>
      <c r="C10" s="416">
        <v>42715642.399999999</v>
      </c>
      <c r="D10" s="416">
        <v>267110847.50700399</v>
      </c>
      <c r="E10" s="417">
        <v>309826489.907004</v>
      </c>
      <c r="F10" s="416">
        <v>51356827.799999997</v>
      </c>
      <c r="G10" s="416">
        <v>265489193.725016</v>
      </c>
      <c r="H10" s="418">
        <v>316846021.52501601</v>
      </c>
      <c r="I10" s="651"/>
      <c r="J10" s="651"/>
      <c r="K10" s="651"/>
      <c r="L10" s="651"/>
      <c r="M10" s="651"/>
      <c r="N10" s="651"/>
    </row>
    <row r="11" spans="1:14" ht="16.5">
      <c r="A11" s="389">
        <v>4</v>
      </c>
      <c r="B11" s="420" t="s">
        <v>195</v>
      </c>
      <c r="C11" s="416">
        <v>6508000</v>
      </c>
      <c r="D11" s="416">
        <v>0</v>
      </c>
      <c r="E11" s="417">
        <v>6508000</v>
      </c>
      <c r="F11" s="416">
        <v>6175000</v>
      </c>
      <c r="G11" s="416">
        <v>0</v>
      </c>
      <c r="H11" s="418">
        <v>6175000</v>
      </c>
      <c r="I11" s="651"/>
      <c r="J11" s="651"/>
      <c r="K11" s="651"/>
      <c r="L11" s="651"/>
      <c r="M11" s="651"/>
      <c r="N11" s="651"/>
    </row>
    <row r="12" spans="1:14" ht="16.5">
      <c r="A12" s="389">
        <v>4.0999999999999996</v>
      </c>
      <c r="B12" s="419" t="s">
        <v>179</v>
      </c>
      <c r="C12" s="416">
        <v>6508000</v>
      </c>
      <c r="D12" s="416">
        <v>0</v>
      </c>
      <c r="E12" s="417">
        <v>6508000</v>
      </c>
      <c r="F12" s="416">
        <v>6175000</v>
      </c>
      <c r="G12" s="416">
        <v>0</v>
      </c>
      <c r="H12" s="418">
        <v>6175000</v>
      </c>
      <c r="I12" s="651"/>
      <c r="J12" s="651"/>
      <c r="K12" s="651"/>
      <c r="L12" s="651"/>
      <c r="M12" s="651"/>
      <c r="N12" s="651"/>
    </row>
    <row r="13" spans="1:14" ht="16.5">
      <c r="A13" s="389">
        <v>4.2</v>
      </c>
      <c r="B13" s="419" t="s">
        <v>180</v>
      </c>
      <c r="C13" s="416">
        <v>0</v>
      </c>
      <c r="D13" s="416">
        <v>0</v>
      </c>
      <c r="E13" s="417">
        <v>0</v>
      </c>
      <c r="F13" s="416">
        <v>0</v>
      </c>
      <c r="G13" s="416">
        <v>0</v>
      </c>
      <c r="H13" s="418">
        <v>0</v>
      </c>
      <c r="I13" s="651"/>
      <c r="J13" s="651"/>
      <c r="K13" s="651"/>
      <c r="L13" s="651"/>
      <c r="M13" s="651"/>
      <c r="N13" s="651"/>
    </row>
    <row r="14" spans="1:14" ht="16.5">
      <c r="A14" s="389">
        <v>5</v>
      </c>
      <c r="B14" s="420" t="s">
        <v>205</v>
      </c>
      <c r="C14" s="416">
        <v>488379282.62820005</v>
      </c>
      <c r="D14" s="416">
        <v>894579334.12349987</v>
      </c>
      <c r="E14" s="417">
        <v>1382958616.7516999</v>
      </c>
      <c r="F14" s="416">
        <v>365876006.60360003</v>
      </c>
      <c r="G14" s="416">
        <v>1004409050.4738998</v>
      </c>
      <c r="H14" s="418">
        <v>1370285057.0774999</v>
      </c>
      <c r="I14" s="651"/>
      <c r="J14" s="651"/>
      <c r="K14" s="651"/>
      <c r="L14" s="651"/>
      <c r="M14" s="651"/>
      <c r="N14" s="651"/>
    </row>
    <row r="15" spans="1:14" ht="16.5">
      <c r="A15" s="389">
        <v>5.0999999999999996</v>
      </c>
      <c r="B15" s="421" t="s">
        <v>183</v>
      </c>
      <c r="C15" s="416">
        <v>9588850.1793000009</v>
      </c>
      <c r="D15" s="416">
        <v>1428080.5933000001</v>
      </c>
      <c r="E15" s="417">
        <v>11016930.772600001</v>
      </c>
      <c r="F15" s="416">
        <v>14828820.763599999</v>
      </c>
      <c r="G15" s="416">
        <v>3347564.8369999998</v>
      </c>
      <c r="H15" s="418">
        <v>18176385.6006</v>
      </c>
      <c r="I15" s="651"/>
      <c r="J15" s="651"/>
      <c r="K15" s="651"/>
      <c r="L15" s="651"/>
      <c r="M15" s="651"/>
      <c r="N15" s="651"/>
    </row>
    <row r="16" spans="1:14" ht="16.5">
      <c r="A16" s="389">
        <v>5.2</v>
      </c>
      <c r="B16" s="421" t="s">
        <v>182</v>
      </c>
      <c r="C16" s="416"/>
      <c r="D16" s="416"/>
      <c r="E16" s="417">
        <v>0</v>
      </c>
      <c r="F16" s="416">
        <v>0</v>
      </c>
      <c r="G16" s="416">
        <v>0</v>
      </c>
      <c r="H16" s="418">
        <v>0</v>
      </c>
      <c r="I16" s="651"/>
      <c r="J16" s="651"/>
      <c r="K16" s="651"/>
      <c r="L16" s="651"/>
      <c r="M16" s="651"/>
      <c r="N16" s="651"/>
    </row>
    <row r="17" spans="1:14" ht="16.5">
      <c r="A17" s="389">
        <v>5.3</v>
      </c>
      <c r="B17" s="421" t="s">
        <v>181</v>
      </c>
      <c r="C17" s="416">
        <v>451459183.6365</v>
      </c>
      <c r="D17" s="416">
        <v>854531305.06609988</v>
      </c>
      <c r="E17" s="417">
        <v>1305990488.7026</v>
      </c>
      <c r="F17" s="416">
        <v>310117482.45000005</v>
      </c>
      <c r="G17" s="416">
        <v>951411229.58419991</v>
      </c>
      <c r="H17" s="418">
        <v>1261528712.0342</v>
      </c>
      <c r="I17" s="651"/>
      <c r="J17" s="651"/>
      <c r="K17" s="651"/>
      <c r="L17" s="651"/>
      <c r="M17" s="651"/>
      <c r="N17" s="651"/>
    </row>
    <row r="18" spans="1:14" ht="16.5">
      <c r="A18" s="389" t="s">
        <v>15</v>
      </c>
      <c r="B18" s="422" t="s">
        <v>36</v>
      </c>
      <c r="C18" s="416">
        <v>109868736.43260001</v>
      </c>
      <c r="D18" s="416">
        <v>208188996.7638</v>
      </c>
      <c r="E18" s="417">
        <v>318057733.19639999</v>
      </c>
      <c r="F18" s="416">
        <v>68393601.680000007</v>
      </c>
      <c r="G18" s="416">
        <v>203287895.45919999</v>
      </c>
      <c r="H18" s="418">
        <v>271681497.13919997</v>
      </c>
      <c r="I18" s="651"/>
      <c r="J18" s="651"/>
      <c r="K18" s="651"/>
      <c r="L18" s="651"/>
      <c r="M18" s="651"/>
      <c r="N18" s="651"/>
    </row>
    <row r="19" spans="1:14" ht="16.5">
      <c r="A19" s="389" t="s">
        <v>16</v>
      </c>
      <c r="B19" s="422" t="s">
        <v>37</v>
      </c>
      <c r="C19" s="416">
        <v>106440584.84540001</v>
      </c>
      <c r="D19" s="416">
        <v>327394439.24809998</v>
      </c>
      <c r="E19" s="417">
        <v>433835024.09350002</v>
      </c>
      <c r="F19" s="416">
        <v>75014090.569999993</v>
      </c>
      <c r="G19" s="416">
        <v>429608487.62099999</v>
      </c>
      <c r="H19" s="418">
        <v>504622578.19099998</v>
      </c>
      <c r="I19" s="651"/>
      <c r="J19" s="651"/>
      <c r="K19" s="651"/>
      <c r="L19" s="651"/>
      <c r="M19" s="651"/>
      <c r="N19" s="651"/>
    </row>
    <row r="20" spans="1:14" ht="16.5">
      <c r="A20" s="389" t="s">
        <v>17</v>
      </c>
      <c r="B20" s="422" t="s">
        <v>38</v>
      </c>
      <c r="C20" s="416">
        <v>0</v>
      </c>
      <c r="D20" s="416">
        <v>0</v>
      </c>
      <c r="E20" s="417">
        <v>0</v>
      </c>
      <c r="F20" s="416"/>
      <c r="G20" s="416"/>
      <c r="H20" s="418">
        <v>0</v>
      </c>
      <c r="I20" s="651"/>
      <c r="J20" s="651"/>
      <c r="K20" s="651"/>
      <c r="L20" s="651"/>
      <c r="M20" s="651"/>
      <c r="N20" s="651"/>
    </row>
    <row r="21" spans="1:14" ht="16.5">
      <c r="A21" s="389" t="s">
        <v>18</v>
      </c>
      <c r="B21" s="422" t="s">
        <v>39</v>
      </c>
      <c r="C21" s="416">
        <v>76494528.447700009</v>
      </c>
      <c r="D21" s="416">
        <v>129574919.4367</v>
      </c>
      <c r="E21" s="417">
        <v>206069447.88440001</v>
      </c>
      <c r="F21" s="416">
        <v>61842778.109999999</v>
      </c>
      <c r="G21" s="416">
        <v>127526662.31659999</v>
      </c>
      <c r="H21" s="418">
        <v>189369440.42659998</v>
      </c>
      <c r="I21" s="651"/>
      <c r="J21" s="651"/>
      <c r="K21" s="651"/>
      <c r="L21" s="651"/>
      <c r="M21" s="651"/>
      <c r="N21" s="651"/>
    </row>
    <row r="22" spans="1:14" ht="16.5">
      <c r="A22" s="389" t="s">
        <v>19</v>
      </c>
      <c r="B22" s="422" t="s">
        <v>40</v>
      </c>
      <c r="C22" s="416">
        <v>158655333.91079998</v>
      </c>
      <c r="D22" s="416">
        <v>189372949.61750001</v>
      </c>
      <c r="E22" s="417">
        <v>348028283.52829999</v>
      </c>
      <c r="F22" s="416">
        <v>104867012.09</v>
      </c>
      <c r="G22" s="416">
        <v>190988184.18740001</v>
      </c>
      <c r="H22" s="418">
        <v>295855196.27740002</v>
      </c>
      <c r="I22" s="651"/>
      <c r="J22" s="651"/>
      <c r="K22" s="651"/>
      <c r="L22" s="651"/>
      <c r="M22" s="651"/>
      <c r="N22" s="651"/>
    </row>
    <row r="23" spans="1:14" ht="16.5">
      <c r="A23" s="389">
        <v>5.4</v>
      </c>
      <c r="B23" s="421" t="s">
        <v>184</v>
      </c>
      <c r="C23" s="416">
        <v>27326467.082400002</v>
      </c>
      <c r="D23" s="416">
        <v>38209243.1743</v>
      </c>
      <c r="E23" s="417">
        <v>65535710.256700002</v>
      </c>
      <c r="F23" s="416">
        <v>34014084.82</v>
      </c>
      <c r="G23" s="416">
        <v>48280853.705399998</v>
      </c>
      <c r="H23" s="418">
        <v>82294938.525399998</v>
      </c>
      <c r="I23" s="651"/>
      <c r="J23" s="651"/>
      <c r="K23" s="651"/>
      <c r="L23" s="651"/>
      <c r="M23" s="651"/>
      <c r="N23" s="651"/>
    </row>
    <row r="24" spans="1:14" ht="16.5">
      <c r="A24" s="389">
        <v>5.5</v>
      </c>
      <c r="B24" s="421" t="s">
        <v>185</v>
      </c>
      <c r="C24" s="416">
        <v>0</v>
      </c>
      <c r="D24" s="416">
        <v>0</v>
      </c>
      <c r="E24" s="417">
        <v>0</v>
      </c>
      <c r="F24" s="416">
        <v>6915618.5499999998</v>
      </c>
      <c r="G24" s="416">
        <v>1369402.2886999999</v>
      </c>
      <c r="H24" s="418">
        <v>8285020.8387000002</v>
      </c>
      <c r="I24" s="651"/>
      <c r="J24" s="651"/>
      <c r="K24" s="651"/>
      <c r="L24" s="651"/>
      <c r="M24" s="651"/>
      <c r="N24" s="651"/>
    </row>
    <row r="25" spans="1:14" ht="16.5">
      <c r="A25" s="389">
        <v>5.6</v>
      </c>
      <c r="B25" s="421" t="s">
        <v>186</v>
      </c>
      <c r="C25" s="416">
        <v>0</v>
      </c>
      <c r="D25" s="416">
        <v>0</v>
      </c>
      <c r="E25" s="417">
        <v>0</v>
      </c>
      <c r="F25" s="416">
        <v>0</v>
      </c>
      <c r="G25" s="416">
        <v>0</v>
      </c>
      <c r="H25" s="418">
        <v>0</v>
      </c>
      <c r="I25" s="651"/>
      <c r="J25" s="651"/>
      <c r="K25" s="651"/>
      <c r="L25" s="651"/>
      <c r="M25" s="651"/>
      <c r="N25" s="651"/>
    </row>
    <row r="26" spans="1:14" ht="16.5">
      <c r="A26" s="389">
        <v>5.7</v>
      </c>
      <c r="B26" s="421" t="s">
        <v>40</v>
      </c>
      <c r="C26" s="416">
        <v>4781.7299999999996</v>
      </c>
      <c r="D26" s="416">
        <v>410705.28980000003</v>
      </c>
      <c r="E26" s="417">
        <v>415487.01980000001</v>
      </c>
      <c r="F26" s="416">
        <v>0.02</v>
      </c>
      <c r="G26" s="416">
        <v>5.8599999999999999E-2</v>
      </c>
      <c r="H26" s="418">
        <v>7.8600000000000003E-2</v>
      </c>
      <c r="I26" s="651"/>
      <c r="J26" s="651"/>
      <c r="K26" s="651"/>
      <c r="L26" s="651"/>
      <c r="M26" s="651"/>
      <c r="N26" s="651"/>
    </row>
    <row r="27" spans="1:14" ht="16.5">
      <c r="A27" s="389">
        <v>6</v>
      </c>
      <c r="B27" s="423" t="s">
        <v>657</v>
      </c>
      <c r="C27" s="416">
        <v>39572314.979999997</v>
      </c>
      <c r="D27" s="416">
        <v>56139807.792199999</v>
      </c>
      <c r="E27" s="417">
        <v>95712122.772199988</v>
      </c>
      <c r="F27" s="416">
        <v>37812655</v>
      </c>
      <c r="G27" s="416">
        <v>42218509.044045985</v>
      </c>
      <c r="H27" s="418">
        <v>80031164.044045985</v>
      </c>
      <c r="I27" s="651"/>
      <c r="J27" s="651"/>
      <c r="K27" s="651"/>
      <c r="L27" s="651"/>
      <c r="M27" s="651"/>
      <c r="N27" s="651"/>
    </row>
    <row r="28" spans="1:14" ht="16.5">
      <c r="A28" s="389">
        <v>7</v>
      </c>
      <c r="B28" s="423" t="s">
        <v>658</v>
      </c>
      <c r="C28" s="416">
        <v>43267975.200000003</v>
      </c>
      <c r="D28" s="416">
        <v>18549809.9168</v>
      </c>
      <c r="E28" s="417">
        <v>61817785.116800003</v>
      </c>
      <c r="F28" s="416">
        <v>43802931.890000001</v>
      </c>
      <c r="G28" s="416">
        <v>16736353.628128</v>
      </c>
      <c r="H28" s="418">
        <v>60539285.518128</v>
      </c>
      <c r="I28" s="651"/>
      <c r="J28" s="651"/>
      <c r="K28" s="651"/>
      <c r="L28" s="651"/>
      <c r="M28" s="651"/>
      <c r="N28" s="651"/>
    </row>
    <row r="29" spans="1:14" ht="16.5">
      <c r="A29" s="389">
        <v>8</v>
      </c>
      <c r="B29" s="423" t="s">
        <v>194</v>
      </c>
      <c r="C29" s="416">
        <v>0</v>
      </c>
      <c r="D29" s="416">
        <v>963170.72250000003</v>
      </c>
      <c r="E29" s="417">
        <v>963170.72250000003</v>
      </c>
      <c r="F29" s="416">
        <v>0</v>
      </c>
      <c r="G29" s="416">
        <v>433366.14860000001</v>
      </c>
      <c r="H29" s="418">
        <v>433366.14860000001</v>
      </c>
      <c r="I29" s="651"/>
      <c r="J29" s="651"/>
      <c r="K29" s="651"/>
      <c r="L29" s="651"/>
      <c r="M29" s="651"/>
      <c r="N29" s="651"/>
    </row>
    <row r="30" spans="1:14" ht="16.5">
      <c r="A30" s="389">
        <v>9</v>
      </c>
      <c r="B30" s="424" t="s">
        <v>211</v>
      </c>
      <c r="C30" s="416">
        <v>1228350</v>
      </c>
      <c r="D30" s="416">
        <v>-1226056.0803999999</v>
      </c>
      <c r="E30" s="417">
        <v>2293.9196000001393</v>
      </c>
      <c r="F30" s="416">
        <v>17734350</v>
      </c>
      <c r="G30" s="416">
        <v>19474770.386955999</v>
      </c>
      <c r="H30" s="418">
        <v>37209120.386955999</v>
      </c>
      <c r="I30" s="651"/>
      <c r="J30" s="651"/>
      <c r="K30" s="651"/>
      <c r="L30" s="651"/>
      <c r="M30" s="651"/>
      <c r="N30" s="651"/>
    </row>
    <row r="31" spans="1:14" ht="16.5">
      <c r="A31" s="389">
        <v>9.1</v>
      </c>
      <c r="B31" s="425" t="s">
        <v>201</v>
      </c>
      <c r="C31" s="416">
        <v>0</v>
      </c>
      <c r="D31" s="416">
        <v>-4224841.8180999998</v>
      </c>
      <c r="E31" s="417">
        <v>-4224841.8180999998</v>
      </c>
      <c r="F31" s="416">
        <v>12508500</v>
      </c>
      <c r="G31" s="416">
        <v>5808206.5874439999</v>
      </c>
      <c r="H31" s="418">
        <v>18316706.587444</v>
      </c>
      <c r="I31" s="651"/>
      <c r="J31" s="651"/>
      <c r="K31" s="651"/>
      <c r="L31" s="651"/>
      <c r="M31" s="651"/>
      <c r="N31" s="651"/>
    </row>
    <row r="32" spans="1:14" ht="16.5">
      <c r="A32" s="389">
        <v>9.1999999999999993</v>
      </c>
      <c r="B32" s="425" t="s">
        <v>202</v>
      </c>
      <c r="C32" s="416">
        <v>1228350</v>
      </c>
      <c r="D32" s="416">
        <v>2998785.7376999999</v>
      </c>
      <c r="E32" s="417">
        <v>4227135.7377000004</v>
      </c>
      <c r="F32" s="416">
        <v>5225850</v>
      </c>
      <c r="G32" s="416">
        <v>13666563.799512001</v>
      </c>
      <c r="H32" s="418">
        <v>18892413.799511999</v>
      </c>
      <c r="I32" s="651"/>
      <c r="J32" s="651"/>
      <c r="K32" s="651"/>
      <c r="L32" s="651"/>
      <c r="M32" s="651"/>
      <c r="N32" s="651"/>
    </row>
    <row r="33" spans="1:14" ht="16.5">
      <c r="A33" s="389">
        <v>9.3000000000000007</v>
      </c>
      <c r="B33" s="425" t="s">
        <v>198</v>
      </c>
      <c r="C33" s="416"/>
      <c r="D33" s="416"/>
      <c r="E33" s="417">
        <v>0</v>
      </c>
      <c r="F33" s="416"/>
      <c r="G33" s="416"/>
      <c r="H33" s="418">
        <v>0</v>
      </c>
      <c r="I33" s="651"/>
      <c r="J33" s="651"/>
      <c r="K33" s="651"/>
      <c r="L33" s="651"/>
      <c r="M33" s="651"/>
      <c r="N33" s="651"/>
    </row>
    <row r="34" spans="1:14" ht="16.5">
      <c r="A34" s="389">
        <v>9.4</v>
      </c>
      <c r="B34" s="425" t="s">
        <v>199</v>
      </c>
      <c r="C34" s="416"/>
      <c r="D34" s="416"/>
      <c r="E34" s="417">
        <v>0</v>
      </c>
      <c r="F34" s="416"/>
      <c r="G34" s="416"/>
      <c r="H34" s="418">
        <v>0</v>
      </c>
      <c r="I34" s="651"/>
      <c r="J34" s="651"/>
      <c r="K34" s="651"/>
      <c r="L34" s="651"/>
      <c r="M34" s="651"/>
      <c r="N34" s="651"/>
    </row>
    <row r="35" spans="1:14" ht="16.5">
      <c r="A35" s="389">
        <v>9.5</v>
      </c>
      <c r="B35" s="425" t="s">
        <v>200</v>
      </c>
      <c r="C35" s="416"/>
      <c r="D35" s="416"/>
      <c r="E35" s="417">
        <v>0</v>
      </c>
      <c r="F35" s="416"/>
      <c r="G35" s="416"/>
      <c r="H35" s="418">
        <v>0</v>
      </c>
      <c r="I35" s="651"/>
      <c r="J35" s="651"/>
      <c r="K35" s="651"/>
      <c r="L35" s="651"/>
      <c r="M35" s="651"/>
      <c r="N35" s="651"/>
    </row>
    <row r="36" spans="1:14" ht="16.5">
      <c r="A36" s="389">
        <v>9.6</v>
      </c>
      <c r="B36" s="425" t="s">
        <v>203</v>
      </c>
      <c r="C36" s="416"/>
      <c r="D36" s="416"/>
      <c r="E36" s="417">
        <v>0</v>
      </c>
      <c r="F36" s="416"/>
      <c r="G36" s="416"/>
      <c r="H36" s="418">
        <v>0</v>
      </c>
      <c r="I36" s="651"/>
      <c r="J36" s="651"/>
      <c r="K36" s="651"/>
      <c r="L36" s="651"/>
      <c r="M36" s="651"/>
      <c r="N36" s="651"/>
    </row>
    <row r="37" spans="1:14" ht="16.5">
      <c r="A37" s="389">
        <v>9.6999999999999993</v>
      </c>
      <c r="B37" s="425" t="s">
        <v>204</v>
      </c>
      <c r="C37" s="416"/>
      <c r="D37" s="416"/>
      <c r="E37" s="417">
        <v>0</v>
      </c>
      <c r="F37" s="416"/>
      <c r="G37" s="416"/>
      <c r="H37" s="418">
        <v>0</v>
      </c>
      <c r="I37" s="651"/>
      <c r="J37" s="651"/>
      <c r="K37" s="651"/>
      <c r="L37" s="651"/>
      <c r="M37" s="651"/>
      <c r="N37" s="651"/>
    </row>
    <row r="38" spans="1:14" ht="16.5">
      <c r="A38" s="389">
        <v>10</v>
      </c>
      <c r="B38" s="420" t="s">
        <v>207</v>
      </c>
      <c r="C38" s="416">
        <v>6757240.9299999997</v>
      </c>
      <c r="D38" s="416">
        <v>15765007.2633</v>
      </c>
      <c r="E38" s="417">
        <v>22522248.193300001</v>
      </c>
      <c r="F38" s="416">
        <v>8166957.7899999972</v>
      </c>
      <c r="G38" s="416">
        <v>14844059.784899997</v>
      </c>
      <c r="H38" s="418">
        <v>23011017.574899994</v>
      </c>
      <c r="I38" s="651"/>
      <c r="J38" s="651"/>
      <c r="K38" s="651"/>
      <c r="L38" s="651"/>
      <c r="M38" s="651"/>
      <c r="N38" s="651"/>
    </row>
    <row r="39" spans="1:14" ht="16.5">
      <c r="A39" s="389">
        <v>10.1</v>
      </c>
      <c r="B39" s="426" t="s">
        <v>208</v>
      </c>
      <c r="C39" s="416">
        <v>32647.69</v>
      </c>
      <c r="D39" s="416">
        <v>0</v>
      </c>
      <c r="E39" s="417">
        <v>32647.69</v>
      </c>
      <c r="F39" s="416">
        <v>873352.74</v>
      </c>
      <c r="G39" s="416">
        <v>23842.172999999999</v>
      </c>
      <c r="H39" s="418">
        <v>897194.91299999994</v>
      </c>
      <c r="I39" s="651"/>
      <c r="J39" s="651"/>
      <c r="K39" s="651"/>
      <c r="L39" s="651"/>
      <c r="M39" s="651"/>
      <c r="N39" s="651"/>
    </row>
    <row r="40" spans="1:14" ht="16.5">
      <c r="A40" s="389">
        <v>10.199999999999999</v>
      </c>
      <c r="B40" s="426" t="s">
        <v>209</v>
      </c>
      <c r="C40" s="416">
        <v>4318.21</v>
      </c>
      <c r="D40" s="416">
        <v>0</v>
      </c>
      <c r="E40" s="417">
        <v>4318.21</v>
      </c>
      <c r="F40" s="416">
        <v>0</v>
      </c>
      <c r="G40" s="416">
        <v>1038603.037</v>
      </c>
      <c r="H40" s="418">
        <v>1038603.037</v>
      </c>
      <c r="I40" s="651"/>
      <c r="J40" s="651"/>
      <c r="K40" s="651"/>
      <c r="L40" s="651"/>
      <c r="M40" s="651"/>
      <c r="N40" s="651"/>
    </row>
    <row r="41" spans="1:14" ht="16.5">
      <c r="A41" s="389">
        <v>10.3</v>
      </c>
      <c r="B41" s="426" t="s">
        <v>212</v>
      </c>
      <c r="C41" s="416">
        <v>4997738.3899999997</v>
      </c>
      <c r="D41" s="416">
        <v>13158255.6884</v>
      </c>
      <c r="E41" s="417">
        <v>18155994.078400001</v>
      </c>
      <c r="F41" s="416">
        <v>6324780.6699999962</v>
      </c>
      <c r="G41" s="416">
        <v>11561309.241799997</v>
      </c>
      <c r="H41" s="418">
        <v>17886089.911799993</v>
      </c>
      <c r="I41" s="651"/>
      <c r="J41" s="651"/>
      <c r="K41" s="651"/>
      <c r="L41" s="651"/>
      <c r="M41" s="651"/>
      <c r="N41" s="651"/>
    </row>
    <row r="42" spans="1:14" ht="25.5">
      <c r="A42" s="389">
        <v>10.4</v>
      </c>
      <c r="B42" s="426" t="s">
        <v>213</v>
      </c>
      <c r="C42" s="416">
        <v>1722536.64</v>
      </c>
      <c r="D42" s="416">
        <v>2606751.5748999999</v>
      </c>
      <c r="E42" s="417">
        <v>4329288.2149</v>
      </c>
      <c r="F42" s="416">
        <v>968824.38000000035</v>
      </c>
      <c r="G42" s="416">
        <v>2220305.3331000004</v>
      </c>
      <c r="H42" s="418">
        <v>3189129.7131000008</v>
      </c>
      <c r="I42" s="651"/>
      <c r="J42" s="651"/>
      <c r="K42" s="651"/>
      <c r="L42" s="651"/>
      <c r="M42" s="651"/>
      <c r="N42" s="651"/>
    </row>
    <row r="43" spans="1:14" ht="17.25" thickBot="1">
      <c r="A43" s="389">
        <v>11</v>
      </c>
      <c r="B43" s="135" t="s">
        <v>210</v>
      </c>
      <c r="C43" s="416"/>
      <c r="D43" s="416"/>
      <c r="E43" s="417">
        <v>0</v>
      </c>
      <c r="F43" s="416"/>
      <c r="G43" s="416"/>
      <c r="H43" s="418">
        <v>0</v>
      </c>
      <c r="I43" s="651"/>
      <c r="J43" s="651"/>
      <c r="K43" s="651"/>
      <c r="L43" s="651"/>
      <c r="M43" s="651"/>
      <c r="N43" s="651"/>
    </row>
    <row r="44" spans="1:14" ht="16.5">
      <c r="C44" s="427"/>
      <c r="D44" s="427"/>
      <c r="E44" s="427"/>
      <c r="F44" s="427"/>
      <c r="G44" s="427"/>
      <c r="H44" s="427"/>
    </row>
    <row r="45" spans="1:14" ht="16.5">
      <c r="C45" s="427"/>
      <c r="D45" s="427"/>
      <c r="E45" s="427"/>
      <c r="F45" s="427"/>
      <c r="G45" s="427"/>
      <c r="H45" s="427"/>
    </row>
    <row r="46" spans="1:14" ht="16.5">
      <c r="C46" s="427"/>
      <c r="D46" s="427"/>
      <c r="E46" s="427"/>
      <c r="F46" s="427"/>
      <c r="G46" s="427"/>
      <c r="H46" s="427"/>
    </row>
    <row r="47" spans="1:14" ht="16.5">
      <c r="C47" s="427"/>
      <c r="D47" s="427"/>
      <c r="E47" s="427"/>
      <c r="F47" s="427"/>
      <c r="G47" s="427"/>
      <c r="H47" s="427"/>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L29"/>
  <sheetViews>
    <sheetView zoomScaleNormal="100" workbookViewId="0">
      <pane xSplit="1" ySplit="4" topLeftCell="B5" activePane="bottomRight" state="frozen"/>
      <selection activeCell="C45" sqref="C45"/>
      <selection pane="topRight" activeCell="C45" sqref="C45"/>
      <selection pane="bottomLeft" activeCell="C45" sqref="C45"/>
      <selection pane="bottomRight" activeCell="H4" sqref="H4:L16"/>
    </sheetView>
  </sheetViews>
  <sheetFormatPr defaultColWidth="9.140625" defaultRowHeight="12.75"/>
  <cols>
    <col min="1" max="1" width="9.5703125" style="4" bestFit="1" customWidth="1"/>
    <col min="2" max="2" width="93.5703125" style="4" customWidth="1"/>
    <col min="3" max="4" width="10.7109375" style="4" customWidth="1"/>
    <col min="5" max="7" width="10.85546875" style="19" bestFit="1" customWidth="1"/>
    <col min="8" max="11" width="9.7109375" style="19" customWidth="1"/>
    <col min="12" max="16384" width="9.140625" style="19"/>
  </cols>
  <sheetData>
    <row r="1" spans="1:12">
      <c r="A1" s="2" t="s">
        <v>30</v>
      </c>
      <c r="B1" s="3" t="str">
        <f>'Info '!C2</f>
        <v>JSC ProCredit Bank</v>
      </c>
      <c r="C1" s="3"/>
    </row>
    <row r="2" spans="1:12">
      <c r="A2" s="2" t="s">
        <v>31</v>
      </c>
      <c r="B2" s="320">
        <f>'1. key ratios '!B2</f>
        <v>45565</v>
      </c>
      <c r="C2" s="3"/>
    </row>
    <row r="3" spans="1:12">
      <c r="A3" s="2"/>
      <c r="B3" s="3"/>
      <c r="C3" s="3"/>
    </row>
    <row r="4" spans="1:12" ht="15" customHeight="1" thickBot="1">
      <c r="A4" s="4" t="s">
        <v>96</v>
      </c>
      <c r="B4" s="87" t="s">
        <v>187</v>
      </c>
      <c r="C4" s="22" t="s">
        <v>35</v>
      </c>
    </row>
    <row r="5" spans="1:12" ht="15" customHeight="1">
      <c r="A5" s="159" t="s">
        <v>6</v>
      </c>
      <c r="B5" s="160"/>
      <c r="C5" s="318" t="str">
        <f>INT((MONTH($B$2))/3)&amp;"Q"&amp;"-"&amp;YEAR($B$2)</f>
        <v>3Q-2024</v>
      </c>
      <c r="D5" s="318" t="str">
        <f>IF(INT(MONTH($B$2))=3, "4"&amp;"Q"&amp;"-"&amp;YEAR($B$2)-1, IF(INT(MONTH($B$2))=6, "1"&amp;"Q"&amp;"-"&amp;YEAR($B$2), IF(INT(MONTH($B$2))=9, "2"&amp;"Q"&amp;"-"&amp;YEAR($B$2),IF(INT(MONTH($B$2))=12, "3"&amp;"Q"&amp;"-"&amp;YEAR($B$2), 0))))</f>
        <v>2Q-2024</v>
      </c>
      <c r="E5" s="318" t="str">
        <f>IF(INT(MONTH($B$2))=3, "3"&amp;"Q"&amp;"-"&amp;YEAR($B$2)-1, IF(INT(MONTH($B$2))=6, "4"&amp;"Q"&amp;"-"&amp;YEAR($B$2)-1, IF(INT(MONTH($B$2))=9, "1"&amp;"Q"&amp;"-"&amp;YEAR($B$2),IF(INT(MONTH($B$2))=12, "2"&amp;"Q"&amp;"-"&amp;YEAR($B$2), 0))))</f>
        <v>1Q-2024</v>
      </c>
      <c r="F5" s="318" t="str">
        <f>IF(INT(MONTH($B$2))=3, "2"&amp;"Q"&amp;"-"&amp;YEAR($B$2)-1, IF(INT(MONTH($B$2))=6, "3"&amp;"Q"&amp;"-"&amp;YEAR($B$2)-1, IF(INT(MONTH($B$2))=9, "4"&amp;"Q"&amp;"-"&amp;YEAR($B$2)-1,IF(INT(MONTH($B$2))=12, "1"&amp;"Q"&amp;"-"&amp;YEAR($B$2), 0))))</f>
        <v>4Q-2023</v>
      </c>
      <c r="G5" s="319" t="str">
        <f>IF(INT(MONTH($B$2))=3, "1"&amp;"Q"&amp;"-"&amp;YEAR($B$2)-1, IF(INT(MONTH($B$2))=6, "2"&amp;"Q"&amp;"-"&amp;YEAR($B$2)-1, IF(INT(MONTH($B$2))=9, "3"&amp;"Q"&amp;"-"&amp;YEAR($B$2)-1,IF(INT(MONTH($B$2))=12, "4"&amp;"Q"&amp;"-"&amp;YEAR($B$2)-1, 0))))</f>
        <v>3Q-2023</v>
      </c>
    </row>
    <row r="6" spans="1:12" ht="15" customHeight="1">
      <c r="A6" s="23">
        <v>1</v>
      </c>
      <c r="B6" s="242" t="s">
        <v>191</v>
      </c>
      <c r="C6" s="310">
        <v>1342862276.3380327</v>
      </c>
      <c r="D6" s="312">
        <v>1292620485.6068509</v>
      </c>
      <c r="E6" s="244">
        <v>1202420970.2015409</v>
      </c>
      <c r="F6" s="310">
        <v>1164412912.0393045</v>
      </c>
      <c r="G6" s="315">
        <v>1080430091.5186412</v>
      </c>
      <c r="H6" s="652"/>
      <c r="I6" s="652"/>
      <c r="J6" s="652"/>
      <c r="K6" s="652"/>
      <c r="L6" s="652"/>
    </row>
    <row r="7" spans="1:12" ht="15" customHeight="1">
      <c r="A7" s="23">
        <v>1.1000000000000001</v>
      </c>
      <c r="B7" s="242" t="s">
        <v>357</v>
      </c>
      <c r="C7" s="311">
        <v>1265881442.5640428</v>
      </c>
      <c r="D7" s="313">
        <v>1211221330.271251</v>
      </c>
      <c r="E7" s="311">
        <v>1118290373.5674169</v>
      </c>
      <c r="F7" s="311">
        <v>1076333140.6233594</v>
      </c>
      <c r="G7" s="316">
        <v>1011030950.1075808</v>
      </c>
      <c r="H7" s="652"/>
      <c r="I7" s="652"/>
      <c r="J7" s="652"/>
      <c r="K7" s="652"/>
      <c r="L7" s="652"/>
    </row>
    <row r="8" spans="1:12">
      <c r="A8" s="23" t="s">
        <v>14</v>
      </c>
      <c r="B8" s="242" t="s">
        <v>95</v>
      </c>
      <c r="C8" s="311"/>
      <c r="D8" s="313"/>
      <c r="E8" s="311"/>
      <c r="F8" s="311"/>
      <c r="G8" s="316"/>
      <c r="H8" s="652"/>
      <c r="I8" s="652"/>
      <c r="J8" s="652"/>
      <c r="K8" s="652"/>
      <c r="L8" s="652"/>
    </row>
    <row r="9" spans="1:12" ht="15" customHeight="1">
      <c r="A9" s="23">
        <v>1.2</v>
      </c>
      <c r="B9" s="243" t="s">
        <v>94</v>
      </c>
      <c r="C9" s="311">
        <v>76980833.77398999</v>
      </c>
      <c r="D9" s="313">
        <v>81399155.335600004</v>
      </c>
      <c r="E9" s="311">
        <v>84130596.634123996</v>
      </c>
      <c r="F9" s="311">
        <v>88079771.415945008</v>
      </c>
      <c r="G9" s="316">
        <v>69399141.411060497</v>
      </c>
      <c r="H9" s="652"/>
      <c r="I9" s="652"/>
      <c r="J9" s="652"/>
      <c r="K9" s="652"/>
      <c r="L9" s="652"/>
    </row>
    <row r="10" spans="1:12" ht="15" customHeight="1">
      <c r="A10" s="23">
        <v>1.3</v>
      </c>
      <c r="B10" s="242" t="s">
        <v>28</v>
      </c>
      <c r="C10" s="311">
        <v>0</v>
      </c>
      <c r="D10" s="313">
        <v>0</v>
      </c>
      <c r="E10" s="311">
        <v>0</v>
      </c>
      <c r="F10" s="311">
        <v>0</v>
      </c>
      <c r="G10" s="316">
        <v>0</v>
      </c>
      <c r="H10" s="652"/>
      <c r="I10" s="652"/>
      <c r="J10" s="652"/>
      <c r="K10" s="652"/>
      <c r="L10" s="652"/>
    </row>
    <row r="11" spans="1:12" ht="15" customHeight="1">
      <c r="A11" s="23">
        <v>2</v>
      </c>
      <c r="B11" s="242" t="s">
        <v>188</v>
      </c>
      <c r="C11" s="311">
        <v>5665686.9446402555</v>
      </c>
      <c r="D11" s="313">
        <v>6976231.6372282691</v>
      </c>
      <c r="E11" s="311">
        <v>2909780.1571054664</v>
      </c>
      <c r="F11" s="311">
        <v>0</v>
      </c>
      <c r="G11" s="316">
        <v>872003.55367146665</v>
      </c>
      <c r="H11" s="652"/>
      <c r="I11" s="652"/>
      <c r="J11" s="652"/>
      <c r="K11" s="652"/>
      <c r="L11" s="652"/>
    </row>
    <row r="12" spans="1:12" ht="15" customHeight="1">
      <c r="A12" s="23">
        <v>3</v>
      </c>
      <c r="B12" s="242" t="s">
        <v>189</v>
      </c>
      <c r="C12" s="311">
        <v>177593353.73124996</v>
      </c>
      <c r="D12" s="313">
        <v>177593353.73124996</v>
      </c>
      <c r="E12" s="311">
        <v>177593353.73124996</v>
      </c>
      <c r="F12" s="311">
        <v>177590182.32499996</v>
      </c>
      <c r="G12" s="316">
        <v>162094259.38124993</v>
      </c>
      <c r="H12" s="652"/>
      <c r="I12" s="652"/>
      <c r="J12" s="652"/>
      <c r="K12" s="652"/>
      <c r="L12" s="652"/>
    </row>
    <row r="13" spans="1:12" ht="15" customHeight="1" thickBot="1">
      <c r="A13" s="25">
        <v>4</v>
      </c>
      <c r="B13" s="26" t="s">
        <v>190</v>
      </c>
      <c r="C13" s="245">
        <v>1526121317.0139229</v>
      </c>
      <c r="D13" s="314">
        <v>1477190070.9753292</v>
      </c>
      <c r="E13" s="246">
        <v>1382924104.0898964</v>
      </c>
      <c r="F13" s="245">
        <v>1342003094.3643045</v>
      </c>
      <c r="G13" s="317">
        <v>1243396354.4535625</v>
      </c>
      <c r="H13" s="652"/>
      <c r="I13" s="652"/>
      <c r="J13" s="652"/>
      <c r="K13" s="652"/>
      <c r="L13" s="652"/>
    </row>
    <row r="14" spans="1:12">
      <c r="B14" s="28"/>
    </row>
    <row r="15" spans="1:12" ht="25.5">
      <c r="B15" s="28" t="s">
        <v>358</v>
      </c>
    </row>
    <row r="16" spans="1:12">
      <c r="B16" s="28"/>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8"/>
  <sheetViews>
    <sheetView zoomScaleNormal="100" workbookViewId="0">
      <pane xSplit="1" ySplit="4" topLeftCell="B5" activePane="bottomRight" state="frozen"/>
      <selection activeCell="C45" sqref="C45"/>
      <selection pane="topRight" activeCell="C45" sqref="C45"/>
      <selection pane="bottomLeft" activeCell="C45" sqref="C45"/>
      <selection pane="bottomRight" activeCell="C45" sqref="C45"/>
    </sheetView>
  </sheetViews>
  <sheetFormatPr defaultColWidth="9.140625" defaultRowHeight="14.25"/>
  <cols>
    <col min="1" max="1" width="9.5703125" style="4" bestFit="1" customWidth="1"/>
    <col min="2" max="2" width="65.5703125" style="4" customWidth="1"/>
    <col min="3" max="3" width="72.7109375" style="4" bestFit="1" customWidth="1"/>
    <col min="4" max="16384" width="9.140625" style="5"/>
  </cols>
  <sheetData>
    <row r="1" spans="1:8">
      <c r="A1" s="2" t="s">
        <v>30</v>
      </c>
      <c r="B1" s="3" t="str">
        <f>'Info '!C2</f>
        <v>JSC ProCredit Bank</v>
      </c>
    </row>
    <row r="2" spans="1:8">
      <c r="A2" s="2" t="s">
        <v>31</v>
      </c>
      <c r="B2" s="320">
        <f>'1. key ratios '!B2</f>
        <v>45565</v>
      </c>
    </row>
    <row r="4" spans="1:8" ht="27.95" customHeight="1" thickBot="1">
      <c r="A4" s="29" t="s">
        <v>41</v>
      </c>
      <c r="B4" s="30" t="s">
        <v>163</v>
      </c>
      <c r="C4" s="31"/>
    </row>
    <row r="5" spans="1:8">
      <c r="A5" s="32"/>
      <c r="B5" s="305" t="s">
        <v>42</v>
      </c>
      <c r="C5" s="306" t="s">
        <v>370</v>
      </c>
    </row>
    <row r="6" spans="1:8">
      <c r="A6" s="33">
        <v>1</v>
      </c>
      <c r="B6" s="522" t="s">
        <v>710</v>
      </c>
      <c r="C6" s="523" t="s">
        <v>711</v>
      </c>
    </row>
    <row r="7" spans="1:8">
      <c r="A7" s="33">
        <v>2</v>
      </c>
      <c r="B7" s="522" t="s">
        <v>712</v>
      </c>
      <c r="C7" s="523" t="s">
        <v>713</v>
      </c>
    </row>
    <row r="8" spans="1:8">
      <c r="A8" s="33">
        <v>3</v>
      </c>
      <c r="B8" s="522" t="s">
        <v>714</v>
      </c>
      <c r="C8" s="523" t="s">
        <v>715</v>
      </c>
    </row>
    <row r="9" spans="1:8">
      <c r="A9" s="33">
        <v>4</v>
      </c>
      <c r="B9" s="522" t="s">
        <v>716</v>
      </c>
      <c r="C9" s="523" t="s">
        <v>713</v>
      </c>
    </row>
    <row r="10" spans="1:8">
      <c r="A10" s="33">
        <v>5</v>
      </c>
      <c r="B10" s="522" t="s">
        <v>717</v>
      </c>
      <c r="C10" s="523" t="s">
        <v>715</v>
      </c>
    </row>
    <row r="11" spans="1:8">
      <c r="A11" s="33">
        <v>6</v>
      </c>
      <c r="B11" s="34"/>
      <c r="C11" s="35"/>
    </row>
    <row r="12" spans="1:8">
      <c r="A12" s="33">
        <v>7</v>
      </c>
      <c r="B12" s="34"/>
      <c r="C12" s="35"/>
      <c r="H12" s="36"/>
    </row>
    <row r="13" spans="1:8">
      <c r="A13" s="33">
        <v>8</v>
      </c>
      <c r="B13" s="34"/>
      <c r="C13" s="35"/>
    </row>
    <row r="14" spans="1:8">
      <c r="A14" s="33">
        <v>9</v>
      </c>
      <c r="B14" s="34"/>
      <c r="C14" s="35"/>
    </row>
    <row r="15" spans="1:8">
      <c r="A15" s="33">
        <v>10</v>
      </c>
      <c r="B15" s="34"/>
      <c r="C15" s="35"/>
    </row>
    <row r="16" spans="1:8">
      <c r="A16" s="33"/>
      <c r="B16" s="307"/>
      <c r="C16" s="308"/>
    </row>
    <row r="17" spans="1:3">
      <c r="A17" s="33"/>
      <c r="B17" s="141" t="s">
        <v>43</v>
      </c>
      <c r="C17" s="309" t="s">
        <v>371</v>
      </c>
    </row>
    <row r="18" spans="1:3" ht="25.5">
      <c r="A18" s="33">
        <v>1</v>
      </c>
      <c r="B18" s="522" t="s">
        <v>718</v>
      </c>
      <c r="C18" s="664" t="s">
        <v>735</v>
      </c>
    </row>
    <row r="19" spans="1:3">
      <c r="A19" s="33">
        <v>2</v>
      </c>
      <c r="B19" s="522" t="s">
        <v>719</v>
      </c>
      <c r="C19" s="524" t="s">
        <v>736</v>
      </c>
    </row>
    <row r="20" spans="1:3">
      <c r="A20" s="33">
        <v>3</v>
      </c>
      <c r="B20" s="522" t="s">
        <v>720</v>
      </c>
      <c r="C20" s="524" t="s">
        <v>721</v>
      </c>
    </row>
    <row r="21" spans="1:3">
      <c r="A21" s="33">
        <v>4</v>
      </c>
      <c r="B21" s="522" t="s">
        <v>722</v>
      </c>
      <c r="C21" s="524" t="s">
        <v>723</v>
      </c>
    </row>
    <row r="22" spans="1:3">
      <c r="A22" s="33">
        <v>5</v>
      </c>
      <c r="B22" s="34"/>
      <c r="C22" s="37"/>
    </row>
    <row r="23" spans="1:3">
      <c r="A23" s="33">
        <v>6</v>
      </c>
      <c r="B23" s="34"/>
      <c r="C23" s="37"/>
    </row>
    <row r="24" spans="1:3">
      <c r="A24" s="33">
        <v>7</v>
      </c>
      <c r="B24" s="34"/>
      <c r="C24" s="37"/>
    </row>
    <row r="25" spans="1:3">
      <c r="A25" s="33">
        <v>8</v>
      </c>
      <c r="B25" s="34"/>
      <c r="C25" s="37"/>
    </row>
    <row r="26" spans="1:3">
      <c r="A26" s="33">
        <v>9</v>
      </c>
      <c r="B26" s="34"/>
      <c r="C26" s="37"/>
    </row>
    <row r="27" spans="1:3" ht="15.75" customHeight="1">
      <c r="A27" s="33">
        <v>10</v>
      </c>
      <c r="B27" s="34"/>
      <c r="C27" s="38"/>
    </row>
    <row r="28" spans="1:3" ht="15.75" customHeight="1">
      <c r="A28" s="33"/>
      <c r="B28" s="34"/>
      <c r="C28" s="38"/>
    </row>
    <row r="29" spans="1:3" ht="30" customHeight="1">
      <c r="A29" s="33"/>
      <c r="B29" s="692" t="s">
        <v>44</v>
      </c>
      <c r="C29" s="693"/>
    </row>
    <row r="30" spans="1:3">
      <c r="A30" s="33">
        <v>1</v>
      </c>
      <c r="B30" s="34" t="s">
        <v>724</v>
      </c>
      <c r="C30" s="525">
        <v>1</v>
      </c>
    </row>
    <row r="31" spans="1:3" ht="15.75" customHeight="1">
      <c r="A31" s="33"/>
      <c r="B31" s="34"/>
      <c r="C31" s="35"/>
    </row>
    <row r="32" spans="1:3" ht="29.25" customHeight="1">
      <c r="A32" s="33"/>
      <c r="B32" s="692" t="s">
        <v>45</v>
      </c>
      <c r="C32" s="693"/>
    </row>
    <row r="33" spans="1:3">
      <c r="A33" s="33">
        <v>1</v>
      </c>
      <c r="B33" s="34" t="s">
        <v>725</v>
      </c>
      <c r="C33" s="528">
        <v>0.183</v>
      </c>
    </row>
    <row r="34" spans="1:3">
      <c r="A34" s="526">
        <v>2</v>
      </c>
      <c r="B34" s="527" t="s">
        <v>726</v>
      </c>
      <c r="C34" s="529">
        <v>0.13200000000000001</v>
      </c>
    </row>
    <row r="35" spans="1:3">
      <c r="A35" s="526">
        <v>3</v>
      </c>
      <c r="B35" s="527" t="s">
        <v>727</v>
      </c>
      <c r="C35" s="529">
        <v>0.125</v>
      </c>
    </row>
    <row r="36" spans="1:3">
      <c r="A36" s="526">
        <v>4</v>
      </c>
      <c r="B36" s="527" t="s">
        <v>728</v>
      </c>
      <c r="C36" s="529">
        <v>8.6999999999999994E-2</v>
      </c>
    </row>
    <row r="37" spans="1:3">
      <c r="A37" s="526">
        <v>5</v>
      </c>
      <c r="B37" s="527" t="s">
        <v>729</v>
      </c>
      <c r="C37" s="529">
        <v>8.5999999999999993E-2</v>
      </c>
    </row>
    <row r="38" spans="1:3" ht="15" thickBot="1">
      <c r="A38" s="39"/>
      <c r="B38" s="40"/>
      <c r="C38" s="41"/>
    </row>
  </sheetData>
  <mergeCells count="2">
    <mergeCell ref="B32:C32"/>
    <mergeCell ref="B29:C29"/>
  </mergeCells>
  <dataValidations disablePrompts="1"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70" zoomScaleNormal="70" workbookViewId="0">
      <pane xSplit="1" ySplit="5" topLeftCell="B6" activePane="bottomRight" state="frozen"/>
      <selection activeCell="C45" sqref="C45"/>
      <selection pane="topRight" activeCell="C45" sqref="C45"/>
      <selection pane="bottomLeft" activeCell="C45" sqref="C45"/>
      <selection pane="bottomRight" activeCell="J30" sqref="J30"/>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8">
      <c r="A1" s="27" t="s">
        <v>30</v>
      </c>
      <c r="B1" s="3" t="str">
        <f>'Info '!C2</f>
        <v>JSC ProCredit Bank</v>
      </c>
    </row>
    <row r="2" spans="1:8" s="2" customFormat="1" ht="15.75" customHeight="1">
      <c r="A2" s="27" t="s">
        <v>31</v>
      </c>
      <c r="B2" s="320">
        <f>'1. key ratios '!B2</f>
        <v>45565</v>
      </c>
    </row>
    <row r="3" spans="1:8" s="2" customFormat="1" ht="15.75" customHeight="1">
      <c r="A3" s="27"/>
    </row>
    <row r="4" spans="1:8" s="2" customFormat="1" ht="15.75" customHeight="1" thickBot="1">
      <c r="A4" s="194" t="s">
        <v>99</v>
      </c>
      <c r="B4" s="698" t="s">
        <v>225</v>
      </c>
      <c r="C4" s="699"/>
      <c r="D4" s="699"/>
      <c r="E4" s="699"/>
    </row>
    <row r="5" spans="1:8" s="45" customFormat="1" ht="17.45" customHeight="1">
      <c r="A5" s="144"/>
      <c r="B5" s="145"/>
      <c r="C5" s="43" t="s">
        <v>0</v>
      </c>
      <c r="D5" s="43" t="s">
        <v>1</v>
      </c>
      <c r="E5" s="44" t="s">
        <v>2</v>
      </c>
    </row>
    <row r="6" spans="1:8" ht="14.45" customHeight="1">
      <c r="A6" s="99"/>
      <c r="B6" s="694" t="s">
        <v>232</v>
      </c>
      <c r="C6" s="694" t="s">
        <v>659</v>
      </c>
      <c r="D6" s="696" t="s">
        <v>98</v>
      </c>
      <c r="E6" s="697"/>
    </row>
    <row r="7" spans="1:8" ht="99.6" customHeight="1">
      <c r="A7" s="99"/>
      <c r="B7" s="695"/>
      <c r="C7" s="694"/>
      <c r="D7" s="228" t="s">
        <v>97</v>
      </c>
      <c r="E7" s="229" t="s">
        <v>233</v>
      </c>
    </row>
    <row r="8" spans="1:8" ht="21">
      <c r="A8" s="374">
        <v>1</v>
      </c>
      <c r="B8" s="375" t="s">
        <v>560</v>
      </c>
      <c r="C8" s="428">
        <v>458582365.58630002</v>
      </c>
      <c r="D8" s="428">
        <v>0</v>
      </c>
      <c r="E8" s="428">
        <v>458582365.58630002</v>
      </c>
      <c r="F8" s="653"/>
      <c r="G8" s="653"/>
      <c r="H8" s="653"/>
    </row>
    <row r="9" spans="1:8" ht="15">
      <c r="A9" s="374">
        <v>1.1000000000000001</v>
      </c>
      <c r="B9" s="376" t="s">
        <v>561</v>
      </c>
      <c r="C9" s="428">
        <v>53893715.019600004</v>
      </c>
      <c r="D9" s="428"/>
      <c r="E9" s="428">
        <v>53893715.019600004</v>
      </c>
      <c r="F9" s="653"/>
      <c r="G9" s="653"/>
      <c r="H9" s="653"/>
    </row>
    <row r="10" spans="1:8" ht="15">
      <c r="A10" s="374">
        <v>1.2</v>
      </c>
      <c r="B10" s="376" t="s">
        <v>562</v>
      </c>
      <c r="C10" s="428">
        <v>211602663.23249999</v>
      </c>
      <c r="D10" s="428"/>
      <c r="E10" s="428">
        <v>211602663.23249999</v>
      </c>
      <c r="F10" s="653"/>
      <c r="G10" s="653"/>
      <c r="H10" s="653"/>
    </row>
    <row r="11" spans="1:8" ht="15">
      <c r="A11" s="374">
        <v>1.3</v>
      </c>
      <c r="B11" s="376" t="s">
        <v>563</v>
      </c>
      <c r="C11" s="428">
        <v>193085987.33419999</v>
      </c>
      <c r="D11" s="428"/>
      <c r="E11" s="428">
        <v>193085987.33419999</v>
      </c>
      <c r="F11" s="653"/>
      <c r="G11" s="653"/>
      <c r="H11" s="653"/>
    </row>
    <row r="12" spans="1:8" ht="15">
      <c r="A12" s="374">
        <v>2</v>
      </c>
      <c r="B12" s="377" t="s">
        <v>564</v>
      </c>
      <c r="C12" s="428">
        <v>0</v>
      </c>
      <c r="D12" s="428"/>
      <c r="E12" s="428">
        <v>0</v>
      </c>
      <c r="F12" s="653"/>
      <c r="G12" s="653"/>
      <c r="H12" s="653"/>
    </row>
    <row r="13" spans="1:8" ht="15">
      <c r="A13" s="374">
        <v>2.1</v>
      </c>
      <c r="B13" s="378" t="s">
        <v>565</v>
      </c>
      <c r="C13" s="429">
        <v>0</v>
      </c>
      <c r="D13" s="429"/>
      <c r="E13" s="429">
        <v>0</v>
      </c>
      <c r="F13" s="653"/>
      <c r="G13" s="653"/>
      <c r="H13" s="653"/>
    </row>
    <row r="14" spans="1:8" ht="21">
      <c r="A14" s="374">
        <v>3</v>
      </c>
      <c r="B14" s="379" t="s">
        <v>566</v>
      </c>
      <c r="C14" s="429">
        <v>0</v>
      </c>
      <c r="D14" s="429"/>
      <c r="E14" s="429">
        <v>0</v>
      </c>
      <c r="F14" s="653"/>
      <c r="G14" s="653"/>
      <c r="H14" s="653"/>
    </row>
    <row r="15" spans="1:8" ht="21">
      <c r="A15" s="374">
        <v>4</v>
      </c>
      <c r="B15" s="380" t="s">
        <v>567</v>
      </c>
      <c r="C15" s="429">
        <v>0</v>
      </c>
      <c r="D15" s="429"/>
      <c r="E15" s="429">
        <v>0</v>
      </c>
      <c r="F15" s="653"/>
      <c r="G15" s="653"/>
      <c r="H15" s="653"/>
    </row>
    <row r="16" spans="1:8" ht="21">
      <c r="A16" s="374">
        <v>5</v>
      </c>
      <c r="B16" s="381" t="s">
        <v>568</v>
      </c>
      <c r="C16" s="429">
        <v>139527.79999999999</v>
      </c>
      <c r="D16" s="429">
        <v>0</v>
      </c>
      <c r="E16" s="429">
        <v>139527.79999999999</v>
      </c>
      <c r="F16" s="653"/>
      <c r="G16" s="653"/>
      <c r="H16" s="653"/>
    </row>
    <row r="17" spans="1:8" ht="15">
      <c r="A17" s="374">
        <v>5.0999999999999996</v>
      </c>
      <c r="B17" s="382" t="s">
        <v>569</v>
      </c>
      <c r="C17" s="429">
        <v>139527.79999999999</v>
      </c>
      <c r="D17" s="429"/>
      <c r="E17" s="429">
        <v>139527.79999999999</v>
      </c>
      <c r="F17" s="653"/>
      <c r="G17" s="653"/>
      <c r="H17" s="653"/>
    </row>
    <row r="18" spans="1:8" ht="15">
      <c r="A18" s="374">
        <v>5.2</v>
      </c>
      <c r="B18" s="382" t="s">
        <v>570</v>
      </c>
      <c r="C18" s="429">
        <v>0</v>
      </c>
      <c r="D18" s="429"/>
      <c r="E18" s="429">
        <v>0</v>
      </c>
      <c r="F18" s="653"/>
      <c r="G18" s="653"/>
      <c r="H18" s="653"/>
    </row>
    <row r="19" spans="1:8" ht="15">
      <c r="A19" s="374">
        <v>5.3</v>
      </c>
      <c r="B19" s="383" t="s">
        <v>571</v>
      </c>
      <c r="C19" s="429">
        <v>0</v>
      </c>
      <c r="D19" s="429"/>
      <c r="E19" s="429">
        <v>0</v>
      </c>
      <c r="F19" s="653"/>
      <c r="G19" s="653"/>
      <c r="H19" s="653"/>
    </row>
    <row r="20" spans="1:8" ht="15">
      <c r="A20" s="374">
        <v>6</v>
      </c>
      <c r="B20" s="379" t="s">
        <v>572</v>
      </c>
      <c r="C20" s="429">
        <v>1421002850.07212</v>
      </c>
      <c r="D20" s="429">
        <v>0</v>
      </c>
      <c r="E20" s="429">
        <v>1421002850.07212</v>
      </c>
      <c r="F20" s="653"/>
      <c r="G20" s="653"/>
      <c r="H20" s="653"/>
    </row>
    <row r="21" spans="1:8" ht="15">
      <c r="A21" s="374">
        <v>6.1</v>
      </c>
      <c r="B21" s="382" t="s">
        <v>570</v>
      </c>
      <c r="C21" s="429">
        <v>71165099.75</v>
      </c>
      <c r="D21" s="429"/>
      <c r="E21" s="429">
        <v>71165099.75</v>
      </c>
      <c r="F21" s="653"/>
      <c r="G21" s="653"/>
      <c r="H21" s="653"/>
    </row>
    <row r="22" spans="1:8" ht="15">
      <c r="A22" s="374">
        <v>6.2</v>
      </c>
      <c r="B22" s="383" t="s">
        <v>571</v>
      </c>
      <c r="C22" s="429">
        <v>1349837750.32212</v>
      </c>
      <c r="D22" s="429"/>
      <c r="E22" s="429">
        <v>1349837750.32212</v>
      </c>
      <c r="F22" s="653"/>
      <c r="G22" s="653"/>
      <c r="H22" s="653"/>
    </row>
    <row r="23" spans="1:8" ht="21">
      <c r="A23" s="374">
        <v>7</v>
      </c>
      <c r="B23" s="377" t="s">
        <v>573</v>
      </c>
      <c r="C23" s="429">
        <v>8871848.4900000002</v>
      </c>
      <c r="D23" s="429">
        <v>8871848.4900000002</v>
      </c>
      <c r="E23" s="429">
        <v>0</v>
      </c>
      <c r="F23" s="653"/>
      <c r="G23" s="653"/>
      <c r="H23" s="653"/>
    </row>
    <row r="24" spans="1:8" ht="21">
      <c r="A24" s="374">
        <v>8</v>
      </c>
      <c r="B24" s="384" t="s">
        <v>574</v>
      </c>
      <c r="C24" s="429">
        <v>0</v>
      </c>
      <c r="D24" s="429"/>
      <c r="E24" s="429">
        <v>0</v>
      </c>
      <c r="F24" s="653"/>
      <c r="G24" s="653"/>
      <c r="H24" s="653"/>
    </row>
    <row r="25" spans="1:8" ht="15">
      <c r="A25" s="374">
        <v>9</v>
      </c>
      <c r="B25" s="380" t="s">
        <v>575</v>
      </c>
      <c r="C25" s="429">
        <v>46262578.38000001</v>
      </c>
      <c r="D25" s="429">
        <v>0</v>
      </c>
      <c r="E25" s="429">
        <v>46262578.38000001</v>
      </c>
      <c r="F25" s="653"/>
      <c r="G25" s="653"/>
      <c r="H25" s="653"/>
    </row>
    <row r="26" spans="1:8" ht="15">
      <c r="A26" s="374">
        <v>9.1</v>
      </c>
      <c r="B26" s="382" t="s">
        <v>576</v>
      </c>
      <c r="C26" s="429">
        <v>42095550.99000001</v>
      </c>
      <c r="D26" s="429"/>
      <c r="E26" s="429">
        <v>42095550.99000001</v>
      </c>
      <c r="F26" s="653"/>
      <c r="G26" s="653"/>
      <c r="H26" s="653"/>
    </row>
    <row r="27" spans="1:8" ht="15">
      <c r="A27" s="374">
        <v>9.1999999999999993</v>
      </c>
      <c r="B27" s="382" t="s">
        <v>577</v>
      </c>
      <c r="C27" s="429">
        <v>4167027.39</v>
      </c>
      <c r="D27" s="429"/>
      <c r="E27" s="429">
        <v>4167027.39</v>
      </c>
      <c r="F27" s="653"/>
      <c r="G27" s="653"/>
      <c r="H27" s="653"/>
    </row>
    <row r="28" spans="1:8" ht="15">
      <c r="A28" s="374">
        <v>10</v>
      </c>
      <c r="B28" s="380" t="s">
        <v>578</v>
      </c>
      <c r="C28" s="429">
        <v>2084486.9</v>
      </c>
      <c r="D28" s="429">
        <v>2084486.9</v>
      </c>
      <c r="E28" s="429">
        <v>0</v>
      </c>
      <c r="F28" s="653"/>
      <c r="G28" s="653"/>
      <c r="H28" s="653"/>
    </row>
    <row r="29" spans="1:8" ht="15">
      <c r="A29" s="374">
        <v>10.1</v>
      </c>
      <c r="B29" s="382" t="s">
        <v>579</v>
      </c>
      <c r="C29" s="429">
        <v>0</v>
      </c>
      <c r="D29" s="429"/>
      <c r="E29" s="429">
        <v>0</v>
      </c>
      <c r="F29" s="653"/>
      <c r="G29" s="653"/>
      <c r="H29" s="653"/>
    </row>
    <row r="30" spans="1:8" ht="15">
      <c r="A30" s="374">
        <v>10.199999999999999</v>
      </c>
      <c r="B30" s="382" t="s">
        <v>580</v>
      </c>
      <c r="C30" s="429">
        <v>2084486.9</v>
      </c>
      <c r="D30" s="429">
        <v>2084486.9</v>
      </c>
      <c r="E30" s="429">
        <v>0</v>
      </c>
      <c r="F30" s="653"/>
      <c r="G30" s="653"/>
      <c r="H30" s="653"/>
    </row>
    <row r="31" spans="1:8" ht="15">
      <c r="A31" s="374">
        <v>11</v>
      </c>
      <c r="B31" s="380" t="s">
        <v>581</v>
      </c>
      <c r="C31" s="429">
        <v>3436592.26</v>
      </c>
      <c r="D31" s="429">
        <v>0</v>
      </c>
      <c r="E31" s="429">
        <v>3436592.26</v>
      </c>
      <c r="F31" s="653"/>
      <c r="G31" s="653"/>
      <c r="H31" s="653"/>
    </row>
    <row r="32" spans="1:8" ht="15">
      <c r="A32" s="374">
        <v>11.1</v>
      </c>
      <c r="B32" s="382" t="s">
        <v>582</v>
      </c>
      <c r="C32" s="429">
        <v>3436592.26</v>
      </c>
      <c r="D32" s="429"/>
      <c r="E32" s="429">
        <v>3436592.26</v>
      </c>
      <c r="F32" s="653"/>
      <c r="G32" s="653"/>
      <c r="H32" s="653"/>
    </row>
    <row r="33" spans="1:8" ht="15">
      <c r="A33" s="374">
        <v>11.2</v>
      </c>
      <c r="B33" s="382" t="s">
        <v>583</v>
      </c>
      <c r="C33" s="429">
        <v>0</v>
      </c>
      <c r="D33" s="429"/>
      <c r="E33" s="429">
        <v>0</v>
      </c>
      <c r="F33" s="653"/>
      <c r="G33" s="653"/>
      <c r="H33" s="653"/>
    </row>
    <row r="34" spans="1:8" ht="15">
      <c r="A34" s="374">
        <v>13</v>
      </c>
      <c r="B34" s="380" t="s">
        <v>584</v>
      </c>
      <c r="C34" s="429">
        <v>5303908.4884799998</v>
      </c>
      <c r="D34" s="429"/>
      <c r="E34" s="429">
        <v>5303908.4884799998</v>
      </c>
      <c r="F34" s="653"/>
      <c r="G34" s="653"/>
      <c r="H34" s="653"/>
    </row>
    <row r="35" spans="1:8" ht="15">
      <c r="A35" s="374">
        <v>13.1</v>
      </c>
      <c r="B35" s="385" t="s">
        <v>585</v>
      </c>
      <c r="C35" s="429">
        <v>101910</v>
      </c>
      <c r="D35" s="429"/>
      <c r="E35" s="429">
        <v>101910</v>
      </c>
      <c r="F35" s="653"/>
      <c r="G35" s="653"/>
      <c r="H35" s="653"/>
    </row>
    <row r="36" spans="1:8" ht="15">
      <c r="A36" s="374">
        <v>13.2</v>
      </c>
      <c r="B36" s="385" t="s">
        <v>586</v>
      </c>
      <c r="C36" s="429">
        <v>0</v>
      </c>
      <c r="D36" s="429"/>
      <c r="E36" s="429">
        <v>0</v>
      </c>
      <c r="F36" s="653"/>
      <c r="G36" s="653"/>
      <c r="H36" s="653"/>
    </row>
    <row r="37" spans="1:8" ht="26.25" thickBot="1">
      <c r="A37" s="102"/>
      <c r="B37" s="195" t="s">
        <v>234</v>
      </c>
      <c r="C37" s="146">
        <v>1945684157.9769003</v>
      </c>
      <c r="D37" s="146">
        <v>10956335.390000001</v>
      </c>
      <c r="E37" s="146">
        <v>1934727822.5869002</v>
      </c>
      <c r="F37" s="653"/>
      <c r="G37" s="653"/>
      <c r="H37" s="653"/>
    </row>
    <row r="38" spans="1:8">
      <c r="A38" s="5"/>
      <c r="B38" s="5"/>
      <c r="C38" s="5"/>
      <c r="D38" s="5"/>
      <c r="E38" s="5"/>
    </row>
    <row r="39" spans="1:8">
      <c r="A39" s="5"/>
      <c r="B39" s="5"/>
      <c r="C39" s="5"/>
      <c r="D39" s="5"/>
      <c r="E39" s="5"/>
    </row>
    <row r="41" spans="1:8" s="4" customFormat="1">
      <c r="B41" s="47"/>
      <c r="F41" s="5"/>
      <c r="G41" s="5"/>
    </row>
    <row r="42" spans="1:8" s="4" customFormat="1">
      <c r="B42" s="47"/>
      <c r="F42" s="5"/>
      <c r="G42" s="5"/>
    </row>
    <row r="43" spans="1:8" s="4" customFormat="1">
      <c r="B43" s="47"/>
      <c r="F43" s="5"/>
      <c r="G43" s="5"/>
    </row>
    <row r="44" spans="1:8" s="4" customFormat="1">
      <c r="B44" s="47"/>
      <c r="F44" s="5"/>
      <c r="G44" s="5"/>
    </row>
    <row r="45" spans="1:8" s="4" customFormat="1">
      <c r="B45" s="47"/>
      <c r="F45" s="5"/>
      <c r="G45" s="5"/>
    </row>
    <row r="46" spans="1:8" s="4" customFormat="1">
      <c r="B46" s="47"/>
      <c r="F46" s="5"/>
      <c r="G46" s="5"/>
    </row>
    <row r="47" spans="1:8" s="4" customFormat="1">
      <c r="B47" s="47"/>
      <c r="F47" s="5"/>
      <c r="G47" s="5"/>
    </row>
    <row r="48" spans="1:8" s="4" customFormat="1">
      <c r="B48" s="47"/>
      <c r="F48" s="5"/>
      <c r="G48" s="5"/>
    </row>
    <row r="49" spans="2:7" s="4" customFormat="1">
      <c r="B49" s="47"/>
      <c r="F49" s="5"/>
      <c r="G49" s="5"/>
    </row>
    <row r="50" spans="2:7" s="4" customFormat="1">
      <c r="B50" s="47"/>
      <c r="F50" s="5"/>
      <c r="G50" s="5"/>
    </row>
    <row r="51" spans="2:7" s="4" customFormat="1">
      <c r="B51" s="47"/>
      <c r="F51" s="5"/>
      <c r="G51" s="5"/>
    </row>
    <row r="52" spans="2:7" s="4" customFormat="1">
      <c r="B52" s="47"/>
      <c r="F52" s="5"/>
      <c r="G52" s="5"/>
    </row>
    <row r="53" spans="2:7" s="4" customFormat="1">
      <c r="B53" s="47"/>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F33"/>
  <sheetViews>
    <sheetView zoomScaleNormal="100" workbookViewId="0">
      <pane xSplit="1" ySplit="4" topLeftCell="B5" activePane="bottomRight" state="frozen"/>
      <selection activeCell="C45" sqref="C45"/>
      <selection pane="topRight" activeCell="C45" sqref="C45"/>
      <selection pane="bottomLeft" activeCell="C45" sqref="C45"/>
      <selection pane="bottomRight" activeCell="E20" sqref="E20"/>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20">
        <f>'1. key ratios '!B2</f>
        <v>45565</v>
      </c>
      <c r="C2" s="4"/>
      <c r="D2" s="4"/>
      <c r="E2" s="4"/>
      <c r="F2" s="4"/>
    </row>
    <row r="3" spans="1:6" s="2" customFormat="1" ht="15.75" customHeight="1">
      <c r="C3" s="4"/>
      <c r="D3" s="4"/>
      <c r="E3" s="4"/>
      <c r="F3" s="4"/>
    </row>
    <row r="4" spans="1:6" s="2" customFormat="1" ht="13.5" thickBot="1">
      <c r="A4" s="2" t="s">
        <v>46</v>
      </c>
      <c r="B4" s="196" t="s">
        <v>553</v>
      </c>
      <c r="C4" s="42" t="s">
        <v>35</v>
      </c>
      <c r="D4" s="4"/>
      <c r="E4" s="4"/>
      <c r="F4" s="4"/>
    </row>
    <row r="5" spans="1:6">
      <c r="A5" s="150">
        <v>1</v>
      </c>
      <c r="B5" s="197" t="s">
        <v>555</v>
      </c>
      <c r="C5" s="151">
        <v>1934727822.5869002</v>
      </c>
      <c r="D5" s="134"/>
    </row>
    <row r="6" spans="1:6">
      <c r="A6" s="48">
        <v>2.1</v>
      </c>
      <c r="B6" s="100" t="s">
        <v>214</v>
      </c>
      <c r="C6" s="95">
        <v>158391359.30309999</v>
      </c>
      <c r="D6" s="134"/>
    </row>
    <row r="7" spans="1:6" s="28" customFormat="1" outlineLevel="1">
      <c r="A7" s="23">
        <v>2.2000000000000002</v>
      </c>
      <c r="B7" s="24" t="s">
        <v>215</v>
      </c>
      <c r="C7" s="152">
        <v>0</v>
      </c>
      <c r="D7" s="134"/>
    </row>
    <row r="8" spans="1:6" s="28" customFormat="1">
      <c r="A8" s="23">
        <v>3</v>
      </c>
      <c r="B8" s="148" t="s">
        <v>554</v>
      </c>
      <c r="C8" s="153">
        <v>2093119181.8900003</v>
      </c>
      <c r="D8" s="134"/>
    </row>
    <row r="9" spans="1:6">
      <c r="A9" s="48">
        <v>4</v>
      </c>
      <c r="B9" s="49" t="s">
        <v>48</v>
      </c>
      <c r="C9" s="95"/>
      <c r="D9" s="134"/>
    </row>
    <row r="10" spans="1:6" s="28" customFormat="1" outlineLevel="1">
      <c r="A10" s="23">
        <v>5.0999999999999996</v>
      </c>
      <c r="B10" s="24" t="s">
        <v>216</v>
      </c>
      <c r="C10" s="152">
        <v>-81242400.682109997</v>
      </c>
      <c r="D10" s="134"/>
    </row>
    <row r="11" spans="1:6" s="28" customFormat="1" outlineLevel="1">
      <c r="A11" s="23">
        <v>5.2</v>
      </c>
      <c r="B11" s="24" t="s">
        <v>217</v>
      </c>
      <c r="C11" s="152">
        <v>0</v>
      </c>
      <c r="D11" s="134"/>
    </row>
    <row r="12" spans="1:6" s="28" customFormat="1">
      <c r="A12" s="23">
        <v>6</v>
      </c>
      <c r="B12" s="147" t="s">
        <v>359</v>
      </c>
      <c r="C12" s="152"/>
      <c r="D12" s="134"/>
    </row>
    <row r="13" spans="1:6" s="28" customFormat="1" ht="13.5" thickBot="1">
      <c r="A13" s="25">
        <v>7</v>
      </c>
      <c r="B13" s="149" t="s">
        <v>177</v>
      </c>
      <c r="C13" s="154">
        <v>2011876781.2078903</v>
      </c>
      <c r="D13" s="134"/>
    </row>
    <row r="14" spans="1:6">
      <c r="D14" s="134"/>
    </row>
    <row r="15" spans="1:6">
      <c r="B15" s="28"/>
    </row>
    <row r="17" spans="1:2" ht="15.75">
      <c r="A17" s="161"/>
      <c r="B17" s="162"/>
    </row>
    <row r="18" spans="1:2" ht="15">
      <c r="A18" s="166"/>
      <c r="B18" s="167"/>
    </row>
    <row r="19" spans="1:2">
      <c r="A19" s="168"/>
      <c r="B19" s="163"/>
    </row>
    <row r="20" spans="1:2">
      <c r="A20" s="169"/>
      <c r="B20" s="164"/>
    </row>
    <row r="21" spans="1:2">
      <c r="A21" s="169"/>
      <c r="B21" s="167"/>
    </row>
    <row r="22" spans="1:2">
      <c r="A22" s="168"/>
      <c r="B22" s="165"/>
    </row>
    <row r="23" spans="1:2">
      <c r="A23" s="169"/>
      <c r="B23" s="164"/>
    </row>
    <row r="24" spans="1:2">
      <c r="A24" s="169"/>
      <c r="B24" s="164"/>
    </row>
    <row r="25" spans="1:2">
      <c r="A25" s="169"/>
      <c r="B25" s="170"/>
    </row>
    <row r="26" spans="1:2">
      <c r="A26" s="169"/>
      <c r="B26" s="167"/>
    </row>
    <row r="27" spans="1:2">
      <c r="B27" s="47"/>
    </row>
    <row r="28" spans="1:2">
      <c r="B28" s="47"/>
    </row>
    <row r="29" spans="1:2">
      <c r="B29" s="47"/>
    </row>
    <row r="30" spans="1:2">
      <c r="B30" s="47"/>
    </row>
    <row r="31" spans="1:2">
      <c r="B31" s="47"/>
    </row>
    <row r="32" spans="1:2">
      <c r="B32" s="47"/>
    </row>
    <row r="33" spans="2:2">
      <c r="B33" s="47"/>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2024-11-06T11:51:43Z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2024-07-24T07:34:39Z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3eaea503-a69a-4250-ad82-e5c250c1261e</vt:lpwstr>
  </property>
  <property fmtid="{D5CDD505-2E9C-101B-9397-08002B2CF9AE}" pid="13" name="MSIP_Label_78cbde42-0dd4-4942-9b1c-e23a1c4e5874_ContentBits">
    <vt:lpwstr>1</vt:lpwstr>
  </property>
</Properties>
</file>