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24226"/>
  <xr:revisionPtr revIDLastSave="0" documentId="13_ncr:1_{1DFF8874-AA8D-4112-9597-8C912B7B1E35}" xr6:coauthVersionLast="47" xr6:coauthVersionMax="47" xr10:uidLastSave="{00000000-0000-0000-0000-000000000000}"/>
  <bookViews>
    <workbookView xWindow="-120" yWindow="-120" windowWidth="29040" windowHeight="15720" tabRatio="919" xr2:uid="{00000000-000D-0000-FFFF-FFFF00000000}"/>
  </bookViews>
  <sheets>
    <sheet name="Info " sheetId="82" r:id="rId1"/>
    <sheet name="1. key ratios" sheetId="84" r:id="rId2"/>
    <sheet name="2. SOFP" sheetId="108" r:id="rId3"/>
    <sheet name="3. SOPL" sheetId="109" r:id="rId4"/>
    <sheet name="4. Off-balance" sheetId="110" r:id="rId5"/>
    <sheet name="5. RWA" sheetId="86" r:id="rId6"/>
    <sheet name="6. Administrators-shareholders" sheetId="52" r:id="rId7"/>
    <sheet name="7. LI1" sheetId="88" r:id="rId8"/>
    <sheet name="8. LI2" sheetId="73" r:id="rId9"/>
    <sheet name="9. Capital" sheetId="89" r:id="rId10"/>
    <sheet name="9.1. Capital Requirements" sheetId="94" r:id="rId11"/>
    <sheet name="9.2. MREL1" sheetId="121" r:id="rId12"/>
    <sheet name="9.3. MREL2" sheetId="122" r:id="rId13"/>
    <sheet name="10. CC2" sheetId="69" r:id="rId14"/>
    <sheet name="11. CRWA" sheetId="90" r:id="rId15"/>
    <sheet name="12. CRM" sheetId="64" r:id="rId16"/>
    <sheet name="13. CRME" sheetId="91" r:id="rId17"/>
    <sheet name="14. LCR" sheetId="93" r:id="rId18"/>
    <sheet name="15. CCR"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9">#REF!</definedName>
    <definedName name="ACC_BALACC" localSheetId="10">#REF!</definedName>
    <definedName name="ACC_BALACC" localSheetId="12">#REF!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9">#REF!</definedName>
    <definedName name="ACC_CRS" localSheetId="10">#REF!</definedName>
    <definedName name="ACC_CRS" localSheetId="12">#REF!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9">#REF!</definedName>
    <definedName name="ACC_DBS" localSheetId="10">#REF!</definedName>
    <definedName name="ACC_DBS" localSheetId="12">#REF!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9">#REF!</definedName>
    <definedName name="ACC_ISO" localSheetId="10">#REF!</definedName>
    <definedName name="ACC_ISO" localSheetId="12">#REF!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9">#REF!</definedName>
    <definedName name="ACC_SALDO" localSheetId="10">#REF!</definedName>
    <definedName name="ACC_SALDO" localSheetId="12">#REF!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9">#REF!</definedName>
    <definedName name="BS_BALACC" localSheetId="10">#REF!</definedName>
    <definedName name="BS_BALACC" localSheetId="12">#REF!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9">#REF!</definedName>
    <definedName name="BS_BALANCE" localSheetId="10">#REF!</definedName>
    <definedName name="BS_BALANCE" localSheetId="12">#REF!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9">#REF!</definedName>
    <definedName name="BS_CR" localSheetId="10">#REF!</definedName>
    <definedName name="BS_CR" localSheetId="12">#REF!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9">#REF!</definedName>
    <definedName name="BS_CR_EQU" localSheetId="10">#REF!</definedName>
    <definedName name="BS_CR_EQU" localSheetId="12">#REF!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9">#REF!</definedName>
    <definedName name="BS_DB" localSheetId="10">#REF!</definedName>
    <definedName name="BS_DB" localSheetId="12">#REF!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9">#REF!</definedName>
    <definedName name="BS_DB_EQU" localSheetId="10">#REF!</definedName>
    <definedName name="BS_DB_EQU" localSheetId="12">#REF!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9">#REF!</definedName>
    <definedName name="BS_DT" localSheetId="10">#REF!</definedName>
    <definedName name="BS_DT" localSheetId="12">#REF!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9">#REF!</definedName>
    <definedName name="BS_ISO" localSheetId="10">#REF!</definedName>
    <definedName name="BS_ISO" localSheetId="12">#REF!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9">#REF!</definedName>
    <definedName name="CurrentDate" localSheetId="10">#REF!</definedName>
    <definedName name="CurrentDate" localSheetId="12">#REF!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23" l="1"/>
  <c r="E6" i="123"/>
  <c r="D6" i="123"/>
  <c r="C6" i="123"/>
  <c r="E6" i="92"/>
  <c r="D6" i="92"/>
  <c r="B1" i="92" l="1"/>
  <c r="B2" i="92"/>
  <c r="E34" i="92"/>
  <c r="Q33" i="92"/>
  <c r="Q32" i="92"/>
  <c r="Q31" i="92"/>
  <c r="Q30" i="92" s="1"/>
  <c r="Q29" i="92"/>
  <c r="Q28" i="92"/>
  <c r="Q27" i="92"/>
  <c r="Q25" i="92"/>
  <c r="Q24" i="92"/>
  <c r="Q23" i="92"/>
  <c r="Q22" i="92" s="1"/>
  <c r="Q21" i="92"/>
  <c r="Q20" i="92"/>
  <c r="Q19" i="92"/>
  <c r="Q17" i="92"/>
  <c r="Q16" i="92"/>
  <c r="Q15" i="92"/>
  <c r="Q13" i="92"/>
  <c r="Q12" i="92"/>
  <c r="Q11" i="92"/>
  <c r="P9" i="92"/>
  <c r="P6" i="92" s="1"/>
  <c r="O9" i="92"/>
  <c r="O6" i="92" s="1"/>
  <c r="N9" i="92"/>
  <c r="N6" i="92" s="1"/>
  <c r="M9" i="92"/>
  <c r="M6" i="92" s="1"/>
  <c r="L9" i="92"/>
  <c r="L6" i="92" s="1"/>
  <c r="K9" i="92"/>
  <c r="K6" i="92" s="1"/>
  <c r="J9" i="92"/>
  <c r="J6" i="92" s="1"/>
  <c r="G9" i="92"/>
  <c r="F9" i="92"/>
  <c r="F6" i="92" s="1"/>
  <c r="C9" i="92"/>
  <c r="C6" i="92" s="1"/>
  <c r="P8" i="92"/>
  <c r="O8" i="92"/>
  <c r="N8" i="92"/>
  <c r="M8" i="92"/>
  <c r="L8" i="92"/>
  <c r="K8" i="92"/>
  <c r="J8" i="92"/>
  <c r="G8" i="92"/>
  <c r="F8" i="92"/>
  <c r="C8" i="92"/>
  <c r="P7" i="92"/>
  <c r="P34" i="92" s="1"/>
  <c r="O7" i="92"/>
  <c r="O34" i="92" s="1"/>
  <c r="N7" i="92"/>
  <c r="N34" i="92" s="1"/>
  <c r="M7" i="92"/>
  <c r="L7" i="92"/>
  <c r="L34" i="92" s="1"/>
  <c r="K7" i="92"/>
  <c r="K34" i="92" s="1"/>
  <c r="J7" i="92"/>
  <c r="G7" i="92"/>
  <c r="F7" i="92"/>
  <c r="I7" i="92" s="1"/>
  <c r="C7" i="92"/>
  <c r="D34" i="92"/>
  <c r="B2" i="123"/>
  <c r="B1" i="123"/>
  <c r="I9" i="92" l="1"/>
  <c r="G6" i="92"/>
  <c r="M34" i="92"/>
  <c r="C34" i="92"/>
  <c r="Q10" i="92"/>
  <c r="I8" i="92"/>
  <c r="I6" i="92" s="1"/>
  <c r="Q9" i="92"/>
  <c r="F34" i="92"/>
  <c r="Q14" i="92"/>
  <c r="Q8" i="92"/>
  <c r="G34" i="92"/>
  <c r="Q26" i="92"/>
  <c r="Q18" i="92"/>
  <c r="J34" i="92"/>
  <c r="Q7" i="92"/>
  <c r="Q6" i="92" l="1"/>
  <c r="Q34" i="92" s="1"/>
  <c r="I34" i="92"/>
  <c r="A2" i="121" l="1"/>
  <c r="A1" i="12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B1" i="97" l="1"/>
  <c r="B1" i="95" l="1"/>
  <c r="B1" i="93"/>
  <c r="B1" i="64"/>
  <c r="B1" i="90"/>
  <c r="B1" i="69"/>
  <c r="B1" i="94"/>
  <c r="B1" i="89"/>
  <c r="B1" i="73"/>
  <c r="B1" i="88"/>
  <c r="B1" i="52"/>
  <c r="B1" i="86"/>
  <c r="G5" i="86"/>
  <c r="F5" i="86"/>
  <c r="E5" i="86"/>
  <c r="D5" i="86"/>
  <c r="G5" i="84"/>
  <c r="F5" i="84"/>
  <c r="E5" i="84"/>
  <c r="D5" i="84"/>
  <c r="C5" i="84"/>
  <c r="B1" i="91" l="1"/>
  <c r="B1"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<sst xmlns="http://schemas.openxmlformats.org/spreadsheetml/2006/main" count="1244" uniqueCount="775">
  <si>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</si>
  <si>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</si>
  <si>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</si>
  <si>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</si>
  <si>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</si>
  <si>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</si>
  <si>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</si>
  <si>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</si>
  <si>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</si>
  <si>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</si>
  <si>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</si>
  <si>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</si>
  <si>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</si>
  <si>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</si>
  <si>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</si>
  <si>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</si>
  <si>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</si>
  <si>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</si>
  <si>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</si>
  <si>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</si>
  <si>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</si>
  <si>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</si>
  <si>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</si>
  <si>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</si>
  <si>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</si>
  <si>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</si>
  <si>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</si>
  <si>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</si>
  <si>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</si>
  <si>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</si>
  <si>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</si>
  <si>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</si>
  <si>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</si>
  <si>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</si>
  <si>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</si>
  <si>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</si>
  <si>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</si>
  <si>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</si>
  <si>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</si>
  <si>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</si>
  <si>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</si>
  <si>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</si>
  <si>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</si>
  <si>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</si>
  <si>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</si>
  <si>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</si>
  <si>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</si>
  <si>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</si>
  <si>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</si>
  <si>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</si>
  <si>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</si>
  <si>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</si>
  <si>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</si>
  <si>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</si>
  <si>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</si>
  <si>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</si>
  <si>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</si>
  <si>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</si>
  <si>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</si>
  <si>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</si>
  <si>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</si>
  <si>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</si>
  <si>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</si>
  <si>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</si>
  <si>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</si>
  <si>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</si>
  <si>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</si>
  <si>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</si>
  <si>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</si>
  <si>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</si>
  <si>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</si>
  <si>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</si>
  <si>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</si>
  <si>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</si>
  <si>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</si>
  <si>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</si>
  <si>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</si>
  <si>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</si>
  <si>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</si>
  <si>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</si>
  <si>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</si>
  <si>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</si>
  <si>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</si>
  <si>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</si>
  <si>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</si>
  <si>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</si>
  <si>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</si>
  <si>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</si>
  <si>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</si>
  <si>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</si>
  <si>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</si>
  <si>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</si>
  <si>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</si>
  <si>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</si>
  <si>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</si>
  <si>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</si>
  <si>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</si>
  <si>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</si>
  <si>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</si>
  <si>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</si>
  <si>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</si>
  <si>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</si>
  <si>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</si>
  <si>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</si>
  <si>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</si>
  <si>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</si>
  <si>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</si>
  <si>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</si>
  <si>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</si>
  <si>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</si>
  <si>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</si>
  <si>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</si>
  <si>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</si>
  <si>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</si>
  <si>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</si>
  <si>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</si>
  <si>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</si>
  <si>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</si>
  <si>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</si>
  <si>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</si>
  <si>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</si>
  <si>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</si>
  <si>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</si>
  <si>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</si>
  <si>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</si>
  <si>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</si>
  <si>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</si>
  <si>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</si>
  <si>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</si>
  <si>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</si>
  <si>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</si>
  <si>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</si>
  <si>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</si>
  <si>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</si>
  <si>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</si>
  <si>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</si>
  <si>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</si>
  <si>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</si>
  <si>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</si>
  <si>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</si>
  <si>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</si>
  <si>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</si>
  <si>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</si>
  <si>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</si>
  <si>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</si>
  <si>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</si>
  <si>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</si>
  <si>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</si>
  <si>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</si>
  <si>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</si>
  <si>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</si>
  <si>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</si>
  <si>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</si>
  <si>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</si>
  <si>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</si>
  <si>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</si>
  <si>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</si>
  <si>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</si>
  <si>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</si>
  <si>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</si>
  <si>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</si>
  <si>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</si>
  <si>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</si>
  <si>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</si>
  <si>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</si>
  <si>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</si>
  <si>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</si>
  <si>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</si>
  <si>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</si>
  <si>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</si>
  <si>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</si>
  <si>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</si>
  <si>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</si>
  <si>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</si>
  <si>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</si>
  <si>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</si>
  <si>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</si>
  <si>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</si>
  <si>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</si>
  <si>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</si>
  <si>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</si>
  <si>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</si>
  <si>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</si>
  <si>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</si>
  <si>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</si>
  <si>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</si>
  <si>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</si>
  <si>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</si>
  <si>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</si>
  <si>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</si>
  <si>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</si>
  <si>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</si>
  <si>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</si>
  <si>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</si>
  <si>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</si>
  <si>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</si>
  <si>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</si>
  <si>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</si>
  <si>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</si>
  <si>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</si>
  <si>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</si>
  <si>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</si>
  <si>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</si>
  <si>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</si>
  <si>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</si>
  <si>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</si>
  <si>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</si>
  <si>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</si>
  <si>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</si>
  <si>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</si>
  <si>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</si>
  <si>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</si>
  <si>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</si>
  <si>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</si>
  <si>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</si>
  <si>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</si>
  <si>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</si>
  <si>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</si>
  <si>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</si>
  <si>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</si>
  <si>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</si>
  <si>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</si>
  <si>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</si>
  <si>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</si>
  <si>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</si>
  <si>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</si>
  <si>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</si>
  <si>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</si>
  <si>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</si>
  <si>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</si>
  <si>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</si>
  <si>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</si>
  <si>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</si>
  <si>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</si>
  <si>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</si>
  <si>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</si>
  <si>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</si>
  <si>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</si>
  <si>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</si>
  <si>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</si>
  <si>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</si>
  <si>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</si>
  <si>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</si>
  <si>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</si>
  <si>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</si>
  <si>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</si>
  <si>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</si>
  <si>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</si>
  <si>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</si>
  <si>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</si>
  <si>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</si>
  <si>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</si>
  <si>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</si>
  <si>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</si>
  <si>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</si>
  <si>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</si>
  <si>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</si>
  <si>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</si>
  <si>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</si>
  <si>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</si>
  <si>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</si>
  <si>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</si>
  <si>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</si>
  <si>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</si>
  <si>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</si>
  <si>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</si>
  <si>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</si>
  <si>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</si>
  <si>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</si>
  <si>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</si>
  <si>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</si>
  <si>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</si>
  <si>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</si>
  <si>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</si>
  <si>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</si>
  <si>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</si>
  <si>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</si>
  <si>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</si>
  <si>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</si>
  <si>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</si>
  <si>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</si>
  <si>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</si>
  <si>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</si>
  <si>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</si>
  <si>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</si>
  <si>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</si>
  <si>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</si>
  <si>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</si>
  <si>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</si>
  <si>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</si>
  <si>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</si>
  <si>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</si>
  <si>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</si>
  <si>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</si>
  <si>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</si>
  <si>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</si>
  <si>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</si>
  <si>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</si>
  <si>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</si>
  <si>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</si>
  <si>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</si>
  <si>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</si>
  <si>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</si>
  <si>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</si>
  <si>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</si>
  <si>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</si>
  <si>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</si>
  <si>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</si>
  <si>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</si>
  <si>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</si>
  <si>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</si>
  <si>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</si>
  <si>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</si>
  <si>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</si>
  <si>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</si>
  <si>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</si>
  <si>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</si>
  <si>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</si>
  <si>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</si>
  <si>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</si>
  <si>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</si>
  <si>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</si>
  <si>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</si>
  <si>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</si>
  <si>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</si>
  <si>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</si>
  <si>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</si>
  <si>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</si>
  <si>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</si>
  <si>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</si>
  <si>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</si>
  <si>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</si>
  <si>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</si>
  <si>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</si>
  <si>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</si>
  <si>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</si>
  <si>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</si>
  <si>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</si>
  <si>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</si>
  <si>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</si>
  <si>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</si>
  <si>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</si>
  <si>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</si>
  <si>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</si>
  <si>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</si>
  <si>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</si>
  <si>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</si>
  <si>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</si>
  <si>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</si>
  <si>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</si>
  <si>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</si>
  <si>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</si>
  <si>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</si>
  <si>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</si>
  <si>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</si>
  <si>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</si>
  <si>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</si>
  <si>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</si>
  <si>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</si>
  <si>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</si>
  <si>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</si>
  <si>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</si>
  <si>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</si>
  <si>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</si>
  <si>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</si>
  <si>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</si>
  <si>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</si>
  <si>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</si>
  <si>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</si>
  <si>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</si>
  <si>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</si>
  <si>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</si>
  <si>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</si>
  <si>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</si>
  <si>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</si>
  <si>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</si>
  <si>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</si>
  <si>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</si>
  <si>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</si>
  <si>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</si>
  <si>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</si>
  <si>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</si>
  <si>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</si>
  <si>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</si>
  <si>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</si>
  <si>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</si>
  <si>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</si>
  <si>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</si>
  <si>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</si>
  <si>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</si>
  <si>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</si>
  <si>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</si>
  <si>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</si>
  <si>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</si>
  <si>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</si>
  <si>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</si>
  <si>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</si>
  <si>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</si>
  <si>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</si>
  <si>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</si>
  <si>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</si>
  <si>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</si>
  <si>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</si>
  <si>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</si>
  <si>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</si>
  <si>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</si>
  <si>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</si>
  <si>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</si>
  <si>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</si>
  <si>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</si>
  <si>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</si>
  <si>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</si>
  <si>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</si>
  <si>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</si>
  <si>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</si>
  <si>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</si>
  <si>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</si>
  <si>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</si>
  <si>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</si>
  <si>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</si>
  <si>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</si>
  <si>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</si>
  <si>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</si>
  <si>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</si>
  <si>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</si>
  <si>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</si>
  <si>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</si>
  <si>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</si>
  <si>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</si>
  <si>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</si>
  <si>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</si>
  <si>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</si>
  <si>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</si>
  <si>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</si>
  <si>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</si>
  <si>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</si>
  <si>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</si>
  <si>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</si>
  <si>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</si>
  <si>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</si>
  <si>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</si>
  <si>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</si>
  <si>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</si>
  <si>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</si>
  <si>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</si>
  <si>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</si>
  <si>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</si>
  <si>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</si>
  <si>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</si>
  <si>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</si>
  <si>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</si>
  <si>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</si>
  <si>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</si>
  <si>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</si>
  <si>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</si>
  <si>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</si>
  <si>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</si>
  <si>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</si>
  <si>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</si>
  <si>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</si>
  <si>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</si>
  <si>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</si>
  <si>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</si>
  <si>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</si>
  <si>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</si>
  <si>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</si>
  <si>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</si>
  <si>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</si>
  <si>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</si>
  <si>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</si>
  <si>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</si>
  <si>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</si>
  <si>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</si>
  <si>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</si>
  <si>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</si>
  <si>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</si>
  <si>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</si>
  <si>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</si>
  <si>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</si>
  <si>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</si>
  <si>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</si>
  <si>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</si>
  <si>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</si>
  <si>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</si>
  <si>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</si>
  <si>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</si>
  <si>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</si>
  <si>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</si>
  <si>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</si>
  <si>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</si>
  <si>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</si>
  <si>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</si>
  <si>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</si>
  <si>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</si>
  <si>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</si>
  <si>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</si>
  <si>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</si>
  <si>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</si>
  <si>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</si>
  <si>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</si>
  <si>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</si>
  <si>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</si>
  <si>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</si>
  <si>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</si>
  <si>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</si>
  <si>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</si>
  <si>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</si>
  <si>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</si>
  <si>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</si>
  <si>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</si>
  <si>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</si>
  <si>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</si>
  <si>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</si>
  <si>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</si>
  <si>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</si>
  <si>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</si>
  <si>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</si>
  <si>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</si>
  <si>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</si>
  <si>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</si>
  <si>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</si>
  <si>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</si>
  <si>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</si>
  <si>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</si>
  <si>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</si>
  <si>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</si>
  <si>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</si>
  <si>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</si>
  <si>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</si>
  <si>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</si>
  <si>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</si>
  <si>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</si>
  <si>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</si>
  <si>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</si>
  <si>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</si>
  <si>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</si>
  <si>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</si>
  <si>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</si>
  <si>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</si>
  <si>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</si>
  <si>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</si>
  <si>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</si>
  <si>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</si>
  <si>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</si>
  <si>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</si>
  <si>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</si>
  <si>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</si>
  <si>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</si>
  <si>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</si>
  <si>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</si>
  <si>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</si>
  <si>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</si>
  <si>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</si>
  <si>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</si>
  <si>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</si>
  <si>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</si>
  <si>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</si>
  <si>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</si>
  <si>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</si>
  <si>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</si>
  <si>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</si>
  <si>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</si>
  <si>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</si>
  <si>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</si>
  <si>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</si>
  <si>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</si>
  <si>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</si>
  <si>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</si>
  <si>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</si>
  <si>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</si>
  <si>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</si>
  <si>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</si>
  <si>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</si>
  <si>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</si>
  <si>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</si>
  <si>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</si>
  <si>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</si>
  <si>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</si>
  <si>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</si>
  <si>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</si>
  <si>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</si>
  <si>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</si>
  <si>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</si>
  <si>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</si>
  <si>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</si>
  <si>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</si>
  <si>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</si>
  <si>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</si>
  <si>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</si>
  <si>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</si>
  <si>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</si>
  <si>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</si>
  <si>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</si>
  <si>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</si>
  <si>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</si>
  <si>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</si>
  <si>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</si>
  <si>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</si>
  <si>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</si>
  <si>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</si>
  <si>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</si>
  <si>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</si>
  <si>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</si>
  <si>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</si>
  <si>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</si>
  <si>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</si>
  <si>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</si>
  <si>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</si>
  <si>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</si>
  <si>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</si>
  <si>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</si>
  <si>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</si>
  <si>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</si>
  <si>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</si>
  <si>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</si>
  <si>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</si>
  <si>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</si>
  <si>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</si>
  <si>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</si>
  <si>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</si>
  <si>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</si>
  <si>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</si>
  <si>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</si>
  <si>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</si>
  <si>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</si>
  <si>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</si>
  <si>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</si>
  <si>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</si>
  <si>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</si>
  <si>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</si>
  <si>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</si>
  <si>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</si>
  <si>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</si>
  <si>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</si>
  <si>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</si>
  <si>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</si>
  <si>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</si>
  <si>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</si>
  <si>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</si>
  <si>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</si>
  <si>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</si>
  <si>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</si>
  <si>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</si>
  <si>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</si>
  <si>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</si>
  <si>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</si>
  <si>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</si>
  <si>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</si>
  <si>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</si>
  <si>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</si>
  <si>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</si>
  <si>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</si>
  <si>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</si>
  <si>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</si>
  <si>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</si>
  <si>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</si>
  <si>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</si>
  <si>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</si>
  <si>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</si>
  <si>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</si>
  <si>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</si>
  <si>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</si>
  <si>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</si>
  <si>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</si>
  <si>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</si>
  <si>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</si>
  <si>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</si>
  <si>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</si>
  <si>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</si>
  <si>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</si>
  <si>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</si>
  <si>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</si>
  <si>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</si>
  <si>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</si>
  <si>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</si>
  <si>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</si>
  <si>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</si>
  <si>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</si>
  <si>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</si>
  <si>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</si>
  <si>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</si>
  <si>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</si>
  <si>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</si>
  <si>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</si>
  <si>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</si>
  <si>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</si>
  <si>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</si>
  <si>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</si>
  <si>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</si>
  <si>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</si>
  <si>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</si>
  <si>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</si>
  <si>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</si>
  <si>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</si>
  <si>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</si>
  <si>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</si>
  <si>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</si>
  <si>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</si>
  <si>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</si>
  <si>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</si>
  <si>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</si>
  <si>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</si>
  <si>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</si>
  <si>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</si>
  <si>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</si>
  <si>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</si>
  <si>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</si>
  <si>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</si>
  <si>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</si>
  <si>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</si>
  <si>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</si>
  <si>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</si>
  <si>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</si>
  <si>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</si>
  <si>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</si>
  <si>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</si>
  <si>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</si>
  <si>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</si>
  <si>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</si>
  <si>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</si>
  <si>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</si>
  <si>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</si>
  <si>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</si>
  <si>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</si>
  <si>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</si>
  <si>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</si>
  <si>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</si>
  <si>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</si>
  <si>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</si>
  <si>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</si>
  <si>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</si>
  <si>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</si>
  <si>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</si>
  <si>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</si>
  <si>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</si>
  <si>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</si>
  <si>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</si>
  <si>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</si>
  <si>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</si>
  <si>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</si>
  <si>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</si>
  <si>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</si>
  <si>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</si>
  <si>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</si>
  <si>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</si>
  <si>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</si>
  <si>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</si>
  <si>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</si>
  <si>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</si>
  <si>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JSC ProCredit Bank</t>
  </si>
  <si>
    <t>Marcel Sebastian Zeitinger</t>
  </si>
  <si>
    <t>Alex Matua</t>
  </si>
  <si>
    <t>www.procreditbank.ge</t>
  </si>
  <si>
    <t>Non-Independent Chairperson</t>
  </si>
  <si>
    <t>Rainer Peter Ottenstein</t>
  </si>
  <si>
    <t>Independent member</t>
  </si>
  <si>
    <t>Nino Dadunashvili</t>
  </si>
  <si>
    <t>Hubertus Petrus Maria Knapen (Ben)</t>
  </si>
  <si>
    <t>General Director/ Business clients, Treasury and Cash Management, Sustainable Development Department</t>
  </si>
  <si>
    <t xml:space="preserve">Zeinab Lomashvili </t>
  </si>
  <si>
    <t>Director/ Credit risk, General risk Department, Legal, HR, Compliance and AML</t>
  </si>
  <si>
    <t>Elene Tsintsadze</t>
  </si>
  <si>
    <t xml:space="preserve">Director/ Finance,Administration,Correspondent Bankig and Centralized Back Office </t>
  </si>
  <si>
    <t xml:space="preserve">ProCredit Holding AG </t>
  </si>
  <si>
    <t>Zeitinger Invest GmbH</t>
  </si>
  <si>
    <t>KfW - Kreditanstalt für Wiederaufbau</t>
  </si>
  <si>
    <t>DOEN Participaties BV</t>
  </si>
  <si>
    <t>EBRD - European Bank for Reconstruction and Development</t>
  </si>
  <si>
    <t xml:space="preserve">*Share capital as defined by the Law on Commercial Bank Activities </t>
  </si>
  <si>
    <t>Tamar Zhizhilashvili</t>
  </si>
  <si>
    <t>Table 9 (Capital), N17</t>
  </si>
  <si>
    <t xml:space="preserve"> Table 9 (Capital), N10 </t>
  </si>
  <si>
    <t>Table 9 (Capital), N4, N8</t>
  </si>
  <si>
    <t>Total value according to NBG's methodology* (with limits)</t>
  </si>
  <si>
    <t>Total value according to Basel methodology (with limits)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</si>
</sst>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6">
    <numFmt numFmtId="41" formatCode="_-* #,##0_-;\-* #,##0_-;_-* &quot;-&quot;_-;_-@_-"/>
    <numFmt numFmtId="43" formatCode="_-* #,##0.00_-;\-* #,##0.00_-;_-* &quot;-&quot;??_-;_-@_-"/>
    <numFmt numFmtId="164" formatCode="&quot;$&quot;#,##0_);\(&quot;$&quot;#,##0\)"/>
    <numFmt numFmtId="165" formatCode="&quot;$&quot;#,##0_);[Red]\(&quot;$&quot;#,##0\)"/>
    <numFmt numFmtId="166" formatCode="&quot;$&quot;#,##0.00_);\(&quot;$&quot;#,##0.00\)"/>
    <numFmt numFmtId="167" formatCode="&quot;$&quot;#,##0.00_);[Red]\(&quot;$&quot;#,##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_(* #,##0_);_(* \(#,##0\);_(* &quot;-&quot;??_);_(@_)"/>
    <numFmt numFmtId="173" formatCode="0.0%"/>
    <numFmt numFmtId="174" formatCode="_(#,##0_);_(\(#,##0\);_(\ \-\ _);_(@_)"/>
    <numFmt numFmtId="175" formatCode="[$-409]dd\-mmm\-yy;@"/>
    <numFmt numFmtId="176" formatCode="[$-409]mmm\-yy;@"/>
    <numFmt numFmtId="177" formatCode="_ * #,##0.00_)&quot;F&quot;_ ;_ * \(#,##0.00\)&quot;F&quot;_ ;_ * &quot;-&quot;??_)&quot;F&quot;_ ;_ @_ "/>
    <numFmt numFmtId="178" formatCode="_(* #,##0.0_);_(* \(#,##0.00\);_(* &quot;-&quot;??_);_(@_)"/>
    <numFmt numFmtId="179" formatCode="General_)"/>
    <numFmt numFmtId="180" formatCode="0.000"/>
    <numFmt numFmtId="181" formatCode="&quot;fl&quot;#,##0_);\(&quot;fl&quot;#,##0\)"/>
    <numFmt numFmtId="182" formatCode="&quot;fl&quot;#,##0_);[Red]\(&quot;fl&quot;#,##0\)"/>
    <numFmt numFmtId="183" formatCode="&quot;fl&quot;#,##0.00_);\(&quot;fl&quot;#,##0.00\)"/>
    <numFmt numFmtId="184" formatCode="_-* #,##0.00_$_-;\-* #,##0.00_$_-;_-* &quot;-&quot;??_$_-;_-@_-"/>
    <numFmt numFmtId="185" formatCode="_-* #,##0.00\ _L_a_r_i_-;\-* #,##0.00\ _L_a_r_i_-;_-* &quot;-&quot;??\ _L_a_r_i_-;_-@_-"/>
    <numFmt numFmtId="186" formatCode="[$-409]d\-mmm\-yy;@"/>
    <numFmt numFmtId="187" formatCode="&quot;balance  &quot;[$-409]d\-mmm\-yy;@"/>
    <numFmt numFmtId="188" formatCode="mmmm\-yy"/>
    <numFmt numFmtId="189" formatCode="_-* #,##0_ð_._-;\-* #,##0_ð_._-;_-* &quot;-&quot;_ð_._-;_-@_-"/>
    <numFmt numFmtId="190" formatCode="_-* #,##0.00_ð_._-;\-* #,##0.00_ð_._-;_-* &quot;-&quot;??_ð_._-;_-@_-"/>
    <numFmt numFmtId="191" formatCode="&quot;See Note &quot;\ #"/>
    <numFmt numFmtId="192" formatCode="\60\4\7\:"/>
    <numFmt numFmtId="193" formatCode="&quot;p.&quot;#,##0.00;[Red]\-&quot;p.&quot;#,##0.00"/>
    <numFmt numFmtId="194" formatCode="0.00000"/>
    <numFmt numFmtId="195" formatCode="&quot;fl&quot;#,##0.00_);[Red]\(&quot;fl&quot;#,##0.00\)"/>
    <numFmt numFmtId="196" formatCode="_(&quot;fl&quot;* #,##0_);_(&quot;fl&quot;* \(#,##0\);_(&quot;fl&quot;* &quot;-&quot;_);_(@_)"/>
    <numFmt numFmtId="197" formatCode="&quot;Fr.&quot;\ #,##0;[Red]&quot;Fr.&quot;\ \-#,##0"/>
    <numFmt numFmtId="198" formatCode="#,##0_ ;[Red]\-#,##0\ "/>
    <numFmt numFmtId="199" formatCode="_-* #,##0\ _€_-;\-* #,##0\ _€_-;_-* &quot;-&quot;??\ _€_-;_-@_-"/>
    <numFmt numFmtId="200" formatCode="&quot;£&quot;#,##0;[Red]\-&quot;£&quot;#,##0"/>
    <numFmt numFmtId="201" formatCode="&quot;£&quot;#,##0.00;[Red]\-&quot;£&quot;#,##0.00"/>
    <numFmt numFmtId="202" formatCode="_-&quot;£&quot;* #,##0_-;\-&quot;£&quot;* #,##0_-;_-&quot;£&quot;* &quot;-&quot;_-;_-@_-"/>
    <numFmt numFmtId="203" formatCode="_-&quot;£&quot;* #,##0.00_-;\-&quot;£&quot;* #,##0.00_-;_-&quot;£&quot;* &quot;-&quot;??_-;_-@_-"/>
    <numFmt numFmtId="204" formatCode="_-* #,##0\ &quot;€&quot;_-;\-* #,##0\ &quot;€&quot;_-;_-* &quot;-&quot;\ &quot;€&quot;_-;_-@_-"/>
    <numFmt numFmtId="205" formatCode="_-* #,##0\ _€_-;\-* #,##0\ _€_-;_-* &quot;-&quot;\ _€_-;_-@_-"/>
    <numFmt numFmtId="206" formatCode="_-* #,##0.00\ &quot;€&quot;_-;\-* #,##0.00\ &quot;€&quot;_-;_-* &quot;-&quot;??\ &quot;€&quot;_-;_-@_-"/>
    <numFmt numFmtId="207" formatCode="_-* #,##0.00\ _€_-;\-* #,##0.00\ _€_-;_-* &quot;-&quot;??\ _€_-;_-@_-"/>
    <numFmt numFmtId="208" formatCode="&quot;$&quot;#,##0;\(&quot;$&quot;#,##0\)"/>
    <numFmt numFmtId="209" formatCode="&quot;$&quot;#,##0.0_);\(&quot;$&quot;#,##0.0\)"/>
    <numFmt numFmtId="210" formatCode="&quot;$&quot;#,##0.000_);\(&quot;$&quot;#,##0.000\)"/>
    <numFmt numFmtId="211" formatCode="#,##0.0\ ;\(#,##0.0\)"/>
    <numFmt numFmtId="212" formatCode="&quot;\&quot;#,##0.00;[Red]&quot;\&quot;\-#,##0.00"/>
    <numFmt numFmtId="213" formatCode="_-* #,##0\ &quot;GRD&quot;_-;\-* #,##0\ &quot;GRD&quot;_-;_-* &quot;-&quot;\ &quot;GRD&quot;_-;_-@_-"/>
    <numFmt numFmtId="214" formatCode="_-* #,##0\ _G_R_D_-;\-* #,##0\ _G_R_D_-;_-* &quot;-&quot;\ _G_R_D_-;_-@_-"/>
    <numFmt numFmtId="215" formatCode="_-* #,##0.00\ _G_R_D_-;\-* #,##0.00\ _G_R_D_-;_-* &quot;-&quot;??\ _G_R_D_-;_-@_-"/>
    <numFmt numFmtId="216" formatCode="_-* #,##0.00\ &quot;GRD&quot;_-;\-* #,##0.00\ &quot;GRD&quot;_-;_-* &quot;-&quot;??\ &quot;GRD&quot;_-;_-@_-"/>
    <numFmt numFmtId="217" formatCode="&quot;\&quot;#,##0;[Red]&quot;\&quot;\-#,##0"/>
    <numFmt numFmtId="218" formatCode="#,##0_);\(#,##0\);&quot; - &quot;_);@_)"/>
    <numFmt numFmtId="219" formatCode="0.0_)\%;\(0.0\)\%;0.0_)\%;@_)_%"/>
    <numFmt numFmtId="220" formatCode="&quot;£&quot;_(#,##0.00_);&quot;£&quot;\(#,##0.00\);&quot;£&quot;_(0.00_);@_)"/>
    <numFmt numFmtId="221" formatCode="#,##0.0_)_%;\(#,##0.0\)_%;0.0_)_%;@_)_%"/>
    <numFmt numFmtId="222" formatCode="&quot;$&quot;_(#,##0.00_);&quot;$&quot;\(#,##0.00\);&quot;$&quot;_(0.00_);@_)"/>
    <numFmt numFmtId="223" formatCode="#,##0.0_);\(#,##0.0\);#,##0.0_);@_)"/>
    <numFmt numFmtId="224" formatCode="0.000000"/>
    <numFmt numFmtId="225" formatCode="#,##0.00_);\(#,##0.00\);0.00_);@_)"/>
    <numFmt numFmtId="226" formatCode="&quot;£&quot;_(#,##0.00_);&quot;£&quot;\(#,##0.00\)"/>
    <numFmt numFmtId="227" formatCode="#,##0.0_);\(#,##0.0\)"/>
    <numFmt numFmtId="228" formatCode="\€_(#,##0.00_);\€\(#,##0.00\);\€_(0.00_);@_)"/>
    <numFmt numFmtId="229" formatCode="#,##0.0_)\x;\(#,##0.0\)\x"/>
    <numFmt numFmtId="230" formatCode="&quot;$&quot;_(#,##0.00_);&quot;$&quot;\(#,##0.00\)"/>
    <numFmt numFmtId="231" formatCode="#,##0_)\x;\(#,##0\)\x;0_)\x;@_)_x"/>
    <numFmt numFmtId="232" formatCode="#,##0.0_)_x;\(#,##0.0\)_x"/>
    <numFmt numFmtId="233" formatCode="#,##0_)_x;\(#,##0\)_x;0_)_x;@_)_x"/>
    <numFmt numFmtId="234" formatCode="0.0_)\%;\(0.0\)\%"/>
    <numFmt numFmtId="235" formatCode="0_)"/>
    <numFmt numFmtId="236" formatCode="#,##0.0_)_%;\(#,##0.0\)_%"/>
    <numFmt numFmtId="237" formatCode="_-[$€-2]* #,##0.00_-;\-[$€-2]* #,##0.00_-;_-[$€-2]* &quot;-&quot;??_-"/>
    <numFmt numFmtId="238" formatCode="_ &quot;DEM&quot;* #,##0.00_ ;_ &quot;DEM&quot;* \-#,##0.00_ ;_ &quot;DEM&quot;* &quot;-&quot;??_ ;_ @_ "/>
    <numFmt numFmtId="239" formatCode="#,##0.000"/>
    <numFmt numFmtId="240" formatCode="[$-409]dddd\,\ mmmm\ dd\,\ yyyy"/>
    <numFmt numFmtId="241" formatCode="0.0%;\(0.0\)%;@\ \ "/>
    <numFmt numFmtId="242" formatCode="#,##0.0;\(#,##0.0\);\-"/>
    <numFmt numFmtId="243" formatCode="#,##0.0&quot; F&quot;;\(#,##0.0&quot; F&quot;\);\-"/>
    <numFmt numFmtId="244" formatCode="0.0%;\(0.0%\);\-"/>
    <numFmt numFmtId="245" formatCode="0.00\x"/>
    <numFmt numFmtId="246" formatCode="0.0\x"/>
    <numFmt numFmtId="247" formatCode="#,##0;\(#,##0\);\-"/>
    <numFmt numFmtId="248" formatCode="#,##0&quot; MF&quot;;\(#,##0&quot; MF&quot;\);\-"/>
    <numFmt numFmtId="249" formatCode="&quot;+ &quot;0.000%;&quot;- &quot;0.000%"/>
    <numFmt numFmtId="250" formatCode="#,###"/>
    <numFmt numFmtId="251" formatCode="0&quot;A&quot;"/>
    <numFmt numFmtId="252" formatCode="#,##0;\(#,##0\)"/>
    <numFmt numFmtId="253" formatCode="[$$-C09]#,##0.00;[Red]\-[$$-C09]#,##0.00"/>
    <numFmt numFmtId="254" formatCode="#,##0_);\(#,##0\);\-_);"/>
    <numFmt numFmtId="255" formatCode="&quot;$&quot;#,##0_);[Red]\(&quot;$&quot;#,##0\);&quot;-&quot;"/>
    <numFmt numFmtId="256" formatCode="0.0_)"/>
    <numFmt numFmtId="257" formatCode="0.00000000"/>
    <numFmt numFmtId="258" formatCode="#,##0_);\(#,##0\);\-_)"/>
    <numFmt numFmtId="259" formatCode="_-* #,##0.00\ _F_-;\-* #,##0.00\ _F_-;_-* &quot;-&quot;??\ _F_-;_-@_-"/>
    <numFmt numFmtId="260" formatCode="\ \ \ \ @"/>
    <numFmt numFmtId="261" formatCode="\ \ \ \ \ \ \ \ @"/>
    <numFmt numFmtId="262" formatCode="\ \ \ \ \ \ \ \ \ \ @"/>
    <numFmt numFmtId="263" formatCode="\ \ \ \ \ \ \ @"/>
    <numFmt numFmtId="264" formatCode="0.00%&quot;-12.99%&quot;"/>
    <numFmt numFmtId="265" formatCode="&quot;Asia&quot;;;"/>
    <numFmt numFmtId="266" formatCode="0.0"/>
    <numFmt numFmtId="267" formatCode="\$#,##0_);[Red]\(\$#,##0\)"/>
    <numFmt numFmtId="268" formatCode="#,##0_%_);\(#,##0\)_%;#,##0_%_);@_%_)"/>
    <numFmt numFmtId="269" formatCode="#,##0_%_);\(#,##0\)_%;**;@_%_)"/>
    <numFmt numFmtId="270" formatCode="#,##0.00_%_);\(#,##0.00\)_%;#,##0.00_%_);@_%_)"/>
    <numFmt numFmtId="271" formatCode="\£#,##0_);[Red]\(\£#,##0\)"/>
    <numFmt numFmtId="272" formatCode="&quot;$&quot;#,##0_%_);\(&quot;$&quot;#,##0\)_%;&quot;$&quot;#,##0_%_);@_%_)"/>
    <numFmt numFmtId="273" formatCode="&quot;$&quot;#,##0.00_%_);\(&quot;$&quot;#,##0.00\)_%;&quot;$&quot;#,##0.00_%_);@_%_)"/>
    <numFmt numFmtId="274" formatCode="#,##0;\(#,##0\);\-\ "/>
    <numFmt numFmtId="275" formatCode="0.00&quot;%&quot;"/>
    <numFmt numFmtId="276" formatCode="0&quot;%&quot;"/>
    <numFmt numFmtId="277" formatCode="#,##0_);\(#,##0\);@_)"/>
    <numFmt numFmtId="278" formatCode="[$-409]mmm/yy;@"/>
    <numFmt numFmtId="279" formatCode="m/d/yy_%_)"/>
    <numFmt numFmtId="280" formatCode="dd/mm/yyyy;dd/mm/yyyy;&quot;&quot;;@"/>
    <numFmt numFmtId="281" formatCode="0.0000%;[Red]0.0000%;\-"/>
    <numFmt numFmtId="282" formatCode="#,##0&quot;?&quot;_);[Red]\(#,##0&quot;?&quot;\)"/>
    <numFmt numFmtId="283" formatCode="0_%_);\(0\)_%;0_%_);@_%_)"/>
    <numFmt numFmtId="284" formatCode="0.00_);[Red]\(0.00\)"/>
    <numFmt numFmtId="285" formatCode="0.0000000"/>
    <numFmt numFmtId="286" formatCode="mm/dd/yyyy"/>
    <numFmt numFmtId="287" formatCode="_-* #,##0.00\ [$€]_-;\-* #,##0.00\ [$€]_-;_-* &quot;-&quot;??\ [$€]_-;_-@_-"/>
    <numFmt numFmtId="288" formatCode="_([$€]* #,##0.00_);_([$€]* \(#,##0.00\);_([$€]* &quot;-&quot;??_);_(@_)"/>
    <numFmt numFmtId="289" formatCode="_-* #,##0.00\ [$€-1]_-;\-* #,##0.00\ [$€-1]_-;_-* &quot;-&quot;??\ [$€-1]_-"/>
    <numFmt numFmtId="290" formatCode="0&quot;E&quot;"/>
    <numFmt numFmtId="291" formatCode="_(* #,##0.0_%_);_(* \(#,##0.0_%\);_(* &quot; - &quot;_%_);_(@_)"/>
    <numFmt numFmtId="292" formatCode="_(\ #,##0.0_%_);_(\ \(#,##0.0_%\);_(\ &quot; - &quot;_%_);_(@_)"/>
    <numFmt numFmtId="293" formatCode="_(* #,##0.0%_);_(* \(#,##0.0%\);_(* &quot; - &quot;\%_);_(@_)"/>
    <numFmt numFmtId="294" formatCode="_(\ #,##0.0%_);_(\ \(#,##0.0%\);_(\ &quot; - &quot;\%_);_(@_)"/>
    <numFmt numFmtId="295" formatCode="_(* #,###,_);_(* \(#,###,\);_(* &quot; - &quot;_);_(@_)"/>
    <numFmt numFmtId="296" formatCode="_(* #,##0_);_(* \(#,##0\);_(* &quot; - &quot;_);_(@_)"/>
    <numFmt numFmtId="297" formatCode="_(* #,##0.0_);_(* \(#,##0.0\);_(* &quot; - &quot;_);_(@_)"/>
    <numFmt numFmtId="298" formatCode="\ #,##0.0_);\(#,##0.0\);&quot; - &quot;_);@_)"/>
    <numFmt numFmtId="299" formatCode="_(* #,##0.00_);_(* \(#,##0.00\);_(* &quot; - &quot;_);_(@_)"/>
    <numFmt numFmtId="300" formatCode="\ #,##0.00_);\(#,##0.00\);&quot; - &quot;_);@_)"/>
    <numFmt numFmtId="301" formatCode="_(* #,##0.000_);_(* \(#,##0.000\);_(* &quot; - &quot;_);_(@_)"/>
    <numFmt numFmtId="302" formatCode="\ #,##0.000_);\(#,##0.000\);&quot; - &quot;_);@_)"/>
    <numFmt numFmtId="303" formatCode="#,##0;\(#,##0\);&quot;-&quot;"/>
    <numFmt numFmtId="304" formatCode="d\ mmmm\ yyyy"/>
    <numFmt numFmtId="305" formatCode="#,##0;[Red]\(#,##0\);0"/>
    <numFmt numFmtId="306" formatCode="#,##0.0;\(#,##0.0\)"/>
    <numFmt numFmtId="307" formatCode="#,#00"/>
    <numFmt numFmtId="308" formatCode="0.00000000000%"/>
    <numFmt numFmtId="309" formatCode="dd\-mmm\-yy\ hh:mm:ss"/>
    <numFmt numFmtId="310" formatCode="0.0000"/>
    <numFmt numFmtId="311" formatCode="[Red]&quot;stale hdle&quot;;[Red]\-0;[Red]&quot;stale hdle&quot;"/>
    <numFmt numFmtId="312" formatCode="0.0\%_);\(0.0\%\);0.0\%_);@_%_)"/>
    <numFmt numFmtId="313" formatCode="[Magenta]General"/>
    <numFmt numFmtId="314" formatCode="[Magenta]#,##0;[Magenta]\(#,##0\)"/>
    <numFmt numFmtId="315" formatCode="_-* #,##0.00000_-;\-* #,##0.00000_-;_-* &quot;-&quot;???_-;_-@_-"/>
    <numFmt numFmtId="316" formatCode="#,##0_);\(#,##0\);&quot;-&quot;_);@_)"/>
    <numFmt numFmtId="317" formatCode="yyyy\-mm\-dd;@"/>
    <numFmt numFmtId="318" formatCode="#,##0.000;\(#,##0.000\)"/>
    <numFmt numFmtId="319" formatCode="dd\ mmm\ yy"/>
    <numFmt numFmtId="320" formatCode="_(* 0_);_(* \-0_);_(* 0_);@"/>
    <numFmt numFmtId="321" formatCode="_-* #,##0.00_-;_-* #,##0.00\-;_-* &quot;-&quot;??_-;_-@_-"/>
    <numFmt numFmtId="322" formatCode="_(* #,##0_);_(* \-#,##0_);_(* #,##0_);@"/>
    <numFmt numFmtId="323" formatCode="_-* #,##0.00\ _F_-;[Red]\(#,##0.00\)\ _F_-;_-* &quot;-&quot;??\ _F_-;_-@_-"/>
    <numFmt numFmtId="324" formatCode="[Blue]General"/>
    <numFmt numFmtId="325" formatCode="#,##0_)&quot;m&quot;;\(#,##0\)&quot;m&quot;;\-_)&quot;m&quot;"/>
    <numFmt numFmtId="326" formatCode="#,##0.00\ &quot;Kč&quot;;[Red]\-#,##0.00\ &quot;Kč&quot;"/>
    <numFmt numFmtId="327" formatCode="_-* #,##0.00\ &quot;£&quot;_-;\-* #,##0.00\ &quot;£&quot;_-;_-* &quot;-&quot;??\ &quot;£&quot;_-;_-@_-"/>
    <numFmt numFmtId="328" formatCode="0.000000%"/>
    <numFmt numFmtId="329" formatCode="0.0\x;\(0.0\)\x"/>
    <numFmt numFmtId="330" formatCode="0.0\x_);\(0.0\)\x;@_)"/>
    <numFmt numFmtId="331" formatCode="0.00\x_);\(0.00\)\x;@_)"/>
    <numFmt numFmtId="332" formatCode="0.0\x;&quot;nm&quot;;@_)"/>
    <numFmt numFmtId="333" formatCode="_-* #,##0.0000_-;\-* #,##0.0000_-;_-* &quot;-&quot;????_-;_-@_-"/>
    <numFmt numFmtId="334" formatCode="[$$-409]#,##0_ ;[Red]\-[$$-409]#,##0\ "/>
    <numFmt numFmtId="335" formatCode="#,##0.00000;[Red]\-#,##0.00000"/>
    <numFmt numFmtId="336" formatCode="#,##0;[Red]\(#,##0\)"/>
    <numFmt numFmtId="337" formatCode="0.0000%"/>
    <numFmt numFmtId="338" formatCode="#,##0_)&quot;p&quot;;\(#,##0\)&quot;p&quot;;\-_)&quot;p&quot;"/>
    <numFmt numFmtId="339" formatCode="#,##0.00;\(#,##0.00\);\-"/>
    <numFmt numFmtId="340" formatCode="dd/mm/yy;@"/>
    <numFmt numFmtId="341" formatCode="#,##0.0\%_);\(#,##0.0\%\);#,##0.0\%_);@_)"/>
    <numFmt numFmtId="342" formatCode="#.##000"/>
    <numFmt numFmtId="343" formatCode="0.0&quot;x&quot;;@_)"/>
    <numFmt numFmtId="344" formatCode="mm/dd/yy"/>
    <numFmt numFmtId="345" formatCode="#\ ###\ ###\ ##0\ "/>
    <numFmt numFmtId="346" formatCode="0.00;[Red]0.00"/>
    <numFmt numFmtId="347" formatCode="\+0.00%;\-0.00%"/>
    <numFmt numFmtId="348" formatCode="\+#,##0;\-#,##0"/>
    <numFmt numFmtId="349" formatCode="_ * #,##0_ ;_ * \-#,##0_ ;_ * &quot;-&quot;_ ;_ @_ "/>
    <numFmt numFmtId="350" formatCode="_ * #,##0_ ;_ * \-#,##0_ ;_ * &quot;-&quot;??_ ;_ @_ "/>
    <numFmt numFmtId="351" formatCode="\g\ \=\ 0.0%;\g\ \=\ \-0.0%"/>
    <numFmt numFmtId="352" formatCode="#,###,;\(#,###,\)"/>
    <numFmt numFmtId="353" formatCode="&quot;Yes&quot;;[Red]&quot;No&quot;"/>
    <numFmt numFmtId="354" formatCode="[&gt;0]General"/>
    <numFmt numFmtId="355" formatCode="0.0\x\ "/>
    <numFmt numFmtId="356" formatCode="0\ \d\a\y"/>
    <numFmt numFmtId="357" formatCode="#,"/>
    <numFmt numFmtId="358" formatCode="#,##0.00;[Red]#,##0.00"/>
    <numFmt numFmtId="359" formatCode="_-&quot;L.&quot;\ * #,##0_-;\-&quot;L.&quot;\ * #,##0_-;_-&quot;L.&quot;\ * &quot;-&quot;_-;_-@_-"/>
    <numFmt numFmtId="360" formatCode="_-&quot;F&quot;\ * #,##0.00_-;_-&quot;F&quot;\ * #,##0.00\-;_-&quot;F&quot;\ * &quot;-&quot;??_-;_-@_-"/>
    <numFmt numFmtId="361" formatCode="\$#,#00"/>
    <numFmt numFmtId="362" formatCode="_-* #,##0.00\ _L_E_I_-;\-* #,##0.00\ _L_E_I_-;_-* &quot;-&quot;??\ _L_E_I_-;_-@_-"/>
    <numFmt numFmtId="363" formatCode="0.00_)"/>
    <numFmt numFmtId="364" formatCode="0\ \ ;\(0\)\ \ \ "/>
    <numFmt numFmtId="365" formatCode="#,##0.0"/>
    <numFmt numFmtId="366" formatCode="_(* #,##0.00000_);_(* \(#,##0.00000\);_(* &quot;-&quot;??_);_(@_)"/>
    <numFmt numFmtId="367" formatCode="_(* #,##0.0_);_(* \(#,##0.0\);_(* &quot;-&quot;??_);_(@_)"/>
  </numFmts>
  <fonts count="363">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rgb="FF000000"/>
      <name val="Sylfaen"/>
      <family val="1"/>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24">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37366">
    <xf numFmtId="0" fontId="0" fillId="0" borderId="0"/>
    <xf numFmtId="171" fontId="2" fillId="0" borderId="0" applyFont="0" applyFill="0" applyBorder="0" applyAlignment="0" applyProtection="0"/>
    <xf numFmtId="171"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171" fontId="1"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75" fontId="9" fillId="36" borderId="0"/>
    <xf numFmtId="176" fontId="9" fillId="36" borderId="0"/>
    <xf numFmtId="175" fontId="9" fillId="36" borderId="0"/>
    <xf numFmtId="0" fontId="10" fillId="37" borderId="0" applyNumberFormat="0" applyBorder="0" applyAlignment="0" applyProtection="0"/>
    <xf numFmtId="0" fontId="3" fillId="12" borderId="0" applyNumberFormat="0" applyBorder="0" applyAlignment="0" applyProtection="0"/>
    <xf numFmtId="175" fontId="11" fillId="37"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175" fontId="11" fillId="37"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175" fontId="11" fillId="37"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175" fontId="11" fillId="37" borderId="0" applyNumberFormat="0" applyBorder="0" applyAlignment="0" applyProtection="0"/>
    <xf numFmtId="175" fontId="11" fillId="37" borderId="0" applyNumberFormat="0" applyBorder="0" applyAlignment="0" applyProtection="0"/>
    <xf numFmtId="176" fontId="11" fillId="37" borderId="0" applyNumberFormat="0" applyBorder="0" applyAlignment="0" applyProtection="0"/>
    <xf numFmtId="175"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75" fontId="11" fillId="38"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175" fontId="11" fillId="38"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175" fontId="11" fillId="38"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175" fontId="11" fillId="38" borderId="0" applyNumberFormat="0" applyBorder="0" applyAlignment="0" applyProtection="0"/>
    <xf numFmtId="175" fontId="11" fillId="38" borderId="0" applyNumberFormat="0" applyBorder="0" applyAlignment="0" applyProtection="0"/>
    <xf numFmtId="176" fontId="11" fillId="38" borderId="0" applyNumberFormat="0" applyBorder="0" applyAlignment="0" applyProtection="0"/>
    <xf numFmtId="175"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75" fontId="11" fillId="39"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175" fontId="11" fillId="39"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175" fontId="11" fillId="39"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175" fontId="11" fillId="39" borderId="0" applyNumberFormat="0" applyBorder="0" applyAlignment="0" applyProtection="0"/>
    <xf numFmtId="175" fontId="11" fillId="39" borderId="0" applyNumberFormat="0" applyBorder="0" applyAlignment="0" applyProtection="0"/>
    <xf numFmtId="176" fontId="11" fillId="39" borderId="0" applyNumberFormat="0" applyBorder="0" applyAlignment="0" applyProtection="0"/>
    <xf numFmtId="175"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75" fontId="11" fillId="41"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175" fontId="11" fillId="41"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175" fontId="11" fillId="41"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175" fontId="11" fillId="41" borderId="0" applyNumberFormat="0" applyBorder="0" applyAlignment="0" applyProtection="0"/>
    <xf numFmtId="175" fontId="11" fillId="41" borderId="0" applyNumberFormat="0" applyBorder="0" applyAlignment="0" applyProtection="0"/>
    <xf numFmtId="176" fontId="11" fillId="41" borderId="0" applyNumberFormat="0" applyBorder="0" applyAlignment="0" applyProtection="0"/>
    <xf numFmtId="175"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75" fontId="11" fillId="4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175" fontId="11" fillId="4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175" fontId="11" fillId="4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175" fontId="11" fillId="42" borderId="0" applyNumberFormat="0" applyBorder="0" applyAlignment="0" applyProtection="0"/>
    <xf numFmtId="175" fontId="11" fillId="42" borderId="0" applyNumberFormat="0" applyBorder="0" applyAlignment="0" applyProtection="0"/>
    <xf numFmtId="176" fontId="11" fillId="42" borderId="0" applyNumberFormat="0" applyBorder="0" applyAlignment="0" applyProtection="0"/>
    <xf numFmtId="175"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75" fontId="11" fillId="44"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175" fontId="11" fillId="44"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175" fontId="11" fillId="44"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175" fontId="11" fillId="44" borderId="0" applyNumberFormat="0" applyBorder="0" applyAlignment="0" applyProtection="0"/>
    <xf numFmtId="175" fontId="11" fillId="44" borderId="0" applyNumberFormat="0" applyBorder="0" applyAlignment="0" applyProtection="0"/>
    <xf numFmtId="176" fontId="11" fillId="44" borderId="0" applyNumberFormat="0" applyBorder="0" applyAlignment="0" applyProtection="0"/>
    <xf numFmtId="175"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75" fontId="11" fillId="45"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175" fontId="11" fillId="45"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175" fontId="11" fillId="45"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175" fontId="11" fillId="45" borderId="0" applyNumberFormat="0" applyBorder="0" applyAlignment="0" applyProtection="0"/>
    <xf numFmtId="175" fontId="11" fillId="45" borderId="0" applyNumberFormat="0" applyBorder="0" applyAlignment="0" applyProtection="0"/>
    <xf numFmtId="176" fontId="11" fillId="45" borderId="0" applyNumberFormat="0" applyBorder="0" applyAlignment="0" applyProtection="0"/>
    <xf numFmtId="175"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175" fontId="11" fillId="40" borderId="0" applyNumberFormat="0" applyBorder="0" applyAlignment="0" applyProtection="0"/>
    <xf numFmtId="176" fontId="11" fillId="40" borderId="0" applyNumberFormat="0" applyBorder="0" applyAlignment="0" applyProtection="0"/>
    <xf numFmtId="175"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175" fontId="11" fillId="43" borderId="0" applyNumberFormat="0" applyBorder="0" applyAlignment="0" applyProtection="0"/>
    <xf numFmtId="176" fontId="11" fillId="43" borderId="0" applyNumberFormat="0" applyBorder="0" applyAlignment="0" applyProtection="0"/>
    <xf numFmtId="175"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75" fontId="11" fillId="46"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175" fontId="11" fillId="46"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175" fontId="11" fillId="46"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175" fontId="11" fillId="46" borderId="0" applyNumberFormat="0" applyBorder="0" applyAlignment="0" applyProtection="0"/>
    <xf numFmtId="175" fontId="11" fillId="46" borderId="0" applyNumberFormat="0" applyBorder="0" applyAlignment="0" applyProtection="0"/>
    <xf numFmtId="176" fontId="11" fillId="46" borderId="0" applyNumberFormat="0" applyBorder="0" applyAlignment="0" applyProtection="0"/>
    <xf numFmtId="175"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75" fontId="14" fillId="47"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175" fontId="14" fillId="47"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175" fontId="14" fillId="47"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175" fontId="14" fillId="47" borderId="0" applyNumberFormat="0" applyBorder="0" applyAlignment="0" applyProtection="0"/>
    <xf numFmtId="175" fontId="14" fillId="47" borderId="0" applyNumberFormat="0" applyBorder="0" applyAlignment="0" applyProtection="0"/>
    <xf numFmtId="176" fontId="14" fillId="47" borderId="0" applyNumberFormat="0" applyBorder="0" applyAlignment="0" applyProtection="0"/>
    <xf numFmtId="175"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75" fontId="14" fillId="44"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175" fontId="14" fillId="44"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175" fontId="14" fillId="44"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175" fontId="14" fillId="44" borderId="0" applyNumberFormat="0" applyBorder="0" applyAlignment="0" applyProtection="0"/>
    <xf numFmtId="175" fontId="14" fillId="44" borderId="0" applyNumberFormat="0" applyBorder="0" applyAlignment="0" applyProtection="0"/>
    <xf numFmtId="176" fontId="14" fillId="44" borderId="0" applyNumberFormat="0" applyBorder="0" applyAlignment="0" applyProtection="0"/>
    <xf numFmtId="175"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75" fontId="14" fillId="45"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175" fontId="14" fillId="45"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175" fontId="14" fillId="45"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175" fontId="14" fillId="45" borderId="0" applyNumberFormat="0" applyBorder="0" applyAlignment="0" applyProtection="0"/>
    <xf numFmtId="175" fontId="14" fillId="45" borderId="0" applyNumberFormat="0" applyBorder="0" applyAlignment="0" applyProtection="0"/>
    <xf numFmtId="176" fontId="14" fillId="45" borderId="0" applyNumberFormat="0" applyBorder="0" applyAlignment="0" applyProtection="0"/>
    <xf numFmtId="175"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75" fontId="14" fillId="50"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175" fontId="14" fillId="50"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175" fontId="14" fillId="50"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175" fontId="14" fillId="50" borderId="0" applyNumberFormat="0" applyBorder="0" applyAlignment="0" applyProtection="0"/>
    <xf numFmtId="175" fontId="14" fillId="50" borderId="0" applyNumberFormat="0" applyBorder="0" applyAlignment="0" applyProtection="0"/>
    <xf numFmtId="176" fontId="14" fillId="50" borderId="0" applyNumberFormat="0" applyBorder="0" applyAlignment="0" applyProtection="0"/>
    <xf numFmtId="175"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75" fontId="14" fillId="53"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175" fontId="14" fillId="53"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175" fontId="14" fillId="53"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175" fontId="14" fillId="53" borderId="0" applyNumberFormat="0" applyBorder="0" applyAlignment="0" applyProtection="0"/>
    <xf numFmtId="175" fontId="14" fillId="53" borderId="0" applyNumberFormat="0" applyBorder="0" applyAlignment="0" applyProtection="0"/>
    <xf numFmtId="176" fontId="14" fillId="53" borderId="0" applyNumberFormat="0" applyBorder="0" applyAlignment="0" applyProtection="0"/>
    <xf numFmtId="175"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75" fontId="14" fillId="57"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175" fontId="14" fillId="57"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175" fontId="14" fillId="57"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175" fontId="14" fillId="57" borderId="0" applyNumberFormat="0" applyBorder="0" applyAlignment="0" applyProtection="0"/>
    <xf numFmtId="175" fontId="14" fillId="57" borderId="0" applyNumberFormat="0" applyBorder="0" applyAlignment="0" applyProtection="0"/>
    <xf numFmtId="176" fontId="14" fillId="57" borderId="0" applyNumberFormat="0" applyBorder="0" applyAlignment="0" applyProtection="0"/>
    <xf numFmtId="175"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75" fontId="14" fillId="5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175" fontId="14" fillId="5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175" fontId="14" fillId="5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175" fontId="14" fillId="59" borderId="0" applyNumberFormat="0" applyBorder="0" applyAlignment="0" applyProtection="0"/>
    <xf numFmtId="175" fontId="14" fillId="59" borderId="0" applyNumberFormat="0" applyBorder="0" applyAlignment="0" applyProtection="0"/>
    <xf numFmtId="176" fontId="14" fillId="59" borderId="0" applyNumberFormat="0" applyBorder="0" applyAlignment="0" applyProtection="0"/>
    <xf numFmtId="175"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175" fontId="14" fillId="48" borderId="0" applyNumberFormat="0" applyBorder="0" applyAlignment="0" applyProtection="0"/>
    <xf numFmtId="176" fontId="14" fillId="48" borderId="0" applyNumberFormat="0" applyBorder="0" applyAlignment="0" applyProtection="0"/>
    <xf numFmtId="175"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175" fontId="14" fillId="49" borderId="0" applyNumberFormat="0" applyBorder="0" applyAlignment="0" applyProtection="0"/>
    <xf numFmtId="176" fontId="14" fillId="49" borderId="0" applyNumberFormat="0" applyBorder="0" applyAlignment="0" applyProtection="0"/>
    <xf numFmtId="175"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75" fontId="14" fillId="62"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175" fontId="14" fillId="62"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175" fontId="14" fillId="62"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175" fontId="14" fillId="62" borderId="0" applyNumberFormat="0" applyBorder="0" applyAlignment="0" applyProtection="0"/>
    <xf numFmtId="175" fontId="14" fillId="62" borderId="0" applyNumberFormat="0" applyBorder="0" applyAlignment="0" applyProtection="0"/>
    <xf numFmtId="176" fontId="14" fillId="62" borderId="0" applyNumberFormat="0" applyBorder="0" applyAlignment="0" applyProtection="0"/>
    <xf numFmtId="175"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75" fontId="17" fillId="38"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175" fontId="17" fillId="38"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175" fontId="17" fillId="38"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175" fontId="17" fillId="38" borderId="0" applyNumberFormat="0" applyBorder="0" applyAlignment="0" applyProtection="0"/>
    <xf numFmtId="175" fontId="17" fillId="38" borderId="0" applyNumberFormat="0" applyBorder="0" applyAlignment="0" applyProtection="0"/>
    <xf numFmtId="176" fontId="17" fillId="38" borderId="0" applyNumberFormat="0" applyBorder="0" applyAlignment="0" applyProtection="0"/>
    <xf numFmtId="175" fontId="17" fillId="38" borderId="0" applyNumberFormat="0" applyBorder="0" applyAlignment="0" applyProtection="0"/>
    <xf numFmtId="0" fontId="15" fillId="38" borderId="0" applyNumberFormat="0" applyBorder="0" applyAlignment="0" applyProtection="0"/>
    <xf numFmtId="177" fontId="18"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8" fontId="20" fillId="0" borderId="0" applyFill="0" applyBorder="0" applyAlignment="0"/>
    <xf numFmtId="178" fontId="20"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7" fontId="19" fillId="0" borderId="0" applyFill="0" applyBorder="0" applyAlignment="0"/>
    <xf numFmtId="179" fontId="20" fillId="0" borderId="0" applyFill="0" applyBorder="0" applyAlignment="0"/>
    <xf numFmtId="180" fontId="20" fillId="0" borderId="0" applyFill="0" applyBorder="0" applyAlignment="0"/>
    <xf numFmtId="181" fontId="20" fillId="0" borderId="0" applyFill="0" applyBorder="0" applyAlignment="0"/>
    <xf numFmtId="182" fontId="20" fillId="0" borderId="0" applyFill="0" applyBorder="0" applyAlignment="0"/>
    <xf numFmtId="178" fontId="20" fillId="0" borderId="0" applyFill="0" applyBorder="0" applyAlignment="0"/>
    <xf numFmtId="183" fontId="20" fillId="0" borderId="0" applyFill="0" applyBorder="0" applyAlignment="0"/>
    <xf numFmtId="179" fontId="20" fillId="0" borderId="0" applyFill="0" applyBorder="0" applyAlignment="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75"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75"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76"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75" fontId="23" fillId="63" borderId="39" applyNumberFormat="0" applyAlignment="0" applyProtection="0"/>
    <xf numFmtId="176" fontId="23" fillId="63" borderId="39" applyNumberFormat="0" applyAlignment="0" applyProtection="0"/>
    <xf numFmtId="175" fontId="23" fillId="63" borderId="39" applyNumberFormat="0" applyAlignment="0" applyProtection="0"/>
    <xf numFmtId="175" fontId="23" fillId="63" borderId="39" applyNumberFormat="0" applyAlignment="0" applyProtection="0"/>
    <xf numFmtId="176" fontId="23" fillId="63" borderId="39" applyNumberFormat="0" applyAlignment="0" applyProtection="0"/>
    <xf numFmtId="175" fontId="23" fillId="63" borderId="39" applyNumberFormat="0" applyAlignment="0" applyProtection="0"/>
    <xf numFmtId="175" fontId="23" fillId="63" borderId="39" applyNumberFormat="0" applyAlignment="0" applyProtection="0"/>
    <xf numFmtId="176" fontId="23" fillId="63" borderId="39" applyNumberFormat="0" applyAlignment="0" applyProtection="0"/>
    <xf numFmtId="175" fontId="23" fillId="63" borderId="39" applyNumberFormat="0" applyAlignment="0" applyProtection="0"/>
    <xf numFmtId="175" fontId="23" fillId="63" borderId="39" applyNumberFormat="0" applyAlignment="0" applyProtection="0"/>
    <xf numFmtId="176" fontId="23" fillId="63" borderId="39" applyNumberFormat="0" applyAlignment="0" applyProtection="0"/>
    <xf numFmtId="175" fontId="23" fillId="63" borderId="39" applyNumberFormat="0" applyAlignment="0" applyProtection="0"/>
    <xf numFmtId="0" fontId="21" fillId="63" borderId="39" applyNumberFormat="0" applyAlignment="0" applyProtection="0"/>
    <xf numFmtId="0" fontId="24" fillId="64" borderId="40" applyNumberFormat="0" applyAlignment="0" applyProtection="0"/>
    <xf numFmtId="0" fontId="25" fillId="9" borderId="35" applyNumberFormat="0" applyAlignment="0" applyProtection="0"/>
    <xf numFmtId="175"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0" fontId="24"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0" fontId="25" fillId="9" borderId="35"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176" fontId="26" fillId="64" borderId="40" applyNumberFormat="0" applyAlignment="0" applyProtection="0"/>
    <xf numFmtId="175" fontId="26" fillId="64" borderId="40" applyNumberFormat="0" applyAlignment="0" applyProtection="0"/>
    <xf numFmtId="0" fontId="24" fillId="64" borderId="40" applyNumberFormat="0" applyAlignment="0" applyProtection="0"/>
    <xf numFmtId="169" fontId="2" fillId="0" borderId="0" applyFont="0" applyFill="0" applyBorder="0" applyAlignment="0" applyProtection="0"/>
    <xf numFmtId="169" fontId="2" fillId="0" borderId="0" applyFont="0" applyFill="0" applyBorder="0" applyAlignment="0" applyProtection="0"/>
    <xf numFmtId="169" fontId="5"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5"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8" fontId="2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quotePrefix="1">
      <protection locked="0"/>
    </xf>
    <xf numFmtId="171" fontId="10" fillId="0" borderId="0" applyFont="0" applyFill="0" applyBorder="0" applyAlignment="0" applyProtection="0"/>
    <xf numFmtId="171" fontId="2" fillId="0" borderId="0" quotePrefix="1">
      <protection locked="0"/>
    </xf>
    <xf numFmtId="171" fontId="10" fillId="0" borderId="0" applyFont="0" applyFill="0" applyBorder="0" applyAlignment="0" applyProtection="0"/>
    <xf numFmtId="171" fontId="2" fillId="0" borderId="0" quotePrefix="1">
      <protection locked="0"/>
    </xf>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quotePrefix="1">
      <protection locked="0"/>
    </xf>
    <xf numFmtId="184" fontId="1" fillId="0" borderId="0" applyFont="0" applyFill="0" applyBorder="0" applyAlignment="0" applyProtection="0"/>
    <xf numFmtId="184"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7"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5"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2"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85" fontId="10" fillId="0" borderId="0" applyFont="0" applyFill="0" applyBorder="0" applyAlignment="0" applyProtection="0"/>
    <xf numFmtId="170" fontId="5" fillId="0" borderId="0" applyFont="0" applyFill="0" applyBorder="0" applyAlignment="0" applyProtection="0"/>
    <xf numFmtId="171" fontId="10" fillId="0" borderId="0" applyFont="0" applyFill="0" applyBorder="0" applyAlignment="0" applyProtection="0"/>
    <xf numFmtId="170" fontId="5" fillId="0" borderId="0" applyFont="0" applyFill="0" applyBorder="0" applyAlignment="0" applyProtection="0"/>
    <xf numFmtId="185" fontId="10"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0" fontId="5"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0" fontId="5"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85" fontId="10" fillId="0" borderId="0" applyFont="0" applyFill="0" applyBorder="0" applyAlignment="0" applyProtection="0"/>
    <xf numFmtId="170" fontId="5" fillId="0" borderId="0" applyFont="0" applyFill="0" applyBorder="0" applyAlignment="0" applyProtection="0"/>
    <xf numFmtId="185" fontId="10"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0" fontId="5"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3"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85" fontId="10"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7"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5"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quotePrefix="1">
      <protection locked="0"/>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7"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7"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9"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9"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quotePrefix="1">
      <protection locked="0"/>
    </xf>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quotePrefix="1">
      <protection locked="0"/>
    </xf>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7" fontId="2" fillId="0" borderId="0" applyFont="0" applyFill="0" applyProtection="0"/>
    <xf numFmtId="167" fontId="2" fillId="0" borderId="0" applyFont="0" applyFill="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67" fontId="2" fillId="0" borderId="0" applyFont="0" applyFill="0" applyProtection="0"/>
    <xf numFmtId="171" fontId="2" fillId="0" borderId="0" applyFont="0" applyFill="0" applyBorder="0" applyAlignment="0" applyProtection="0"/>
    <xf numFmtId="167" fontId="2" fillId="0" borderId="0" applyFont="0" applyFill="0" applyProtection="0"/>
    <xf numFmtId="167" fontId="2" fillId="0" borderId="0" applyFont="0" applyFill="0" applyProtection="0"/>
    <xf numFmtId="167" fontId="2" fillId="0" borderId="0" applyFont="0" applyFill="0" applyProtection="0"/>
    <xf numFmtId="167" fontId="2" fillId="0" borderId="0" applyFont="0" applyFill="0" applyProtection="0"/>
    <xf numFmtId="167" fontId="2" fillId="0" borderId="0" applyFont="0" applyFill="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86" fontId="2" fillId="0" borderId="0" applyFont="0" applyFill="0" applyBorder="0" applyAlignment="0" applyProtection="0"/>
    <xf numFmtId="171" fontId="2" fillId="0" borderId="0" applyFont="0" applyFill="0" applyBorder="0" applyAlignment="0" applyProtection="0"/>
    <xf numFmtId="186" fontId="2" fillId="0" borderId="0" applyFont="0" applyFill="0" applyBorder="0" applyAlignment="0" applyProtection="0"/>
    <xf numFmtId="171" fontId="2" fillId="0" borderId="0" applyFont="0" applyFill="0" applyBorder="0" applyAlignment="0" applyProtection="0"/>
    <xf numFmtId="0" fontId="2"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71" fontId="1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79" fontId="20" fillId="0" borderId="0" applyFont="0" applyFill="0" applyBorder="0" applyAlignment="0" applyProtection="0"/>
    <xf numFmtId="170" fontId="2" fillId="0" borderId="0" applyFont="0" applyFill="0" applyBorder="0" applyAlignment="0" applyProtection="0"/>
    <xf numFmtId="170" fontId="5" fillId="0" borderId="0" applyFont="0" applyFill="0" applyBorder="0" applyAlignment="0" applyProtection="0"/>
    <xf numFmtId="170" fontId="1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2" fillId="0" borderId="0" applyFont="0" applyFill="0" applyBorder="0" applyAlignment="0" applyProtection="0"/>
    <xf numFmtId="170"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8" fillId="0" borderId="0"/>
    <xf numFmtId="14" fontId="29" fillId="0" borderId="0" applyFill="0" applyBorder="0" applyAlignment="0"/>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8" fontId="20" fillId="0" borderId="0" applyFill="0" applyBorder="0" applyAlignment="0"/>
    <xf numFmtId="179" fontId="20" fillId="0" borderId="0" applyFill="0" applyBorder="0" applyAlignment="0"/>
    <xf numFmtId="178" fontId="20" fillId="0" borderId="0" applyFill="0" applyBorder="0" applyAlignment="0"/>
    <xf numFmtId="183" fontId="20" fillId="0" borderId="0" applyFill="0" applyBorder="0" applyAlignment="0"/>
    <xf numFmtId="179" fontId="20" fillId="0" borderId="0" applyFill="0" applyBorder="0" applyAlignment="0"/>
    <xf numFmtId="175" fontId="2" fillId="0" borderId="0" applyFont="0" applyFill="0" applyBorder="0" applyAlignment="0" applyProtection="0"/>
    <xf numFmtId="176" fontId="2" fillId="0" borderId="0" applyFont="0" applyFill="0" applyBorder="0" applyAlignment="0" applyProtection="0"/>
    <xf numFmtId="175"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75" fontId="33"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175" fontId="33"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175" fontId="33"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175" fontId="33" fillId="0" borderId="0" applyNumberFormat="0" applyFill="0" applyBorder="0" applyAlignment="0" applyProtection="0"/>
    <xf numFmtId="175" fontId="33" fillId="0" borderId="0" applyNumberFormat="0" applyFill="0" applyBorder="0" applyAlignment="0" applyProtection="0"/>
    <xf numFmtId="176" fontId="33" fillId="0" borderId="0" applyNumberFormat="0" applyFill="0" applyBorder="0" applyAlignment="0" applyProtection="0"/>
    <xf numFmtId="175" fontId="33" fillId="0" borderId="0" applyNumberFormat="0" applyFill="0" applyBorder="0" applyAlignment="0" applyProtection="0"/>
    <xf numFmtId="0" fontId="31" fillId="0" borderId="0" applyNumberFormat="0" applyFill="0" applyBorder="0" applyAlignment="0" applyProtection="0"/>
    <xf numFmtId="175" fontId="2" fillId="0" borderId="0"/>
    <xf numFmtId="0" fontId="2" fillId="0" borderId="0"/>
    <xf numFmtId="175"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75" fontId="36" fillId="39"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175" fontId="36" fillId="39"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175" fontId="36" fillId="39"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175" fontId="36" fillId="39" borderId="0" applyNumberFormat="0" applyBorder="0" applyAlignment="0" applyProtection="0"/>
    <xf numFmtId="175" fontId="36" fillId="39" borderId="0" applyNumberFormat="0" applyBorder="0" applyAlignment="0" applyProtection="0"/>
    <xf numFmtId="176" fontId="36" fillId="39" borderId="0" applyNumberFormat="0" applyBorder="0" applyAlignment="0" applyProtection="0"/>
    <xf numFmtId="175"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30" applyNumberFormat="0" applyAlignment="0" applyProtection="0">
      <alignment horizontal="left" vertical="center"/>
    </xf>
    <xf numFmtId="0" fontId="37" fillId="0" borderId="30" applyNumberFormat="0" applyAlignment="0" applyProtection="0">
      <alignment horizontal="left" vertical="center"/>
    </xf>
    <xf numFmtId="175" fontId="37" fillId="0" borderId="30" applyNumberFormat="0" applyAlignment="0" applyProtection="0">
      <alignment horizontal="left" vertical="center"/>
    </xf>
    <xf numFmtId="0" fontId="37" fillId="0" borderId="9">
      <alignment horizontal="left" vertical="center"/>
    </xf>
    <xf numFmtId="0" fontId="37" fillId="0" borderId="9">
      <alignment horizontal="left" vertical="center"/>
    </xf>
    <xf numFmtId="175" fontId="37" fillId="0" borderId="9">
      <alignment horizontal="left" vertical="center"/>
    </xf>
    <xf numFmtId="0" fontId="38" fillId="0" borderId="42" applyNumberFormat="0" applyFill="0" applyAlignment="0" applyProtection="0"/>
    <xf numFmtId="176" fontId="38" fillId="0" borderId="42" applyNumberFormat="0" applyFill="0" applyAlignment="0" applyProtection="0"/>
    <xf numFmtId="0"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6"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6"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6" fontId="38" fillId="0" borderId="42" applyNumberFormat="0" applyFill="0" applyAlignment="0" applyProtection="0"/>
    <xf numFmtId="175" fontId="38" fillId="0" borderId="42" applyNumberFormat="0" applyFill="0" applyAlignment="0" applyProtection="0"/>
    <xf numFmtId="175" fontId="38" fillId="0" borderId="42" applyNumberFormat="0" applyFill="0" applyAlignment="0" applyProtection="0"/>
    <xf numFmtId="176" fontId="38" fillId="0" borderId="42" applyNumberFormat="0" applyFill="0" applyAlignment="0" applyProtection="0"/>
    <xf numFmtId="175" fontId="38" fillId="0" borderId="42" applyNumberFormat="0" applyFill="0" applyAlignment="0" applyProtection="0"/>
    <xf numFmtId="0" fontId="38" fillId="0" borderId="42" applyNumberFormat="0" applyFill="0" applyAlignment="0" applyProtection="0"/>
    <xf numFmtId="0" fontId="39" fillId="0" borderId="43" applyNumberFormat="0" applyFill="0" applyAlignment="0" applyProtection="0"/>
    <xf numFmtId="176" fontId="39" fillId="0" borderId="43" applyNumberFormat="0" applyFill="0" applyAlignment="0" applyProtection="0"/>
    <xf numFmtId="0"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6"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6"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6" fontId="39" fillId="0" borderId="43" applyNumberFormat="0" applyFill="0" applyAlignment="0" applyProtection="0"/>
    <xf numFmtId="175" fontId="39" fillId="0" borderId="43" applyNumberFormat="0" applyFill="0" applyAlignment="0" applyProtection="0"/>
    <xf numFmtId="175" fontId="39" fillId="0" borderId="43" applyNumberFormat="0" applyFill="0" applyAlignment="0" applyProtection="0"/>
    <xf numFmtId="176" fontId="39" fillId="0" borderId="43" applyNumberFormat="0" applyFill="0" applyAlignment="0" applyProtection="0"/>
    <xf numFmtId="175" fontId="39" fillId="0" borderId="43" applyNumberFormat="0" applyFill="0" applyAlignment="0" applyProtection="0"/>
    <xf numFmtId="0" fontId="39" fillId="0" borderId="43" applyNumberFormat="0" applyFill="0" applyAlignment="0" applyProtection="0"/>
    <xf numFmtId="0" fontId="40" fillId="0" borderId="44" applyNumberFormat="0" applyFill="0" applyAlignment="0" applyProtection="0"/>
    <xf numFmtId="176" fontId="40" fillId="0" borderId="44" applyNumberFormat="0" applyFill="0" applyAlignment="0" applyProtection="0"/>
    <xf numFmtId="0" fontId="40" fillId="0" borderId="44" applyNumberFormat="0" applyFill="0" applyAlignment="0" applyProtection="0"/>
    <xf numFmtId="175" fontId="40" fillId="0" borderId="44" applyNumberFormat="0" applyFill="0" applyAlignment="0" applyProtection="0"/>
    <xf numFmtId="0" fontId="40" fillId="0" borderId="44" applyNumberFormat="0" applyFill="0" applyAlignment="0" applyProtection="0"/>
    <xf numFmtId="175"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175" fontId="40" fillId="0" borderId="44" applyNumberFormat="0" applyFill="0" applyAlignment="0" applyProtection="0"/>
    <xf numFmtId="176" fontId="40" fillId="0" borderId="44" applyNumberFormat="0" applyFill="0" applyAlignment="0" applyProtection="0"/>
    <xf numFmtId="175" fontId="40" fillId="0" borderId="44" applyNumberFormat="0" applyFill="0" applyAlignment="0" applyProtection="0"/>
    <xf numFmtId="175" fontId="40" fillId="0" borderId="44" applyNumberFormat="0" applyFill="0" applyAlignment="0" applyProtection="0"/>
    <xf numFmtId="176" fontId="40" fillId="0" borderId="44" applyNumberFormat="0" applyFill="0" applyAlignment="0" applyProtection="0"/>
    <xf numFmtId="175" fontId="40" fillId="0" borderId="44" applyNumberFormat="0" applyFill="0" applyAlignment="0" applyProtection="0"/>
    <xf numFmtId="175" fontId="40" fillId="0" borderId="44" applyNumberFormat="0" applyFill="0" applyAlignment="0" applyProtection="0"/>
    <xf numFmtId="176" fontId="40" fillId="0" borderId="44" applyNumberFormat="0" applyFill="0" applyAlignment="0" applyProtection="0"/>
    <xf numFmtId="175" fontId="40" fillId="0" borderId="44" applyNumberFormat="0" applyFill="0" applyAlignment="0" applyProtection="0"/>
    <xf numFmtId="175" fontId="40" fillId="0" borderId="44" applyNumberFormat="0" applyFill="0" applyAlignment="0" applyProtection="0"/>
    <xf numFmtId="176" fontId="40" fillId="0" borderId="44" applyNumberFormat="0" applyFill="0" applyAlignment="0" applyProtection="0"/>
    <xf numFmtId="175" fontId="40" fillId="0" borderId="44" applyNumberFormat="0" applyFill="0" applyAlignment="0" applyProtection="0"/>
    <xf numFmtId="0" fontId="40" fillId="0" borderId="44" applyNumberFormat="0" applyFill="0" applyAlignment="0" applyProtection="0"/>
    <xf numFmtId="0" fontId="40" fillId="0" borderId="0" applyNumberFormat="0" applyFill="0" applyBorder="0" applyAlignment="0" applyProtection="0"/>
    <xf numFmtId="176" fontId="40" fillId="0" borderId="0" applyNumberFormat="0" applyFill="0" applyBorder="0" applyAlignment="0" applyProtection="0"/>
    <xf numFmtId="0"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6"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6"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6" fontId="40" fillId="0" borderId="0" applyNumberFormat="0" applyFill="0" applyBorder="0" applyAlignment="0" applyProtection="0"/>
    <xf numFmtId="175" fontId="40" fillId="0" borderId="0" applyNumberFormat="0" applyFill="0" applyBorder="0" applyAlignment="0" applyProtection="0"/>
    <xf numFmtId="175" fontId="40" fillId="0" borderId="0" applyNumberFormat="0" applyFill="0" applyBorder="0" applyAlignment="0" applyProtection="0"/>
    <xf numFmtId="176" fontId="40" fillId="0" borderId="0" applyNumberFormat="0" applyFill="0" applyBorder="0" applyAlignment="0" applyProtection="0"/>
    <xf numFmtId="175" fontId="40" fillId="0" borderId="0" applyNumberFormat="0" applyFill="0" applyBorder="0" applyAlignment="0" applyProtection="0"/>
    <xf numFmtId="0" fontId="40" fillId="0" borderId="0" applyNumberFormat="0" applyFill="0" applyBorder="0" applyAlignment="0" applyProtection="0"/>
    <xf numFmtId="37" fontId="41" fillId="0" borderId="0"/>
    <xf numFmtId="175" fontId="42" fillId="0" borderId="0"/>
    <xf numFmtId="0" fontId="42" fillId="0" borderId="0"/>
    <xf numFmtId="175" fontId="42" fillId="0" borderId="0"/>
    <xf numFmtId="175" fontId="37" fillId="0" borderId="0"/>
    <xf numFmtId="0" fontId="37" fillId="0" borderId="0"/>
    <xf numFmtId="175" fontId="37" fillId="0" borderId="0"/>
    <xf numFmtId="175" fontId="43" fillId="0" borderId="0"/>
    <xf numFmtId="0" fontId="43" fillId="0" borderId="0"/>
    <xf numFmtId="175" fontId="43" fillId="0" borderId="0"/>
    <xf numFmtId="175" fontId="44" fillId="0" borderId="0"/>
    <xf numFmtId="0" fontId="44" fillId="0" borderId="0"/>
    <xf numFmtId="175" fontId="44" fillId="0" borderId="0"/>
    <xf numFmtId="175" fontId="45" fillId="0" borderId="0"/>
    <xf numFmtId="0" fontId="45" fillId="0" borderId="0"/>
    <xf numFmtId="175" fontId="45" fillId="0" borderId="0"/>
    <xf numFmtId="175" fontId="46" fillId="0" borderId="0"/>
    <xf numFmtId="0" fontId="46" fillId="0" borderId="0"/>
    <xf numFmtId="175"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75" fontId="2" fillId="0" borderId="0">
      <alignment horizontal="center"/>
    </xf>
    <xf numFmtId="0" fontId="2" fillId="0" borderId="0">
      <alignment horizontal="center"/>
    </xf>
    <xf numFmtId="175" fontId="2" fillId="0" borderId="0">
      <alignment horizontal="center"/>
    </xf>
    <xf numFmtId="175" fontId="47" fillId="0" borderId="0" applyNumberFormat="0" applyFill="0" applyBorder="0" applyAlignment="0" applyProtection="0">
      <alignment vertical="top"/>
      <protection locked="0"/>
    </xf>
    <xf numFmtId="176" fontId="47" fillId="0" borderId="0" applyNumberFormat="0" applyFill="0" applyBorder="0" applyAlignment="0" applyProtection="0">
      <alignment vertical="top"/>
      <protection locked="0"/>
    </xf>
    <xf numFmtId="175" fontId="47" fillId="0" borderId="0" applyNumberFormat="0" applyFill="0" applyBorder="0" applyAlignment="0" applyProtection="0">
      <alignment vertical="top"/>
      <protection locked="0"/>
    </xf>
    <xf numFmtId="175" fontId="48" fillId="0" borderId="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75"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75"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76"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75" fontId="51" fillId="42" borderId="39" applyNumberFormat="0" applyAlignment="0" applyProtection="0"/>
    <xf numFmtId="176" fontId="51" fillId="42" borderId="39" applyNumberFormat="0" applyAlignment="0" applyProtection="0"/>
    <xf numFmtId="175" fontId="51" fillId="42" borderId="39" applyNumberFormat="0" applyAlignment="0" applyProtection="0"/>
    <xf numFmtId="175" fontId="51" fillId="42" borderId="39" applyNumberFormat="0" applyAlignment="0" applyProtection="0"/>
    <xf numFmtId="176" fontId="51" fillId="42" borderId="39" applyNumberFormat="0" applyAlignment="0" applyProtection="0"/>
    <xf numFmtId="175" fontId="51" fillId="42" borderId="39" applyNumberFormat="0" applyAlignment="0" applyProtection="0"/>
    <xf numFmtId="175" fontId="51" fillId="42" borderId="39" applyNumberFormat="0" applyAlignment="0" applyProtection="0"/>
    <xf numFmtId="176" fontId="51" fillId="42" borderId="39" applyNumberFormat="0" applyAlignment="0" applyProtection="0"/>
    <xf numFmtId="175" fontId="51" fillId="42" borderId="39" applyNumberFormat="0" applyAlignment="0" applyProtection="0"/>
    <xf numFmtId="175" fontId="51" fillId="42" borderId="39" applyNumberFormat="0" applyAlignment="0" applyProtection="0"/>
    <xf numFmtId="176" fontId="51" fillId="42" borderId="39" applyNumberFormat="0" applyAlignment="0" applyProtection="0"/>
    <xf numFmtId="175" fontId="51" fillId="42" borderId="39" applyNumberFormat="0" applyAlignment="0" applyProtection="0"/>
    <xf numFmtId="0" fontId="49" fillId="42" borderId="39" applyNumberFormat="0" applyAlignment="0" applyProtection="0"/>
    <xf numFmtId="3" fontId="2" fillId="71" borderId="3" applyFont="0">
      <alignment horizontal="right" vertical="center"/>
      <protection locked="0"/>
    </xf>
    <xf numFmtId="178" fontId="20" fillId="0" borderId="0" applyFill="0" applyBorder="0" applyAlignment="0"/>
    <xf numFmtId="179" fontId="20" fillId="0" borderId="0" applyFill="0" applyBorder="0" applyAlignment="0"/>
    <xf numFmtId="178" fontId="20" fillId="0" borderId="0" applyFill="0" applyBorder="0" applyAlignment="0"/>
    <xf numFmtId="183" fontId="20" fillId="0" borderId="0" applyFill="0" applyBorder="0" applyAlignment="0"/>
    <xf numFmtId="179" fontId="20" fillId="0" borderId="0" applyFill="0" applyBorder="0" applyAlignment="0"/>
    <xf numFmtId="0" fontId="52" fillId="0" borderId="45" applyNumberFormat="0" applyFill="0" applyAlignment="0" applyProtection="0"/>
    <xf numFmtId="0" fontId="53" fillId="0" borderId="34" applyNumberFormat="0" applyFill="0" applyAlignment="0" applyProtection="0"/>
    <xf numFmtId="175" fontId="54" fillId="0" borderId="45"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0" fontId="52" fillId="0" borderId="45"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175" fontId="54" fillId="0" borderId="45"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175" fontId="54" fillId="0" borderId="45"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175" fontId="54" fillId="0" borderId="45" applyNumberFormat="0" applyFill="0" applyAlignment="0" applyProtection="0"/>
    <xf numFmtId="175" fontId="54" fillId="0" borderId="45" applyNumberFormat="0" applyFill="0" applyAlignment="0" applyProtection="0"/>
    <xf numFmtId="176" fontId="54" fillId="0" borderId="45" applyNumberFormat="0" applyFill="0" applyAlignment="0" applyProtection="0"/>
    <xf numFmtId="175" fontId="54" fillId="0" borderId="45" applyNumberFormat="0" applyFill="0" applyAlignment="0" applyProtection="0"/>
    <xf numFmtId="0" fontId="52" fillId="0" borderId="45" applyNumberFormat="0" applyFill="0" applyAlignment="0" applyProtection="0"/>
    <xf numFmtId="175" fontId="2" fillId="0" borderId="0">
      <alignment horizontal="center"/>
    </xf>
    <xf numFmtId="0" fontId="2" fillId="0" borderId="0">
      <alignment horizontal="center"/>
    </xf>
    <xf numFmtId="175"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75" fontId="57" fillId="72"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175" fontId="57" fillId="72"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175" fontId="57" fillId="72"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175" fontId="57" fillId="72" borderId="0" applyNumberFormat="0" applyBorder="0" applyAlignment="0" applyProtection="0"/>
    <xf numFmtId="175" fontId="57" fillId="72" borderId="0" applyNumberFormat="0" applyBorder="0" applyAlignment="0" applyProtection="0"/>
    <xf numFmtId="176" fontId="57" fillId="72" borderId="0" applyNumberFormat="0" applyBorder="0" applyAlignment="0" applyProtection="0"/>
    <xf numFmtId="175" fontId="57" fillId="72" borderId="0" applyNumberFormat="0" applyBorder="0" applyAlignment="0" applyProtection="0"/>
    <xf numFmtId="0" fontId="55" fillId="72" borderId="0" applyNumberFormat="0" applyBorder="0" applyAlignment="0" applyProtection="0"/>
    <xf numFmtId="1" fontId="58" fillId="0" borderId="0" applyProtection="0"/>
    <xf numFmtId="175" fontId="9" fillId="0" borderId="46"/>
    <xf numFmtId="176" fontId="9" fillId="0" borderId="46"/>
    <xf numFmtId="175" fontId="9" fillId="0" borderId="46"/>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3"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2" fillId="0" borderId="0"/>
    <xf numFmtId="0" fontId="2" fillId="0" borderId="0"/>
    <xf numFmtId="0" fontId="59" fillId="0" borderId="0"/>
    <xf numFmtId="187" fontId="2" fillId="0" borderId="0"/>
    <xf numFmtId="186" fontId="11"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60" fillId="0" borderId="0"/>
    <xf numFmtId="0" fontId="60" fillId="0" borderId="0"/>
    <xf numFmtId="0" fontId="59" fillId="0" borderId="0"/>
    <xf numFmtId="186" fontId="11" fillId="0" borderId="0"/>
    <xf numFmtId="186" fontId="2" fillId="0" borderId="0"/>
    <xf numFmtId="186" fontId="2" fillId="0" borderId="0"/>
    <xf numFmtId="0" fontId="2" fillId="0" borderId="0"/>
    <xf numFmtId="0" fontId="2" fillId="0" borderId="0"/>
    <xf numFmtId="186"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0" fontId="2"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2" fillId="0" borderId="0"/>
    <xf numFmtId="0" fontId="2" fillId="0" borderId="0"/>
    <xf numFmtId="186" fontId="11" fillId="0" borderId="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0" fontId="2" fillId="0" borderId="0"/>
    <xf numFmtId="175" fontId="2"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75" fontId="2" fillId="0" borderId="0"/>
    <xf numFmtId="186" fontId="1" fillId="0" borderId="0"/>
    <xf numFmtId="186" fontId="1" fillId="0" borderId="0"/>
    <xf numFmtId="186" fontId="1" fillId="0" borderId="0"/>
    <xf numFmtId="186"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48"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86" fontId="1" fillId="0" borderId="0"/>
    <xf numFmtId="186" fontId="1" fillId="0" borderId="0"/>
    <xf numFmtId="186" fontId="1" fillId="0" borderId="0"/>
    <xf numFmtId="186" fontId="1" fillId="0" borderId="0"/>
    <xf numFmtId="175" fontId="2" fillId="0" borderId="0"/>
    <xf numFmtId="186" fontId="2" fillId="0" borderId="0"/>
    <xf numFmtId="186" fontId="2" fillId="0" borderId="0"/>
    <xf numFmtId="175" fontId="2" fillId="0" borderId="0"/>
    <xf numFmtId="186" fontId="2" fillId="0" borderId="0"/>
    <xf numFmtId="186" fontId="2" fillId="0" borderId="0"/>
    <xf numFmtId="186" fontId="2"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2" fillId="0" borderId="0"/>
    <xf numFmtId="186" fontId="1"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2" fillId="0" borderId="0"/>
    <xf numFmtId="186" fontId="2" fillId="0" borderId="0"/>
    <xf numFmtId="186" fontId="2" fillId="0" borderId="0"/>
    <xf numFmtId="186" fontId="2" fillId="0" borderId="0"/>
    <xf numFmtId="186" fontId="2" fillId="0" borderId="0"/>
    <xf numFmtId="186" fontId="2"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2" fillId="0" borderId="0"/>
    <xf numFmtId="186"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 fillId="0" borderId="0"/>
    <xf numFmtId="0" fontId="2" fillId="0" borderId="0"/>
    <xf numFmtId="0" fontId="1" fillId="0" borderId="0"/>
    <xf numFmtId="0" fontId="1" fillId="0" borderId="0"/>
    <xf numFmtId="0" fontId="1" fillId="0" borderId="0"/>
    <xf numFmtId="0" fontId="1" fillId="0" borderId="0"/>
    <xf numFmtId="175"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5" fontId="11" fillId="0" borderId="0"/>
    <xf numFmtId="0" fontId="11" fillId="0" borderId="0"/>
    <xf numFmtId="175"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1" fillId="0" borderId="0"/>
    <xf numFmtId="175" fontId="11" fillId="0" borderId="0"/>
    <xf numFmtId="0" fontId="11" fillId="0" borderId="0"/>
    <xf numFmtId="0" fontId="11" fillId="0" borderId="0"/>
    <xf numFmtId="0" fontId="2"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0"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75" fontId="10" fillId="0" borderId="0"/>
    <xf numFmtId="186" fontId="11" fillId="0" borderId="0"/>
    <xf numFmtId="186" fontId="11" fillId="0" borderId="0"/>
    <xf numFmtId="0" fontId="2"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1" fillId="0" borderId="0"/>
    <xf numFmtId="186" fontId="11" fillId="0" borderId="0"/>
    <xf numFmtId="186" fontId="11" fillId="0" borderId="0"/>
    <xf numFmtId="186" fontId="11" fillId="0" borderId="0"/>
    <xf numFmtId="186"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1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8" fillId="0" borderId="0"/>
    <xf numFmtId="0" fontId="11" fillId="0" borderId="0"/>
    <xf numFmtId="0" fontId="2" fillId="0" borderId="0"/>
    <xf numFmtId="0" fontId="10" fillId="0" borderId="0"/>
    <xf numFmtId="175" fontId="8" fillId="0" borderId="0"/>
    <xf numFmtId="0" fontId="2" fillId="0" borderId="0"/>
    <xf numFmtId="0" fontId="1" fillId="0" borderId="0"/>
    <xf numFmtId="0" fontId="1" fillId="0" borderId="0"/>
    <xf numFmtId="186"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86" fontId="2" fillId="0" borderId="0"/>
    <xf numFmtId="0" fontId="11" fillId="0" borderId="0"/>
    <xf numFmtId="0" fontId="11" fillId="0" borderId="0"/>
    <xf numFmtId="175" fontId="8" fillId="0" borderId="0"/>
    <xf numFmtId="0" fontId="48" fillId="0" borderId="0"/>
    <xf numFmtId="0" fontId="2" fillId="0" borderId="0"/>
    <xf numFmtId="175" fontId="8" fillId="0" borderId="0"/>
    <xf numFmtId="0" fontId="1"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75" fontId="8" fillId="0" borderId="0"/>
    <xf numFmtId="175" fontId="8" fillId="0" borderId="0"/>
    <xf numFmtId="0" fontId="1" fillId="0" borderId="0"/>
    <xf numFmtId="186" fontId="11" fillId="0" borderId="0"/>
    <xf numFmtId="186" fontId="11" fillId="0" borderId="0"/>
    <xf numFmtId="186" fontId="2" fillId="0" borderId="0"/>
    <xf numFmtId="0" fontId="2" fillId="0" borderId="0"/>
    <xf numFmtId="186" fontId="2" fillId="0" borderId="0"/>
    <xf numFmtId="0" fontId="2" fillId="0" borderId="0"/>
    <xf numFmtId="186"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75" fontId="8" fillId="0" borderId="0"/>
    <xf numFmtId="175" fontId="8" fillId="0" borderId="0"/>
    <xf numFmtId="0" fontId="1" fillId="0" borderId="0"/>
    <xf numFmtId="186" fontId="11" fillId="0" borderId="0"/>
    <xf numFmtId="186"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2" fillId="0" borderId="0"/>
    <xf numFmtId="17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1" fillId="0" borderId="0"/>
    <xf numFmtId="186"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86" fontId="11"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5"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59" fillId="0" borderId="0"/>
    <xf numFmtId="186" fontId="2"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2" fillId="0" borderId="0"/>
    <xf numFmtId="186" fontId="2" fillId="0" borderId="0"/>
    <xf numFmtId="186" fontId="2" fillId="0" borderId="0"/>
    <xf numFmtId="186" fontId="2" fillId="0" borderId="0"/>
    <xf numFmtId="186" fontId="2" fillId="0" borderId="0"/>
    <xf numFmtId="186" fontId="2" fillId="0" borderId="0"/>
    <xf numFmtId="186"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86" fontId="1" fillId="0" borderId="0"/>
    <xf numFmtId="186" fontId="1" fillId="0" borderId="0"/>
    <xf numFmtId="186" fontId="1" fillId="0" borderId="0"/>
    <xf numFmtId="186"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86" fontId="9" fillId="0" borderId="0"/>
    <xf numFmtId="0" fontId="5"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86" fontId="5" fillId="0" borderId="0"/>
    <xf numFmtId="0" fontId="9" fillId="0" borderId="0"/>
    <xf numFmtId="186"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6" fontId="9" fillId="0" borderId="0"/>
    <xf numFmtId="186" fontId="5"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75" fontId="9" fillId="0" borderId="0"/>
    <xf numFmtId="0" fontId="59" fillId="0" borderId="0"/>
    <xf numFmtId="17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75" fontId="5" fillId="0" borderId="0"/>
    <xf numFmtId="0" fontId="59" fillId="0" borderId="0"/>
    <xf numFmtId="175"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86"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86"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186" fontId="5" fillId="0" borderId="0"/>
    <xf numFmtId="186" fontId="5" fillId="0" borderId="0"/>
    <xf numFmtId="186" fontId="5" fillId="0" borderId="0"/>
    <xf numFmtId="186" fontId="5" fillId="0" borderId="0"/>
    <xf numFmtId="186" fontId="5" fillId="0" borderId="0"/>
    <xf numFmtId="0" fontId="1" fillId="0" borderId="0"/>
    <xf numFmtId="186" fontId="9"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9" fillId="0" borderId="0"/>
    <xf numFmtId="186" fontId="9" fillId="0" borderId="0"/>
    <xf numFmtId="186" fontId="9" fillId="0" borderId="0"/>
    <xf numFmtId="186"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88"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2" fillId="0" borderId="0"/>
    <xf numFmtId="186" fontId="1" fillId="0" borderId="0"/>
    <xf numFmtId="186" fontId="1" fillId="0" borderId="0"/>
    <xf numFmtId="186" fontId="1" fillId="0" borderId="0"/>
    <xf numFmtId="186" fontId="1" fillId="0" borderId="0"/>
    <xf numFmtId="186" fontId="2" fillId="0" borderId="0"/>
    <xf numFmtId="186" fontId="2" fillId="0" borderId="0"/>
    <xf numFmtId="186" fontId="2" fillId="0" borderId="0"/>
    <xf numFmtId="186" fontId="2" fillId="0" borderId="0"/>
    <xf numFmtId="175"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5" fontId="27" fillId="0" borderId="0"/>
    <xf numFmtId="0" fontId="2" fillId="0" borderId="0"/>
    <xf numFmtId="0" fontId="59" fillId="0" borderId="0"/>
    <xf numFmtId="175" fontId="27" fillId="0" borderId="0"/>
    <xf numFmtId="0" fontId="2" fillId="0" borderId="0"/>
    <xf numFmtId="18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8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xf numFmtId="0" fontId="2"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86" fontId="2"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59"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86" fontId="1" fillId="0" borderId="0"/>
    <xf numFmtId="186" fontId="1" fillId="0" borderId="0"/>
    <xf numFmtId="186" fontId="1" fillId="0" borderId="0"/>
    <xf numFmtId="186"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59" fillId="0" borderId="0"/>
    <xf numFmtId="0" fontId="2" fillId="0" borderId="0"/>
    <xf numFmtId="0"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6"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86" fontId="2" fillId="0" borderId="0"/>
    <xf numFmtId="0" fontId="2" fillId="0" borderId="0"/>
    <xf numFmtId="0" fontId="2" fillId="0" borderId="0"/>
    <xf numFmtId="186" fontId="2" fillId="0" borderId="0"/>
    <xf numFmtId="0" fontId="2" fillId="0" borderId="0"/>
    <xf numFmtId="186" fontId="2" fillId="0" borderId="0"/>
    <xf numFmtId="186" fontId="2" fillId="0" borderId="0"/>
    <xf numFmtId="186" fontId="2" fillId="0" borderId="0"/>
    <xf numFmtId="186" fontId="2" fillId="0" borderId="0"/>
    <xf numFmtId="186"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6"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5"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75"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5"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75"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175" fontId="2" fillId="0" borderId="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76"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76"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0" fontId="2" fillId="73" borderId="47" applyNumberFormat="0" applyFont="0" applyAlignment="0" applyProtection="0"/>
    <xf numFmtId="176" fontId="2" fillId="0" borderId="0"/>
    <xf numFmtId="175"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0" fontId="2" fillId="73" borderId="47" applyNumberFormat="0" applyFont="0" applyAlignment="0" applyProtection="0"/>
    <xf numFmtId="176"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175" fontId="2" fillId="0" borderId="0"/>
    <xf numFmtId="0" fontId="2" fillId="73" borderId="47" applyNumberFormat="0" applyFont="0" applyAlignment="0" applyProtection="0"/>
    <xf numFmtId="0" fontId="2" fillId="73" borderId="47" applyNumberFormat="0" applyFont="0" applyAlignment="0" applyProtection="0"/>
    <xf numFmtId="176" fontId="2" fillId="0" borderId="0"/>
    <xf numFmtId="175" fontId="2" fillId="0" borderId="0"/>
    <xf numFmtId="175" fontId="2" fillId="0" borderId="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89" fontId="2" fillId="0" borderId="0" applyFont="0" applyFill="0" applyBorder="0" applyAlignment="0" applyProtection="0"/>
    <xf numFmtId="190" fontId="2" fillId="0" borderId="0" applyFont="0" applyFill="0" applyBorder="0" applyAlignment="0" applyProtection="0"/>
    <xf numFmtId="191" fontId="64" fillId="0" borderId="0">
      <alignment horizontal="left"/>
    </xf>
    <xf numFmtId="0" fontId="2" fillId="0" borderId="0"/>
    <xf numFmtId="0" fontId="2" fillId="0" borderId="0"/>
    <xf numFmtId="175" fontId="2" fillId="0" borderId="0"/>
    <xf numFmtId="3" fontId="2" fillId="74" borderId="3" applyFont="0">
      <alignment horizontal="right" vertical="center"/>
      <protection locked="0"/>
    </xf>
    <xf numFmtId="175" fontId="65" fillId="0" borderId="0"/>
    <xf numFmtId="0" fontId="65" fillId="0" borderId="0"/>
    <xf numFmtId="175" fontId="65" fillId="0" borderId="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75"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75"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76"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75" fontId="68" fillId="63" borderId="48" applyNumberFormat="0" applyAlignment="0" applyProtection="0"/>
    <xf numFmtId="176" fontId="68" fillId="63" borderId="48" applyNumberFormat="0" applyAlignment="0" applyProtection="0"/>
    <xf numFmtId="175" fontId="68" fillId="63" borderId="48" applyNumberFormat="0" applyAlignment="0" applyProtection="0"/>
    <xf numFmtId="175" fontId="68" fillId="63" borderId="48" applyNumberFormat="0" applyAlignment="0" applyProtection="0"/>
    <xf numFmtId="176" fontId="68" fillId="63" borderId="48" applyNumberFormat="0" applyAlignment="0" applyProtection="0"/>
    <xf numFmtId="175" fontId="68" fillId="63" borderId="48" applyNumberFormat="0" applyAlignment="0" applyProtection="0"/>
    <xf numFmtId="175" fontId="68" fillId="63" borderId="48" applyNumberFormat="0" applyAlignment="0" applyProtection="0"/>
    <xf numFmtId="176" fontId="68" fillId="63" borderId="48" applyNumberFormat="0" applyAlignment="0" applyProtection="0"/>
    <xf numFmtId="175" fontId="68" fillId="63" borderId="48" applyNumberFormat="0" applyAlignment="0" applyProtection="0"/>
    <xf numFmtId="175" fontId="68" fillId="63" borderId="48" applyNumberFormat="0" applyAlignment="0" applyProtection="0"/>
    <xf numFmtId="176" fontId="68" fillId="63" borderId="48" applyNumberFormat="0" applyAlignment="0" applyProtection="0"/>
    <xf numFmtId="175" fontId="68" fillId="63" borderId="48" applyNumberFormat="0" applyAlignment="0" applyProtection="0"/>
    <xf numFmtId="0" fontId="66" fillId="63" borderId="48" applyNumberFormat="0" applyAlignment="0" applyProtection="0"/>
    <xf numFmtId="0" fontId="8" fillId="0" borderId="0"/>
    <xf numFmtId="182" fontId="20" fillId="0" borderId="0" applyFont="0" applyFill="0" applyBorder="0" applyAlignment="0" applyProtection="0"/>
    <xf numFmtId="192"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8" fontId="20" fillId="0" borderId="0" applyFill="0" applyBorder="0" applyAlignment="0"/>
    <xf numFmtId="179" fontId="20" fillId="0" borderId="0" applyFill="0" applyBorder="0" applyAlignment="0"/>
    <xf numFmtId="178" fontId="20" fillId="0" borderId="0" applyFill="0" applyBorder="0" applyAlignment="0"/>
    <xf numFmtId="183" fontId="20" fillId="0" borderId="0" applyFill="0" applyBorder="0" applyAlignment="0"/>
    <xf numFmtId="179" fontId="20" fillId="0" borderId="0" applyFill="0" applyBorder="0" applyAlignment="0"/>
    <xf numFmtId="175" fontId="2" fillId="0" borderId="0"/>
    <xf numFmtId="0" fontId="2" fillId="0" borderId="0"/>
    <xf numFmtId="175" fontId="2" fillId="0" borderId="0"/>
    <xf numFmtId="193"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94" fontId="2" fillId="69" borderId="3" applyFont="0">
      <alignment horizontal="right" vertical="center"/>
    </xf>
    <xf numFmtId="0" fontId="8" fillId="0" borderId="0"/>
    <xf numFmtId="0" fontId="72" fillId="0" borderId="0"/>
    <xf numFmtId="0" fontId="72" fillId="0" borderId="0"/>
    <xf numFmtId="175" fontId="8" fillId="0" borderId="0"/>
    <xf numFmtId="175"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95" fontId="20" fillId="0" borderId="0" applyFill="0" applyBorder="0" applyAlignment="0"/>
    <xf numFmtId="196" fontId="20" fillId="0" borderId="0" applyFill="0" applyBorder="0" applyAlignment="0"/>
    <xf numFmtId="0" fontId="75" fillId="0" borderId="0">
      <alignment horizontal="center" vertical="top"/>
    </xf>
    <xf numFmtId="0" fontId="76" fillId="0" borderId="0" applyNumberFormat="0" applyFill="0" applyBorder="0" applyAlignment="0" applyProtection="0"/>
    <xf numFmtId="176" fontId="76" fillId="0" borderId="0" applyNumberFormat="0" applyFill="0" applyBorder="0" applyAlignment="0" applyProtection="0"/>
    <xf numFmtId="0"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6"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6"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6" fontId="76" fillId="0" borderId="0" applyNumberFormat="0" applyFill="0" applyBorder="0" applyAlignment="0" applyProtection="0"/>
    <xf numFmtId="175" fontId="76" fillId="0" borderId="0" applyNumberFormat="0" applyFill="0" applyBorder="0" applyAlignment="0" applyProtection="0"/>
    <xf numFmtId="175" fontId="76" fillId="0" borderId="0" applyNumberFormat="0" applyFill="0" applyBorder="0" applyAlignment="0" applyProtection="0"/>
    <xf numFmtId="176" fontId="76" fillId="0" borderId="0" applyNumberFormat="0" applyFill="0" applyBorder="0" applyAlignment="0" applyProtection="0"/>
    <xf numFmtId="175" fontId="76" fillId="0" borderId="0" applyNumberFormat="0" applyFill="0" applyBorder="0" applyAlignment="0" applyProtection="0"/>
    <xf numFmtId="0" fontId="76" fillId="0" borderId="0" applyNumberFormat="0" applyFill="0" applyBorder="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75"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75"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76"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75" fontId="77" fillId="0" borderId="49" applyNumberFormat="0" applyFill="0" applyAlignment="0" applyProtection="0"/>
    <xf numFmtId="176" fontId="77" fillId="0" borderId="49" applyNumberFormat="0" applyFill="0" applyAlignment="0" applyProtection="0"/>
    <xf numFmtId="175" fontId="77" fillId="0" borderId="49" applyNumberFormat="0" applyFill="0" applyAlignment="0" applyProtection="0"/>
    <xf numFmtId="175" fontId="77" fillId="0" borderId="49" applyNumberFormat="0" applyFill="0" applyAlignment="0" applyProtection="0"/>
    <xf numFmtId="176" fontId="77" fillId="0" borderId="49" applyNumberFormat="0" applyFill="0" applyAlignment="0" applyProtection="0"/>
    <xf numFmtId="175" fontId="77" fillId="0" borderId="49" applyNumberFormat="0" applyFill="0" applyAlignment="0" applyProtection="0"/>
    <xf numFmtId="175" fontId="77" fillId="0" borderId="49" applyNumberFormat="0" applyFill="0" applyAlignment="0" applyProtection="0"/>
    <xf numFmtId="176" fontId="77" fillId="0" borderId="49" applyNumberFormat="0" applyFill="0" applyAlignment="0" applyProtection="0"/>
    <xf numFmtId="175" fontId="77" fillId="0" borderId="49" applyNumberFormat="0" applyFill="0" applyAlignment="0" applyProtection="0"/>
    <xf numFmtId="175" fontId="77" fillId="0" borderId="49" applyNumberFormat="0" applyFill="0" applyAlignment="0" applyProtection="0"/>
    <xf numFmtId="176" fontId="77" fillId="0" borderId="49" applyNumberFormat="0" applyFill="0" applyAlignment="0" applyProtection="0"/>
    <xf numFmtId="175" fontId="77" fillId="0" borderId="49" applyNumberFormat="0" applyFill="0" applyAlignment="0" applyProtection="0"/>
    <xf numFmtId="0" fontId="30" fillId="0" borderId="49" applyNumberFormat="0" applyFill="0" applyAlignment="0" applyProtection="0"/>
    <xf numFmtId="0" fontId="8" fillId="0" borderId="50"/>
    <xf numFmtId="191" fontId="64" fillId="0" borderId="0">
      <alignment horizontal="left"/>
    </xf>
    <xf numFmtId="0" fontId="2" fillId="0" borderId="0"/>
    <xf numFmtId="0" fontId="2" fillId="0" borderId="0"/>
    <xf numFmtId="175" fontId="2" fillId="0" borderId="0"/>
    <xf numFmtId="175" fontId="2" fillId="0" borderId="0">
      <alignment horizontal="center" textRotation="90"/>
    </xf>
    <xf numFmtId="0" fontId="2" fillId="0" borderId="0">
      <alignment horizontal="center" textRotation="90"/>
    </xf>
    <xf numFmtId="175" fontId="2" fillId="0" borderId="0">
      <alignment horizontal="center" textRotation="90"/>
    </xf>
    <xf numFmtId="197"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75" fontId="79"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175" fontId="79"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175" fontId="79"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175" fontId="79" fillId="0" borderId="0" applyNumberFormat="0" applyFill="0" applyBorder="0" applyAlignment="0" applyProtection="0"/>
    <xf numFmtId="175" fontId="79" fillId="0" borderId="0" applyNumberFormat="0" applyFill="0" applyBorder="0" applyAlignment="0" applyProtection="0"/>
    <xf numFmtId="176" fontId="79" fillId="0" borderId="0" applyNumberFormat="0" applyFill="0" applyBorder="0" applyAlignment="0" applyProtection="0"/>
    <xf numFmtId="175"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168" fontId="81" fillId="0" borderId="0" applyFont="0" applyFill="0" applyBorder="0" applyAlignment="0" applyProtection="0"/>
    <xf numFmtId="170"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169" fontId="81" fillId="0" borderId="0" applyFont="0" applyFill="0" applyBorder="0" applyAlignment="0" applyProtection="0"/>
    <xf numFmtId="171"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43" fontId="1" fillId="0" borderId="0" applyFont="0" applyFill="0" applyBorder="0" applyAlignment="0" applyProtection="0"/>
    <xf numFmtId="0" fontId="121" fillId="0" borderId="0"/>
    <xf numFmtId="0" fontId="148" fillId="69" borderId="70"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8" applyFont="0" applyBorder="0">
      <alignment horizontal="center" wrapText="1"/>
    </xf>
    <xf numFmtId="3" fontId="2" fillId="74" borderId="127" applyFont="0">
      <alignment horizontal="right" vertical="center"/>
      <protection locked="0"/>
    </xf>
    <xf numFmtId="43"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8" fontId="149" fillId="0" borderId="0" applyFont="0" applyFill="0" applyBorder="0" applyAlignment="0" applyProtection="0"/>
    <xf numFmtId="167" fontId="150" fillId="0" borderId="0" applyFont="0" applyFill="0" applyBorder="0" applyAlignment="0" applyProtection="0"/>
    <xf numFmtId="167" fontId="150" fillId="0" borderId="0" applyFont="0" applyFill="0" applyBorder="0" applyAlignment="0" applyProtection="0"/>
    <xf numFmtId="208" fontId="149" fillId="0" borderId="0" applyFont="0" applyFill="0" applyBorder="0" applyAlignment="0" applyProtection="0"/>
    <xf numFmtId="164" fontId="150" fillId="0" borderId="0" applyFont="0" applyFill="0" applyBorder="0" applyAlignment="0" applyProtection="0"/>
    <xf numFmtId="164" fontId="150" fillId="0" borderId="0" applyFont="0" applyFill="0" applyBorder="0" applyAlignment="0" applyProtection="0"/>
    <xf numFmtId="164" fontId="150" fillId="0" borderId="0" applyFont="0" applyFill="0" applyBorder="0" applyAlignment="0" applyProtection="0"/>
    <xf numFmtId="164" fontId="150" fillId="0" borderId="0" applyFont="0" applyFill="0" applyBorder="0" applyAlignment="0" applyProtection="0"/>
    <xf numFmtId="164" fontId="150" fillId="0" borderId="0" applyFont="0" applyFill="0" applyBorder="0" applyAlignment="0" applyProtection="0"/>
    <xf numFmtId="209" fontId="149" fillId="0" borderId="0" applyFont="0" applyFill="0" applyBorder="0" applyAlignment="0" applyProtection="0"/>
    <xf numFmtId="209" fontId="149" fillId="0" borderId="0" applyFont="0" applyFill="0" applyBorder="0" applyAlignment="0" applyProtection="0"/>
    <xf numFmtId="166" fontId="149" fillId="0" borderId="0" applyFont="0" applyFill="0" applyBorder="0" applyAlignment="0" applyProtection="0"/>
    <xf numFmtId="166" fontId="149" fillId="0" borderId="0" applyFont="0" applyFill="0" applyBorder="0" applyAlignment="0" applyProtection="0"/>
    <xf numFmtId="210" fontId="149" fillId="0" borderId="0" applyFont="0" applyFill="0" applyBorder="0" applyAlignment="0" applyProtection="0"/>
    <xf numFmtId="210" fontId="149" fillId="0" borderId="0" applyFont="0" applyFill="0" applyBorder="0" applyAlignment="0" applyProtection="0"/>
    <xf numFmtId="164" fontId="150" fillId="0" borderId="0" applyFont="0" applyFill="0" applyBorder="0" applyAlignment="0" applyProtection="0"/>
    <xf numFmtId="164" fontId="150" fillId="0" borderId="0" applyFont="0" applyFill="0" applyBorder="0" applyAlignment="0" applyProtection="0"/>
    <xf numFmtId="164" fontId="150" fillId="0" borderId="0" applyFont="0" applyFill="0" applyBorder="0" applyAlignment="0" applyProtection="0"/>
    <xf numFmtId="164" fontId="150" fillId="0" borderId="0" applyFont="0" applyFill="0" applyBorder="0" applyAlignment="0" applyProtection="0"/>
    <xf numFmtId="164" fontId="150" fillId="0" borderId="0" applyFont="0" applyFill="0" applyBorder="0" applyAlignment="0" applyProtection="0"/>
    <xf numFmtId="211" fontId="105" fillId="0" borderId="0"/>
    <xf numFmtId="211" fontId="105" fillId="0" borderId="0"/>
    <xf numFmtId="211" fontId="105" fillId="0" borderId="0"/>
    <xf numFmtId="211" fontId="105" fillId="0" borderId="0"/>
    <xf numFmtId="0" fontId="105" fillId="0" borderId="0"/>
    <xf numFmtId="211" fontId="105" fillId="0" borderId="0"/>
    <xf numFmtId="164" fontId="150" fillId="0" borderId="0" applyFont="0" applyFill="0" applyBorder="0" applyAlignment="0" applyProtection="0"/>
    <xf numFmtId="164" fontId="150" fillId="0" borderId="0" applyFont="0" applyFill="0" applyBorder="0" applyAlignment="0" applyProtection="0"/>
    <xf numFmtId="208" fontId="149" fillId="0" borderId="0" applyFont="0" applyFill="0" applyBorder="0" applyAlignment="0" applyProtection="0"/>
    <xf numFmtId="164" fontId="150" fillId="0" borderId="0" applyFont="0" applyFill="0" applyBorder="0" applyAlignment="0" applyProtection="0"/>
    <xf numFmtId="164" fontId="15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9" fontId="150" fillId="0" borderId="0" applyFont="0" applyFill="0" applyBorder="0" applyAlignment="0" applyProtection="0"/>
    <xf numFmtId="9" fontId="150" fillId="0" borderId="0" applyFont="0" applyFill="0" applyBorder="0" applyAlignment="0" applyProtection="0"/>
    <xf numFmtId="10" fontId="150" fillId="0" borderId="0" applyFont="0" applyFill="0" applyBorder="0" applyAlignment="0" applyProtection="0"/>
    <xf numFmtId="10" fontId="150" fillId="0" borderId="0" applyFont="0" applyFill="0" applyBorder="0" applyAlignment="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2" fillId="0" borderId="0" applyNumberFormat="0" applyFill="0" applyBorder="0" applyAlignment="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212" fontId="154" fillId="0" borderId="0" applyFont="0" applyFill="0" applyBorder="0" applyAlignment="0" applyProtection="0"/>
    <xf numFmtId="0" fontId="19" fillId="0" borderId="0" applyFont="0" applyFill="0" applyBorder="0" applyAlignment="0" applyProtection="0"/>
    <xf numFmtId="213" fontId="155" fillId="0" borderId="0" applyFont="0" applyFill="0" applyBorder="0" applyAlignment="0" applyProtection="0"/>
    <xf numFmtId="214" fontId="155" fillId="0" borderId="0" applyFont="0" applyFill="0" applyBorder="0" applyAlignment="0" applyProtection="0"/>
    <xf numFmtId="215" fontId="155" fillId="0" borderId="0" applyFont="0" applyFill="0" applyBorder="0" applyAlignment="0" applyProtection="0"/>
    <xf numFmtId="216" fontId="155" fillId="0" borderId="0" applyFont="0" applyFill="0" applyBorder="0" applyAlignment="0" applyProtection="0"/>
    <xf numFmtId="0" fontId="155" fillId="0" borderId="0"/>
    <xf numFmtId="0" fontId="19" fillId="0" borderId="0" applyFont="0" applyFill="0" applyBorder="0" applyAlignment="0" applyProtection="0"/>
    <xf numFmtId="217" fontId="154" fillId="0" borderId="0" applyFont="0" applyFill="0" applyBorder="0" applyAlignment="0" applyProtection="0"/>
    <xf numFmtId="0" fontId="150"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8" fontId="156" fillId="0" borderId="0" applyNumberFormat="0" applyFont="0" applyAlignment="0">
      <alignment horizontal="right" vertical="top"/>
    </xf>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42" quotePrefix="1" applyNumberFormat="0" applyFont="0" applyFill="0" applyBorder="0" applyAlignment="0" applyProtection="0">
      <alignment horizontal="centerContinuous" vertical="justify"/>
      <protection locked="0" hidden="1"/>
    </xf>
    <xf numFmtId="0" fontId="2" fillId="0" borderId="0"/>
    <xf numFmtId="0" fontId="157" fillId="86" borderId="142" quotePrefix="1" applyNumberFormat="0" applyFont="0" applyFill="0" applyBorder="0" applyAlignment="0" applyProtection="0">
      <alignment horizontal="centerContinuous" vertical="justify"/>
      <protection locked="0" hidden="1"/>
    </xf>
    <xf numFmtId="0" fontId="158" fillId="87" borderId="142"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7" fillId="86" borderId="142" quotePrefix="1" applyNumberFormat="0" applyFont="0" applyFill="0" applyBorder="0" applyAlignment="0" applyProtection="0">
      <alignment horizontal="centerContinuous" vertical="justify"/>
      <protection locked="0" hidden="1"/>
    </xf>
    <xf numFmtId="0" fontId="158" fillId="87" borderId="142" quotePrefix="1" applyNumberFormat="0" applyFont="0" applyFill="0" applyBorder="0">
      <protection locked="0" hidden="1"/>
    </xf>
    <xf numFmtId="0" fontId="159" fillId="0" borderId="0"/>
    <xf numFmtId="0" fontId="159"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9" fillId="0" borderId="0"/>
    <xf numFmtId="0" fontId="2" fillId="0" borderId="0"/>
    <xf numFmtId="0" fontId="2" fillId="0" borderId="0">
      <alignment horizontal="left" wrapText="1"/>
    </xf>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0" fillId="0" borderId="0"/>
    <xf numFmtId="0" fontId="160" fillId="0" borderId="0"/>
    <xf numFmtId="0" fontId="160" fillId="0" borderId="0"/>
    <xf numFmtId="0" fontId="2" fillId="0" borderId="0"/>
    <xf numFmtId="0" fontId="2" fillId="0" borderId="0">
      <alignment horizontal="left" wrapText="1"/>
    </xf>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3" fontId="2" fillId="0" borderId="0" applyFont="0" applyFill="0" applyBorder="0" applyAlignment="0" applyProtection="0"/>
    <xf numFmtId="0" fontId="157" fillId="86" borderId="142" quotePrefix="1" applyNumberFormat="0" applyFont="0" applyFill="0" applyBorder="0" applyAlignment="0" applyProtection="0">
      <alignment horizontal="centerContinuous" vertical="justify"/>
      <protection locked="0" hidden="1"/>
    </xf>
    <xf numFmtId="0" fontId="158" fillId="87" borderId="142"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22"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25"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5"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xf numFmtId="0" fontId="2" fillId="0" borderId="0">
      <alignment horizontal="left" wrapText="1"/>
    </xf>
    <xf numFmtId="0" fontId="2" fillId="0" borderId="0">
      <alignment horizontal="left" wrapText="1"/>
    </xf>
    <xf numFmtId="0" fontId="159" fillId="0" borderId="0"/>
    <xf numFmtId="0" fontId="159" fillId="0" borderId="0"/>
    <xf numFmtId="0" fontId="159" fillId="0" borderId="0"/>
    <xf numFmtId="0" fontId="159" fillId="0" borderId="0"/>
    <xf numFmtId="0" fontId="157" fillId="86" borderId="142" quotePrefix="1" applyNumberFormat="0" applyFont="0" applyFill="0" applyBorder="0" applyAlignment="0" applyProtection="0">
      <alignment horizontal="centerContinuous" vertical="justify"/>
      <protection locked="0" hidden="1"/>
    </xf>
    <xf numFmtId="0" fontId="158" fillId="87" borderId="142" quotePrefix="1" applyNumberFormat="0" applyFont="0" applyFill="0" applyBorder="0">
      <protection locked="0" hidden="1"/>
    </xf>
    <xf numFmtId="0" fontId="2" fillId="85"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9" fillId="0" borderId="0"/>
    <xf numFmtId="0" fontId="159" fillId="0" borderId="0"/>
    <xf numFmtId="0" fontId="159" fillId="0" borderId="0"/>
    <xf numFmtId="0" fontId="159"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50" fillId="0" borderId="0"/>
    <xf numFmtId="0" fontId="2" fillId="85" borderId="0"/>
    <xf numFmtId="0" fontId="2" fillId="0" borderId="0"/>
    <xf numFmtId="0" fontId="2" fillId="0" borderId="0"/>
    <xf numFmtId="0" fontId="2" fillId="0" borderId="0" applyFont="0" applyFill="0" applyBorder="0" applyAlignment="0" applyProtection="0"/>
    <xf numFmtId="0" fontId="159" fillId="0" borderId="0"/>
    <xf numFmtId="0" fontId="159" fillId="0" borderId="0"/>
    <xf numFmtId="0" fontId="159" fillId="0" borderId="0"/>
    <xf numFmtId="0" fontId="159"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35"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35" fontId="105" fillId="89" borderId="0" applyNumberFormat="0" applyFont="0" applyAlignment="0" applyProtection="0"/>
    <xf numFmtId="0" fontId="105" fillId="90" borderId="0" applyNumberFormat="0" applyFont="0" applyAlignment="0" applyProtection="0"/>
    <xf numFmtId="235"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63" fillId="89"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35"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35" fontId="105" fillId="89" borderId="0" applyNumberFormat="0" applyFont="0" applyAlignment="0" applyProtection="0"/>
    <xf numFmtId="0" fontId="105" fillId="90" borderId="0" applyNumberFormat="0" applyFont="0" applyAlignment="0" applyProtection="0"/>
    <xf numFmtId="235"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9" fillId="0" borderId="0"/>
    <xf numFmtId="0" fontId="159" fillId="0" borderId="0"/>
    <xf numFmtId="0" fontId="159" fillId="0" borderId="0"/>
    <xf numFmtId="0" fontId="159"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9"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9"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31"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9"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1"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3" fontId="2" fillId="0" borderId="0" applyFont="0" applyFill="0" applyBorder="0" applyProtection="0">
      <alignment horizontal="right"/>
    </xf>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3" fontId="2" fillId="0" borderId="0" applyFont="0" applyFill="0" applyBorder="0" applyProtection="0">
      <alignment horizontal="right"/>
    </xf>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3" fontId="2" fillId="0" borderId="0" applyFont="0" applyFill="0" applyBorder="0" applyProtection="0">
      <alignment horizontal="right"/>
    </xf>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2" fontId="2" fillId="0" borderId="0" applyFont="0" applyFill="0" applyBorder="0" applyAlignment="0" applyProtection="0"/>
    <xf numFmtId="233"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3" fontId="2" fillId="0" borderId="0" applyFont="0" applyFill="0" applyBorder="0" applyProtection="0">
      <alignment horizontal="right"/>
    </xf>
    <xf numFmtId="0" fontId="2" fillId="0" borderId="0"/>
    <xf numFmtId="0" fontId="2" fillId="0" borderId="0"/>
    <xf numFmtId="0" fontId="2" fillId="0" borderId="0"/>
    <xf numFmtId="0" fontId="159" fillId="0" borderId="0"/>
    <xf numFmtId="0" fontId="159"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34" fontId="2" fillId="0" borderId="0" applyFont="0" applyFill="0" applyBorder="0" applyAlignment="0" applyProtection="0"/>
    <xf numFmtId="234"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34"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40"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4" fontId="2" fillId="0" borderId="0" applyFont="0" applyFill="0" applyBorder="0" applyAlignment="0" applyProtection="0"/>
    <xf numFmtId="240"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41" fontId="164" fillId="0" borderId="143" applyFont="0" applyFill="0" applyBorder="0" applyProtection="0">
      <alignment horizontal="right"/>
    </xf>
    <xf numFmtId="236" fontId="2" fillId="0" borderId="0" applyFont="0" applyFill="0" applyBorder="0" applyAlignment="0" applyProtection="0"/>
    <xf numFmtId="236"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236"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173"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6" fontId="2" fillId="0" borderId="0" applyFont="0" applyFill="0" applyBorder="0" applyAlignment="0" applyProtection="0"/>
    <xf numFmtId="173"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42" quotePrefix="1" applyNumberFormat="0" applyFont="0" applyFill="0" applyBorder="0" applyAlignment="0" applyProtection="0">
      <alignment horizontal="centerContinuous" vertical="justify"/>
      <protection locked="0" hidden="1"/>
    </xf>
    <xf numFmtId="0" fontId="158" fillId="87" borderId="14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60" fillId="0" borderId="0"/>
    <xf numFmtId="0" fontId="160" fillId="0" borderId="0"/>
    <xf numFmtId="0" fontId="160" fillId="0" borderId="0"/>
    <xf numFmtId="0" fontId="160" fillId="0" borderId="0"/>
    <xf numFmtId="0" fontId="160" fillId="0" borderId="0"/>
    <xf numFmtId="0" fontId="160"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9" fillId="0" borderId="0"/>
    <xf numFmtId="0" fontId="159" fillId="0" borderId="0"/>
    <xf numFmtId="0" fontId="2" fillId="0" borderId="0"/>
    <xf numFmtId="0" fontId="159" fillId="0" borderId="0"/>
    <xf numFmtId="0" fontId="159" fillId="0" borderId="0"/>
    <xf numFmtId="0" fontId="159" fillId="0" borderId="0"/>
    <xf numFmtId="0" fontId="8" fillId="0" borderId="0"/>
    <xf numFmtId="0" fontId="160" fillId="0" borderId="0"/>
    <xf numFmtId="0" fontId="2" fillId="0" borderId="0"/>
    <xf numFmtId="0" fontId="2" fillId="85" borderId="0"/>
    <xf numFmtId="0" fontId="157" fillId="86" borderId="142" quotePrefix="1" applyNumberFormat="0" applyFont="0" applyFill="0" applyBorder="0" applyAlignment="0" applyProtection="0">
      <alignment horizontal="centerContinuous" vertical="justify"/>
      <protection locked="0" hidden="1"/>
    </xf>
    <xf numFmtId="0" fontId="158" fillId="87" borderId="142"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42" quotePrefix="1" applyNumberFormat="0" applyFont="0" applyFill="0" applyBorder="0" applyAlignment="0" applyProtection="0">
      <alignment horizontal="centerContinuous" vertical="justify"/>
      <protection locked="0" hidden="1"/>
    </xf>
    <xf numFmtId="0" fontId="158" fillId="87" borderId="142" quotePrefix="1" applyNumberFormat="0" applyFont="0" applyFill="0" applyBorder="0">
      <protection locked="0" hidden="1"/>
    </xf>
    <xf numFmtId="0" fontId="2" fillId="0" borderId="0">
      <alignment horizontal="left" wrapText="1"/>
    </xf>
    <xf numFmtId="0" fontId="159" fillId="0" borderId="0"/>
    <xf numFmtId="0" fontId="159"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7" fillId="86" borderId="142" quotePrefix="1" applyNumberFormat="0" applyFont="0" applyFill="0" applyBorder="0" applyAlignment="0" applyProtection="0">
      <alignment horizontal="centerContinuous" vertical="justify"/>
      <protection locked="0" hidden="1"/>
    </xf>
    <xf numFmtId="0" fontId="158" fillId="87" borderId="14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7" fillId="86" borderId="142" quotePrefix="1" applyNumberFormat="0" applyFont="0" applyFill="0" applyBorder="0" applyAlignment="0" applyProtection="0">
      <alignment horizontal="centerContinuous" vertical="justify"/>
      <protection locked="0" hidden="1"/>
    </xf>
    <xf numFmtId="0" fontId="158" fillId="87" borderId="14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42" quotePrefix="1" applyNumberFormat="0" applyFont="0" applyFill="0" applyBorder="0" applyAlignment="0" applyProtection="0">
      <alignment horizontal="centerContinuous" vertical="justify"/>
      <protection locked="0" hidden="1"/>
    </xf>
    <xf numFmtId="0" fontId="158" fillId="87" borderId="14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42" quotePrefix="1" applyNumberFormat="0" applyFont="0" applyFill="0" applyBorder="0" applyAlignment="0" applyProtection="0">
      <alignment horizontal="centerContinuous" vertical="justify"/>
      <protection locked="0" hidden="1"/>
    </xf>
    <xf numFmtId="0" fontId="158" fillId="87" borderId="142"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7" fillId="86" borderId="142"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7" fillId="86" borderId="142" quotePrefix="1" applyNumberFormat="0" applyFont="0" applyFill="0" applyBorder="0" applyAlignment="0" applyProtection="0">
      <alignment horizontal="centerContinuous" vertical="justify"/>
      <protection locked="0" hidden="1"/>
    </xf>
    <xf numFmtId="0" fontId="158" fillId="87" borderId="142" quotePrefix="1" applyNumberFormat="0" applyFont="0" applyFill="0" applyBorder="0">
      <protection locked="0" hidden="1"/>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9"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4" fillId="0" borderId="143" applyNumberFormat="0" applyFill="0" applyAlignment="0" applyProtection="0"/>
    <xf numFmtId="0" fontId="164"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2"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64" fillId="0" borderId="143" applyNumberFormat="0" applyFill="0" applyAlignment="0" applyProtection="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2" fillId="0" borderId="0">
      <alignment horizontal="left" wrapText="1"/>
    </xf>
    <xf numFmtId="0" fontId="166"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2" fillId="0" borderId="144" applyNumberFormat="0" applyFill="0" applyProtection="0">
      <alignment horizontal="center"/>
    </xf>
    <xf numFmtId="0" fontId="166"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166" fillId="0" borderId="144" applyNumberFormat="0" applyFill="0" applyProtection="0">
      <alignment horizontal="center"/>
    </xf>
    <xf numFmtId="0" fontId="167" fillId="0" borderId="144" applyNumberFormat="0" applyFill="0" applyProtection="0">
      <alignment horizontal="center"/>
    </xf>
    <xf numFmtId="0" fontId="167"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2"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144" applyNumberFormat="0" applyFill="0" applyProtection="0">
      <alignment horizontal="center"/>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7"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lignment horizontal="left" wrapText="1"/>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9"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70"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59" fillId="0" borderId="0"/>
    <xf numFmtId="0" fontId="159" fillId="0" borderId="0"/>
    <xf numFmtId="0" fontId="2" fillId="0" borderId="0"/>
    <xf numFmtId="0" fontId="2" fillId="0" borderId="0"/>
    <xf numFmtId="0" fontId="159" fillId="0" borderId="0"/>
    <xf numFmtId="0" fontId="159" fillId="0" borderId="0"/>
    <xf numFmtId="0" fontId="2"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0" fontId="159" fillId="0" borderId="0"/>
    <xf numFmtId="0" fontId="2" fillId="0" borderId="0"/>
    <xf numFmtId="0" fontId="157" fillId="86" borderId="142" quotePrefix="1" applyNumberFormat="0" applyFont="0" applyFill="0" applyBorder="0" applyAlignment="0" applyProtection="0">
      <alignment horizontal="centerContinuous" vertical="justify"/>
      <protection locked="0" hidden="1"/>
    </xf>
    <xf numFmtId="0" fontId="158" fillId="87" borderId="142" quotePrefix="1" applyNumberFormat="0" applyFont="0" applyFill="0" applyBorder="0">
      <protection locked="0" hidden="1"/>
    </xf>
    <xf numFmtId="0" fontId="2" fillId="0" borderId="0"/>
    <xf numFmtId="0" fontId="2" fillId="0" borderId="0"/>
    <xf numFmtId="0" fontId="2" fillId="0" borderId="0"/>
    <xf numFmtId="0" fontId="161"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71" fillId="0" borderId="0">
      <alignment horizontal="left" vertical="center"/>
    </xf>
    <xf numFmtId="0" fontId="159" fillId="0" borderId="0"/>
    <xf numFmtId="0" fontId="171"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2" fillId="0" borderId="0"/>
    <xf numFmtId="1" fontId="173" fillId="0" borderId="137">
      <alignment horizontal="centerContinuous"/>
    </xf>
    <xf numFmtId="242" fontId="81" fillId="0" borderId="0">
      <alignment horizontal="center"/>
    </xf>
    <xf numFmtId="242" fontId="81" fillId="0" borderId="0">
      <alignment horizontal="center"/>
    </xf>
    <xf numFmtId="243" fontId="81" fillId="0" borderId="0">
      <alignment horizontal="center"/>
    </xf>
    <xf numFmtId="243" fontId="81" fillId="0" borderId="0">
      <alignment horizontal="center"/>
    </xf>
    <xf numFmtId="243" fontId="81" fillId="0" borderId="0">
      <alignment horizontal="center"/>
    </xf>
    <xf numFmtId="244" fontId="81" fillId="0" borderId="0">
      <alignment horizontal="center"/>
    </xf>
    <xf numFmtId="244" fontId="81" fillId="0" borderId="0">
      <alignment horizontal="center"/>
    </xf>
    <xf numFmtId="244" fontId="81" fillId="0" borderId="0">
      <alignment horizontal="center"/>
    </xf>
    <xf numFmtId="242" fontId="81" fillId="0" borderId="0">
      <alignment horizontal="center"/>
    </xf>
    <xf numFmtId="245" fontId="81" fillId="0" borderId="0">
      <alignment horizontal="center"/>
    </xf>
    <xf numFmtId="245" fontId="81" fillId="0" borderId="0">
      <alignment horizontal="center"/>
    </xf>
    <xf numFmtId="245" fontId="81" fillId="0" borderId="0">
      <alignment horizontal="center"/>
    </xf>
    <xf numFmtId="246" fontId="81" fillId="0" borderId="0">
      <alignment horizontal="center"/>
    </xf>
    <xf numFmtId="246" fontId="81" fillId="0" borderId="0">
      <alignment horizontal="center"/>
    </xf>
    <xf numFmtId="246" fontId="81" fillId="0" borderId="0">
      <alignment horizontal="center"/>
    </xf>
    <xf numFmtId="245" fontId="174" fillId="0" borderId="0" applyFill="0" applyBorder="0" applyAlignment="0" applyProtection="0"/>
    <xf numFmtId="245" fontId="174" fillId="0" borderId="0" applyFill="0" applyBorder="0" applyAlignment="0" applyProtection="0"/>
    <xf numFmtId="245" fontId="174" fillId="0" borderId="0" applyFill="0" applyBorder="0" applyAlignment="0" applyProtection="0"/>
    <xf numFmtId="246" fontId="174" fillId="0" borderId="0" applyFill="0" applyBorder="0" applyAlignment="0" applyProtection="0"/>
    <xf numFmtId="246" fontId="174" fillId="0" borderId="0" applyFill="0" applyBorder="0" applyAlignment="0" applyProtection="0"/>
    <xf numFmtId="246" fontId="174" fillId="0" borderId="0" applyFill="0" applyBorder="0" applyAlignment="0" applyProtection="0"/>
    <xf numFmtId="247" fontId="81" fillId="0" borderId="0">
      <alignment horizontal="center"/>
    </xf>
    <xf numFmtId="247" fontId="81" fillId="0" borderId="0">
      <alignment horizontal="center"/>
    </xf>
    <xf numFmtId="248" fontId="81" fillId="0" borderId="0">
      <alignment horizontal="center"/>
    </xf>
    <xf numFmtId="248" fontId="81" fillId="0" borderId="0">
      <alignment horizontal="center"/>
    </xf>
    <xf numFmtId="248"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47" fontId="81" fillId="0" borderId="0">
      <alignment horizontal="center"/>
    </xf>
    <xf numFmtId="0" fontId="175" fillId="0" borderId="68"/>
    <xf numFmtId="0" fontId="161"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249" fontId="161" fillId="0" borderId="0" applyFont="0" applyFill="0" applyBorder="0" applyAlignment="0" applyProtection="0"/>
    <xf numFmtId="249" fontId="161" fillId="0" borderId="0" applyFont="0" applyFill="0" applyBorder="0" applyAlignment="0" applyProtection="0"/>
    <xf numFmtId="249" fontId="161" fillId="0" borderId="0" applyFont="0" applyFill="0" applyBorder="0" applyAlignment="0" applyProtection="0"/>
    <xf numFmtId="249" fontId="161" fillId="0" borderId="0" applyFont="0" applyFill="0" applyBorder="0" applyAlignment="0" applyProtection="0"/>
    <xf numFmtId="0" fontId="150" fillId="0" borderId="0" applyFont="0" applyFill="0" applyBorder="0" applyAlignment="0" applyProtection="0"/>
    <xf numFmtId="14" fontId="176" fillId="0" borderId="0" applyFill="0" applyBorder="0" applyProtection="0">
      <alignment horizontal="right"/>
    </xf>
    <xf numFmtId="16" fontId="176" fillId="0" borderId="0" applyFill="0" applyBorder="0" applyProtection="0">
      <alignment horizontal="right"/>
    </xf>
    <xf numFmtId="18" fontId="176" fillId="0" borderId="0" applyFill="0" applyBorder="0" applyProtection="0">
      <alignment horizontal="right"/>
    </xf>
    <xf numFmtId="16" fontId="176" fillId="0" borderId="0" applyFill="0" applyBorder="0" applyProtection="0">
      <alignment horizontal="right"/>
    </xf>
    <xf numFmtId="22" fontId="176" fillId="0" borderId="0" applyFill="0" applyBorder="0" applyProtection="0">
      <alignment horizontal="right"/>
    </xf>
    <xf numFmtId="14" fontId="176" fillId="0" borderId="0" applyFill="0" applyBorder="0" applyProtection="0">
      <alignment horizontal="right"/>
    </xf>
    <xf numFmtId="20" fontId="176" fillId="0" borderId="0" applyFill="0" applyBorder="0" applyProtection="0">
      <alignment horizontal="right"/>
    </xf>
    <xf numFmtId="16" fontId="176" fillId="0" borderId="0" applyFill="0" applyBorder="0" applyProtection="0">
      <alignment horizontal="right"/>
    </xf>
    <xf numFmtId="16" fontId="176" fillId="0" borderId="0" applyFill="0" applyBorder="0" applyProtection="0">
      <alignment horizontal="right"/>
    </xf>
    <xf numFmtId="14" fontId="176" fillId="0" borderId="0" applyFill="0" applyBorder="0" applyProtection="0">
      <alignment horizontal="right"/>
    </xf>
    <xf numFmtId="1" fontId="176" fillId="0" borderId="0" applyFill="0" applyBorder="0" applyProtection="0">
      <alignment horizontal="right"/>
    </xf>
    <xf numFmtId="1" fontId="176" fillId="0" borderId="0" applyFill="0" applyBorder="0" applyProtection="0">
      <alignment horizontal="right"/>
    </xf>
    <xf numFmtId="1" fontId="176"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0" fontId="177" fillId="0" borderId="76"/>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9" fillId="101" borderId="0" applyNumberFormat="0" applyFont="0" applyBorder="0" applyProtection="0"/>
    <xf numFmtId="0" fontId="28" fillId="0" borderId="111" applyBorder="0"/>
    <xf numFmtId="0" fontId="28" fillId="0" borderId="111"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7"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251" fontId="105" fillId="0" borderId="0" applyFont="0" applyFill="0" applyBorder="0" applyAlignment="0">
      <alignment vertical="center"/>
    </xf>
    <xf numFmtId="251" fontId="105" fillId="0" borderId="0" applyFont="0" applyFill="0" applyBorder="0"/>
    <xf numFmtId="251" fontId="105" fillId="0" borderId="0" applyFont="0" applyFill="0" applyBorder="0"/>
    <xf numFmtId="251" fontId="105" fillId="0" borderId="0" applyFont="0" applyFill="0" applyBorder="0"/>
    <xf numFmtId="251" fontId="105" fillId="0" borderId="0" applyFont="0" applyFill="0" applyBorder="0"/>
    <xf numFmtId="251" fontId="105" fillId="0" borderId="0" applyFont="0" applyFill="0" applyBorder="0"/>
    <xf numFmtId="251" fontId="105" fillId="0" borderId="0" applyFont="0" applyFill="0" applyBorder="0"/>
    <xf numFmtId="251" fontId="105" fillId="0" borderId="0" applyFont="0" applyFill="0" applyBorder="0"/>
    <xf numFmtId="251" fontId="105" fillId="0" borderId="0" applyFont="0" applyFill="0" applyBorder="0"/>
    <xf numFmtId="251" fontId="105" fillId="0" borderId="0" applyFont="0" applyFill="0" applyBorder="0" applyAlignment="0">
      <alignment vertical="center"/>
    </xf>
    <xf numFmtId="251" fontId="105" fillId="0" borderId="0" applyFont="0" applyFill="0" applyBorder="0"/>
    <xf numFmtId="251" fontId="105" fillId="0" borderId="0" applyFont="0" applyFill="0" applyBorder="0"/>
    <xf numFmtId="251" fontId="105" fillId="0" borderId="0" applyFont="0" applyFill="0" applyBorder="0" applyAlignment="0">
      <alignment vertical="center"/>
    </xf>
    <xf numFmtId="251" fontId="105" fillId="0" borderId="0" applyFont="0" applyFill="0" applyBorder="0"/>
    <xf numFmtId="251" fontId="105" fillId="0" borderId="0" applyFont="0" applyFill="0" applyBorder="0"/>
    <xf numFmtId="251" fontId="105" fillId="0" borderId="0" applyFont="0" applyFill="0" applyBorder="0"/>
    <xf numFmtId="251" fontId="105" fillId="0" borderId="0" applyFont="0" applyFill="0" applyBorder="0"/>
    <xf numFmtId="251" fontId="105" fillId="0" borderId="0" applyFont="0" applyFill="0" applyBorder="0"/>
    <xf numFmtId="251" fontId="105" fillId="0" borderId="0" applyFont="0" applyFill="0" applyBorder="0"/>
    <xf numFmtId="251" fontId="105" fillId="0" borderId="0" applyFont="0" applyFill="0" applyBorder="0"/>
    <xf numFmtId="0" fontId="180" fillId="0" borderId="0" applyNumberFormat="0" applyFill="0" applyBorder="0" applyAlignment="0">
      <protection locked="0"/>
    </xf>
    <xf numFmtId="252" fontId="161" fillId="0" borderId="0" applyFont="0" applyFill="0" applyBorder="0" applyAlignment="0" applyProtection="0">
      <protection locked="0"/>
    </xf>
    <xf numFmtId="252" fontId="161" fillId="0" borderId="0" applyFont="0" applyFill="0" applyBorder="0" applyAlignment="0">
      <protection locked="0"/>
    </xf>
    <xf numFmtId="252" fontId="161" fillId="0" borderId="0" applyFont="0" applyFill="0" applyBorder="0" applyAlignment="0">
      <protection locked="0"/>
    </xf>
    <xf numFmtId="252" fontId="161" fillId="0" borderId="0" applyFont="0" applyFill="0" applyBorder="0" applyAlignment="0">
      <protection locked="0"/>
    </xf>
    <xf numFmtId="252" fontId="161" fillId="0" borderId="0" applyFont="0" applyFill="0" applyBorder="0" applyAlignment="0">
      <protection locked="0"/>
    </xf>
    <xf numFmtId="252" fontId="161" fillId="0" borderId="0" applyFont="0" applyFill="0" applyBorder="0" applyAlignment="0">
      <protection locked="0"/>
    </xf>
    <xf numFmtId="252" fontId="161" fillId="0" borderId="0" applyFont="0" applyFill="0" applyBorder="0" applyAlignment="0">
      <protection locked="0"/>
    </xf>
    <xf numFmtId="252" fontId="161" fillId="0" borderId="0" applyFont="0" applyFill="0" applyBorder="0" applyAlignment="0">
      <protection locked="0"/>
    </xf>
    <xf numFmtId="252" fontId="161" fillId="0" borderId="0" applyFont="0" applyFill="0" applyBorder="0" applyAlignment="0">
      <protection locked="0"/>
    </xf>
    <xf numFmtId="252" fontId="161" fillId="0" borderId="0" applyFont="0" applyFill="0" applyBorder="0" applyAlignment="0" applyProtection="0">
      <protection locked="0"/>
    </xf>
    <xf numFmtId="252" fontId="161" fillId="0" borderId="0" applyFont="0" applyFill="0" applyBorder="0" applyAlignment="0">
      <protection locked="0"/>
    </xf>
    <xf numFmtId="252" fontId="161" fillId="0" borderId="0" applyFont="0" applyFill="0" applyBorder="0" applyAlignment="0">
      <protection locked="0"/>
    </xf>
    <xf numFmtId="252" fontId="161" fillId="0" borderId="0" applyFont="0" applyFill="0" applyBorder="0" applyAlignment="0">
      <protection locked="0"/>
    </xf>
    <xf numFmtId="252" fontId="161" fillId="0" borderId="0" applyFont="0" applyFill="0" applyBorder="0" applyAlignment="0">
      <protection locked="0"/>
    </xf>
    <xf numFmtId="252" fontId="161" fillId="0" borderId="0" applyFont="0" applyFill="0" applyBorder="0" applyAlignment="0">
      <protection locked="0"/>
    </xf>
    <xf numFmtId="252" fontId="161" fillId="0" borderId="0" applyFont="0" applyFill="0" applyBorder="0" applyAlignment="0">
      <protection locked="0"/>
    </xf>
    <xf numFmtId="252" fontId="161" fillId="0" borderId="0" applyFont="0" applyFill="0" applyBorder="0" applyAlignment="0">
      <protection locked="0"/>
    </xf>
    <xf numFmtId="252" fontId="161" fillId="0" borderId="0" applyFont="0" applyFill="0" applyBorder="0" applyAlignment="0">
      <protection locked="0"/>
    </xf>
    <xf numFmtId="0" fontId="181" fillId="96" borderId="145"/>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2" fillId="88" borderId="127" applyNumberFormat="0" applyFont="0" applyAlignment="0"/>
    <xf numFmtId="3" fontId="182" fillId="88" borderId="127" applyNumberFormat="0" applyFont="0" applyAlignment="0"/>
    <xf numFmtId="3" fontId="182" fillId="88" borderId="127" applyNumberFormat="0" applyFont="0" applyAlignment="0"/>
    <xf numFmtId="3" fontId="182" fillId="88" borderId="127" applyNumberFormat="0" applyFont="0" applyAlignment="0"/>
    <xf numFmtId="3" fontId="182" fillId="88" borderId="127" applyNumberFormat="0" applyFont="0" applyAlignment="0"/>
    <xf numFmtId="0" fontId="161"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53"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253" fontId="180" fillId="107" borderId="127" applyNumberFormat="0" applyFill="0" applyBorder="0" applyAlignment="0" applyProtection="0"/>
    <xf numFmtId="0"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0"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253" fontId="180" fillId="107" borderId="127" applyNumberFormat="0" applyFill="0" applyBorder="0" applyAlignment="0" applyProtection="0"/>
    <xf numFmtId="0" fontId="180" fillId="107" borderId="127" applyNumberFormat="0" applyFill="0" applyBorder="0" applyAlignment="0" applyProtection="0"/>
    <xf numFmtId="0" fontId="183" fillId="0" borderId="146"/>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4" fillId="108" borderId="147" applyNumberFormat="0" applyAlignment="0" applyProtection="0"/>
    <xf numFmtId="0" fontId="184" fillId="108" borderId="147" applyNumberFormat="0" applyAlignment="0" applyProtection="0"/>
    <xf numFmtId="0" fontId="185" fillId="0" borderId="0" applyNumberFormat="0" applyFill="0" applyAlignment="0"/>
    <xf numFmtId="0" fontId="186" fillId="0" borderId="148" applyNumberFormat="0" applyFont="0" applyFill="0" applyAlignment="0"/>
    <xf numFmtId="254"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21" fillId="63" borderId="149" applyNumberFormat="0" applyAlignment="0" applyProtection="0"/>
    <xf numFmtId="0" fontId="188" fillId="0" borderId="0" applyNumberFormat="0" applyFill="0" applyBorder="0" applyAlignment="0">
      <alignment horizontal="right"/>
    </xf>
    <xf numFmtId="38" fontId="189"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0" fillId="110"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1" fillId="110"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0"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55" fontId="161" fillId="0" borderId="0" applyFont="0" applyFill="0" applyBorder="0" applyAlignment="0" applyProtection="0"/>
    <xf numFmtId="256" fontId="192" fillId="0" borderId="0"/>
    <xf numFmtId="0" fontId="193" fillId="0" borderId="150"/>
    <xf numFmtId="257" fontId="2" fillId="0" borderId="0"/>
    <xf numFmtId="0" fontId="193" fillId="0" borderId="151"/>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4" fillId="108" borderId="152">
      <alignment horizontal="center" vertical="center"/>
    </xf>
    <xf numFmtId="0" fontId="184" fillId="108" borderId="152">
      <alignment horizontal="center" vertical="center"/>
    </xf>
    <xf numFmtId="0" fontId="197" fillId="0" borderId="0" applyProtection="0">
      <alignment horizontal="center"/>
    </xf>
    <xf numFmtId="0" fontId="197" fillId="0" borderId="0" applyProtection="0">
      <alignment horizontal="center"/>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0" fontId="198"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45" fillId="0" borderId="0" applyNumberFormat="0" applyFill="0" applyBorder="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179" fontId="161" fillId="0" borderId="0">
      <alignment vertical="top"/>
    </xf>
    <xf numFmtId="179" fontId="161" fillId="0" borderId="0">
      <alignment vertical="top"/>
    </xf>
    <xf numFmtId="179" fontId="161" fillId="0" borderId="0">
      <alignment vertical="top"/>
    </xf>
    <xf numFmtId="0" fontId="45" fillId="0" borderId="0" applyNumberFormat="0" applyFill="0" applyBorder="0" applyProtection="0">
      <alignment horizontal="right"/>
    </xf>
    <xf numFmtId="179" fontId="200" fillId="0" borderId="0">
      <alignment horizontal="right"/>
    </xf>
    <xf numFmtId="179" fontId="200" fillId="0" borderId="0">
      <alignment horizontal="right"/>
    </xf>
    <xf numFmtId="179" fontId="200" fillId="0" borderId="0">
      <alignment horizontal="right"/>
    </xf>
    <xf numFmtId="0" fontId="200" fillId="0" borderId="0">
      <alignment horizontal="left"/>
    </xf>
    <xf numFmtId="0" fontId="201" fillId="74" borderId="0" applyNumberFormat="0" applyBorder="0" applyAlignment="0" applyProtection="0"/>
    <xf numFmtId="258" fontId="105" fillId="0" borderId="147" applyNumberFormat="0" applyFont="0" applyFill="0" applyAlignment="0">
      <alignment vertical="center"/>
    </xf>
    <xf numFmtId="0" fontId="105" fillId="0" borderId="147" applyNumberFormat="0" applyFont="0" applyFill="0"/>
    <xf numFmtId="0" fontId="105" fillId="0" borderId="147" applyNumberFormat="0" applyFont="0" applyFill="0"/>
    <xf numFmtId="0" fontId="105" fillId="0" borderId="147" applyNumberFormat="0" applyFont="0" applyFill="0"/>
    <xf numFmtId="0" fontId="105" fillId="0" borderId="147" applyNumberFormat="0" applyFont="0" applyFill="0"/>
    <xf numFmtId="0" fontId="105" fillId="0" borderId="147" applyNumberFormat="0" applyFont="0" applyFill="0"/>
    <xf numFmtId="0" fontId="105" fillId="0" borderId="147" applyNumberFormat="0" applyFont="0" applyFill="0"/>
    <xf numFmtId="0" fontId="105" fillId="0" borderId="147" applyNumberFormat="0" applyFont="0" applyFill="0"/>
    <xf numFmtId="0" fontId="105" fillId="0" borderId="147" applyNumberFormat="0" applyFont="0" applyFill="0"/>
    <xf numFmtId="258" fontId="105" fillId="0" borderId="147" applyNumberFormat="0" applyFont="0" applyFill="0" applyAlignment="0">
      <alignment vertical="center"/>
    </xf>
    <xf numFmtId="0" fontId="105" fillId="0" borderId="147" applyNumberFormat="0" applyFont="0" applyFill="0"/>
    <xf numFmtId="0" fontId="105" fillId="0" borderId="147" applyNumberFormat="0" applyFont="0" applyFill="0"/>
    <xf numFmtId="258" fontId="105" fillId="0" borderId="147" applyNumberFormat="0" applyFont="0" applyFill="0" applyAlignment="0">
      <alignment vertical="center"/>
    </xf>
    <xf numFmtId="0" fontId="105" fillId="0" borderId="147" applyNumberFormat="0" applyFont="0" applyFill="0"/>
    <xf numFmtId="0" fontId="105" fillId="0" borderId="147" applyNumberFormat="0" applyFont="0" applyFill="0"/>
    <xf numFmtId="0" fontId="105" fillId="0" borderId="147" applyNumberFormat="0" applyFont="0" applyFill="0"/>
    <xf numFmtId="0" fontId="105" fillId="0" borderId="147" applyNumberFormat="0" applyFont="0" applyFill="0"/>
    <xf numFmtId="0" fontId="105" fillId="0" borderId="147" applyNumberFormat="0" applyFont="0" applyFill="0"/>
    <xf numFmtId="0" fontId="105" fillId="0" borderId="147" applyNumberFormat="0" applyFont="0" applyFill="0"/>
    <xf numFmtId="0" fontId="105" fillId="0" borderId="147" applyNumberFormat="0" applyFont="0" applyFill="0"/>
    <xf numFmtId="0" fontId="2" fillId="72" borderId="0"/>
    <xf numFmtId="0" fontId="202" fillId="0" borderId="1" applyNumberFormat="0" applyFont="0" applyFill="0" applyAlignment="0" applyProtection="0"/>
    <xf numFmtId="0" fontId="202" fillId="0" borderId="153" applyNumberFormat="0" applyFont="0" applyFill="0" applyAlignment="0" applyProtection="0"/>
    <xf numFmtId="0" fontId="150" fillId="0" borderId="111" applyNumberFormat="0" applyFont="0" applyFill="0" applyAlignment="0" applyProtection="0"/>
    <xf numFmtId="0" fontId="150" fillId="0" borderId="111" applyNumberFormat="0" applyFont="0" applyFill="0" applyAlignment="0" applyProtection="0"/>
    <xf numFmtId="0" fontId="150" fillId="0" borderId="70" applyNumberFormat="0" applyFont="0" applyFill="0" applyAlignment="0" applyProtection="0"/>
    <xf numFmtId="0" fontId="150" fillId="0" borderId="70" applyNumberFormat="0" applyFont="0" applyFill="0" applyAlignment="0" applyProtection="0"/>
    <xf numFmtId="0" fontId="150" fillId="0" borderId="70" applyNumberFormat="0" applyFont="0" applyFill="0" applyAlignment="0" applyProtection="0"/>
    <xf numFmtId="0" fontId="150" fillId="0" borderId="68" applyNumberFormat="0" applyFont="0" applyFill="0" applyAlignment="0" applyProtection="0"/>
    <xf numFmtId="0" fontId="150" fillId="0" borderId="68" applyNumberFormat="0" applyFont="0" applyFill="0" applyAlignment="0" applyProtection="0"/>
    <xf numFmtId="0" fontId="150" fillId="0" borderId="107" applyNumberFormat="0" applyFont="0" applyFill="0" applyAlignment="0" applyProtection="0"/>
    <xf numFmtId="0" fontId="150" fillId="0" borderId="107" applyNumberFormat="0" applyFont="0" applyFill="0" applyAlignment="0" applyProtection="0"/>
    <xf numFmtId="0" fontId="150" fillId="0" borderId="107" applyNumberFormat="0" applyFont="0" applyFill="0" applyAlignment="0" applyProtection="0"/>
    <xf numFmtId="0" fontId="150" fillId="0" borderId="107" applyNumberFormat="0" applyFont="0" applyFill="0" applyAlignment="0" applyProtection="0"/>
    <xf numFmtId="0" fontId="150" fillId="0" borderId="107" applyNumberFormat="0" applyFont="0" applyFill="0" applyAlignment="0" applyProtection="0"/>
    <xf numFmtId="0" fontId="150" fillId="0" borderId="107" applyNumberFormat="0" applyFont="0" applyFill="0" applyAlignment="0" applyProtection="0"/>
    <xf numFmtId="259" fontId="2" fillId="0" borderId="76">
      <alignment horizontal="left"/>
    </xf>
    <xf numFmtId="259" fontId="2" fillId="0" borderId="76">
      <alignment horizontal="left"/>
    </xf>
    <xf numFmtId="259" fontId="2" fillId="0" borderId="76">
      <alignment horizontal="left"/>
    </xf>
    <xf numFmtId="259" fontId="2" fillId="0" borderId="76">
      <alignment horizontal="left"/>
    </xf>
    <xf numFmtId="259" fontId="2" fillId="0" borderId="76">
      <alignment horizontal="left"/>
    </xf>
    <xf numFmtId="259" fontId="2" fillId="0" borderId="76">
      <alignment horizontal="left"/>
    </xf>
    <xf numFmtId="259" fontId="2" fillId="0" borderId="76">
      <alignment horizontal="left"/>
    </xf>
    <xf numFmtId="259" fontId="2" fillId="0" borderId="76">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60" fontId="8"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0" fontId="2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1" fontId="8"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27" fontId="8"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2" fontId="8"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0" fontId="8"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3" fontId="8" fillId="0" borderId="0" applyFill="0" applyBorder="0" applyAlignment="0"/>
    <xf numFmtId="263" fontId="159" fillId="0" borderId="0" applyFill="0" applyBorder="0" applyAlignment="0"/>
    <xf numFmtId="263" fontId="159" fillId="0" borderId="0" applyFill="0" applyBorder="0" applyAlignment="0"/>
    <xf numFmtId="263" fontId="159" fillId="0" borderId="0" applyFill="0" applyBorder="0" applyAlignment="0"/>
    <xf numFmtId="263" fontId="159" fillId="0" borderId="0" applyFill="0" applyBorder="0" applyAlignment="0"/>
    <xf numFmtId="263" fontId="159" fillId="0" borderId="0" applyFill="0" applyBorder="0" applyAlignment="0"/>
    <xf numFmtId="263" fontId="159" fillId="0" borderId="0" applyFill="0" applyBorder="0" applyAlignment="0"/>
    <xf numFmtId="263" fontId="159" fillId="0" borderId="0" applyFill="0" applyBorder="0" applyAlignment="0"/>
    <xf numFmtId="263" fontId="159" fillId="0" borderId="0" applyFill="0" applyBorder="0" applyAlignment="0"/>
    <xf numFmtId="264" fontId="203" fillId="0" borderId="0" applyFill="0" applyBorder="0" applyAlignment="0"/>
    <xf numFmtId="263" fontId="159" fillId="0" borderId="0" applyFill="0" applyBorder="0" applyAlignment="0"/>
    <xf numFmtId="263" fontId="159" fillId="0" borderId="0" applyFill="0" applyBorder="0" applyAlignment="0"/>
    <xf numFmtId="263" fontId="159" fillId="0" borderId="0" applyFill="0" applyBorder="0" applyAlignment="0"/>
    <xf numFmtId="263" fontId="159" fillId="0" borderId="0" applyFill="0" applyBorder="0" applyAlignment="0"/>
    <xf numFmtId="263" fontId="159" fillId="0" borderId="0" applyFill="0" applyBorder="0" applyAlignment="0"/>
    <xf numFmtId="263" fontId="159" fillId="0" borderId="0" applyFill="0" applyBorder="0" applyAlignment="0"/>
    <xf numFmtId="263" fontId="159" fillId="0" borderId="0" applyFill="0" applyBorder="0" applyAlignment="0"/>
    <xf numFmtId="263" fontId="159" fillId="0" borderId="0" applyFill="0" applyBorder="0" applyAlignment="0"/>
    <xf numFmtId="261" fontId="8"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0" fontId="8"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170" fontId="8"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0" fontId="159" fillId="0" borderId="0" applyFill="0" applyBorder="0" applyAlignment="0"/>
    <xf numFmtId="262" fontId="8"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5" fontId="203"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2" fontId="159" fillId="0" borderId="0" applyFill="0" applyBorder="0" applyAlignment="0"/>
    <xf numFmtId="261" fontId="8"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27" fontId="8"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261" fontId="159" fillId="0" borderId="0" applyFill="0" applyBorder="0" applyAlignment="0"/>
    <xf numFmtId="0" fontId="21" fillId="63"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3"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3" borderId="149" applyNumberFormat="0" applyAlignment="0" applyProtection="0"/>
    <xf numFmtId="0" fontId="21" fillId="63" borderId="149" applyNumberFormat="0" applyAlignment="0" applyProtection="0"/>
    <xf numFmtId="0" fontId="21" fillId="63" borderId="149" applyNumberFormat="0" applyAlignment="0" applyProtection="0"/>
    <xf numFmtId="0" fontId="21" fillId="68" borderId="149" applyNumberFormat="0" applyAlignment="0" applyProtection="0"/>
    <xf numFmtId="0" fontId="21" fillId="63" borderId="149" applyNumberFormat="0" applyAlignment="0" applyProtection="0"/>
    <xf numFmtId="0" fontId="21" fillId="63" borderId="149" applyNumberFormat="0" applyAlignment="0" applyProtection="0"/>
    <xf numFmtId="0" fontId="204" fillId="109" borderId="149" applyNumberFormat="0" applyAlignment="0" applyProtection="0"/>
    <xf numFmtId="0" fontId="146" fillId="8" borderId="32" applyNumberFormat="0" applyAlignment="0" applyProtection="0"/>
    <xf numFmtId="3" fontId="45" fillId="41" borderId="70">
      <protection hidden="1"/>
    </xf>
    <xf numFmtId="0" fontId="204" fillId="109" borderId="149" applyNumberFormat="0" applyAlignment="0" applyProtection="0"/>
    <xf numFmtId="0" fontId="23" fillId="63" borderId="149" applyNumberFormat="0" applyAlignment="0" applyProtection="0"/>
    <xf numFmtId="0" fontId="23" fillId="63" borderId="149" applyNumberFormat="0" applyAlignment="0" applyProtection="0"/>
    <xf numFmtId="0" fontId="23" fillId="63" borderId="149" applyNumberFormat="0" applyAlignment="0" applyProtection="0"/>
    <xf numFmtId="0" fontId="23" fillId="63"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04" fillId="109" borderId="149" applyNumberFormat="0" applyAlignment="0" applyProtection="0"/>
    <xf numFmtId="0" fontId="23" fillId="63" borderId="149" applyNumberFormat="0" applyAlignment="0" applyProtection="0"/>
    <xf numFmtId="0" fontId="23" fillId="63" borderId="149" applyNumberFormat="0" applyAlignment="0" applyProtection="0"/>
    <xf numFmtId="0" fontId="204" fillId="109" borderId="149" applyNumberFormat="0" applyAlignment="0" applyProtection="0"/>
    <xf numFmtId="0" fontId="204" fillId="109" borderId="149" applyNumberFormat="0" applyAlignment="0" applyProtection="0"/>
    <xf numFmtId="0" fontId="23" fillId="63" borderId="149" applyNumberFormat="0" applyAlignment="0" applyProtection="0"/>
    <xf numFmtId="0" fontId="23" fillId="63" borderId="149" applyNumberFormat="0" applyAlignment="0" applyProtection="0"/>
    <xf numFmtId="0" fontId="23" fillId="63" borderId="149" applyNumberFormat="0" applyAlignment="0" applyProtection="0"/>
    <xf numFmtId="0" fontId="150" fillId="0" borderId="0" applyFont="0" applyFill="0" applyBorder="0" applyAlignment="0" applyProtection="0"/>
    <xf numFmtId="38" fontId="150" fillId="0" borderId="0" applyFont="0" applyFill="0" applyBorder="0" applyAlignment="0" applyProtection="0"/>
    <xf numFmtId="38" fontId="150" fillId="0" borderId="0" applyFont="0" applyFill="0" applyBorder="0" applyAlignment="0" applyProtection="0"/>
    <xf numFmtId="38" fontId="150"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40" fontId="150" fillId="0" borderId="0" applyFont="0" applyFill="0" applyBorder="0" applyAlignment="0" applyProtection="0"/>
    <xf numFmtId="40" fontId="150" fillId="0" borderId="0" applyFont="0" applyFill="0" applyBorder="0" applyAlignment="0" applyProtection="0"/>
    <xf numFmtId="41" fontId="19" fillId="112" borderId="0" applyNumberFormat="0" applyFont="0" applyBorder="0" applyAlignment="0">
      <protection locked="0"/>
    </xf>
    <xf numFmtId="41" fontId="19" fillId="112" borderId="0" applyNumberFormat="0" applyFont="0" applyBorder="0" applyAlignment="0">
      <protection locked="0"/>
    </xf>
    <xf numFmtId="0" fontId="52" fillId="0" borderId="45" applyNumberFormat="0" applyFill="0" applyAlignment="0" applyProtection="0"/>
    <xf numFmtId="0" fontId="24" fillId="64"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5" fillId="0" borderId="70" applyBorder="0"/>
    <xf numFmtId="266" fontId="206" fillId="0" borderId="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113" borderId="40" applyNumberFormat="0" applyAlignment="0" applyProtection="0"/>
    <xf numFmtId="0" fontId="26" fillId="113" borderId="40" applyNumberFormat="0" applyAlignment="0" applyProtection="0"/>
    <xf numFmtId="0" fontId="26" fillId="113" borderId="40" applyNumberFormat="0" applyAlignment="0" applyProtection="0"/>
    <xf numFmtId="0" fontId="26" fillId="113" borderId="40" applyNumberFormat="0" applyAlignment="0" applyProtection="0"/>
    <xf numFmtId="0" fontId="24" fillId="64" borderId="40" applyNumberFormat="0" applyAlignment="0" applyProtection="0"/>
    <xf numFmtId="0" fontId="24"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vertical="center"/>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xf>
    <xf numFmtId="3" fontId="207" fillId="69" borderId="127" applyFont="0" applyFill="0" applyProtection="0">
      <alignment horizontal="right" vertical="center"/>
    </xf>
    <xf numFmtId="10" fontId="208" fillId="0" borderId="0">
      <alignment vertical="center"/>
    </xf>
    <xf numFmtId="3" fontId="208"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7" fontId="209" fillId="0" borderId="154"/>
    <xf numFmtId="207" fontId="210" fillId="0" borderId="0" applyFont="0" applyFill="0" applyBorder="0" applyAlignment="0" applyProtection="0"/>
    <xf numFmtId="0" fontId="211" fillId="0" borderId="0"/>
    <xf numFmtId="0" fontId="211" fillId="0" borderId="0"/>
    <xf numFmtId="0" fontId="211" fillId="0" borderId="0"/>
    <xf numFmtId="0" fontId="211" fillId="0" borderId="0"/>
    <xf numFmtId="267" fontId="2" fillId="0" borderId="0"/>
    <xf numFmtId="267" fontId="2" fillId="0" borderId="0"/>
    <xf numFmtId="267" fontId="2" fillId="0" borderId="0"/>
    <xf numFmtId="267" fontId="2" fillId="0" borderId="0"/>
    <xf numFmtId="223" fontId="212" fillId="0" borderId="0">
      <alignment horizontal="right" vertical="center" wrapText="1"/>
    </xf>
    <xf numFmtId="223" fontId="212" fillId="0" borderId="0">
      <alignment horizontal="right" vertical="center" wrapText="1"/>
    </xf>
    <xf numFmtId="223" fontId="212" fillId="0" borderId="0">
      <alignment horizontal="right" vertical="center" wrapText="1"/>
    </xf>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60" fontId="8" fillId="0" borderId="0" applyFont="0" applyFill="0" applyBorder="0" applyAlignment="0" applyProtection="0"/>
    <xf numFmtId="260" fontId="159" fillId="0" borderId="0" applyFont="0" applyFill="0" applyBorder="0" applyAlignment="0" applyProtection="0"/>
    <xf numFmtId="260" fontId="159" fillId="0" borderId="0" applyFont="0" applyFill="0" applyBorder="0" applyAlignment="0" applyProtection="0"/>
    <xf numFmtId="260" fontId="159" fillId="0" borderId="0" applyFont="0" applyFill="0" applyBorder="0" applyAlignment="0" applyProtection="0"/>
    <xf numFmtId="260" fontId="159" fillId="0" borderId="0" applyFont="0" applyFill="0" applyBorder="0" applyAlignment="0" applyProtection="0"/>
    <xf numFmtId="260" fontId="159" fillId="0" borderId="0" applyFont="0" applyFill="0" applyBorder="0" applyAlignment="0" applyProtection="0"/>
    <xf numFmtId="260" fontId="159" fillId="0" borderId="0" applyFont="0" applyFill="0" applyBorder="0" applyAlignment="0" applyProtection="0"/>
    <xf numFmtId="260" fontId="159" fillId="0" borderId="0" applyFont="0" applyFill="0" applyBorder="0" applyAlignment="0" applyProtection="0"/>
    <xf numFmtId="260" fontId="159" fillId="0" borderId="0" applyFont="0" applyFill="0" applyBorder="0" applyAlignment="0" applyProtection="0"/>
    <xf numFmtId="170" fontId="8" fillId="0" borderId="0" applyFont="0" applyFill="0" applyBorder="0" applyAlignment="0" applyProtection="0"/>
    <xf numFmtId="260" fontId="159" fillId="0" borderId="0" applyFont="0" applyFill="0" applyBorder="0" applyAlignment="0" applyProtection="0"/>
    <xf numFmtId="260" fontId="159" fillId="0" borderId="0" applyFont="0" applyFill="0" applyBorder="0" applyAlignment="0" applyProtection="0"/>
    <xf numFmtId="260" fontId="159" fillId="0" borderId="0" applyFont="0" applyFill="0" applyBorder="0" applyAlignment="0" applyProtection="0"/>
    <xf numFmtId="260" fontId="159" fillId="0" borderId="0" applyFont="0" applyFill="0" applyBorder="0" applyAlignment="0" applyProtection="0"/>
    <xf numFmtId="260" fontId="159" fillId="0" borderId="0" applyFont="0" applyFill="0" applyBorder="0" applyAlignment="0" applyProtection="0"/>
    <xf numFmtId="260" fontId="159" fillId="0" borderId="0" applyFont="0" applyFill="0" applyBorder="0" applyAlignment="0" applyProtection="0"/>
    <xf numFmtId="260" fontId="159" fillId="0" borderId="0" applyFont="0" applyFill="0" applyBorder="0" applyAlignment="0" applyProtection="0"/>
    <xf numFmtId="38" fontId="213"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4" fillId="0" borderId="0">
      <alignment horizontal="center"/>
      <protection locked="0"/>
    </xf>
    <xf numFmtId="0" fontId="2" fillId="0" borderId="0" applyFont="0" applyFill="0" applyBorder="0" applyAlignment="0" applyProtection="0"/>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8" fontId="163" fillId="0" borderId="0" applyFont="0" applyFill="0" applyBorder="0" applyAlignment="0" applyProtection="0">
      <alignment horizontal="right"/>
    </xf>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8" fontId="163" fillId="0" borderId="0" applyFont="0" applyFill="0" applyBorder="0" applyProtection="0"/>
    <xf numFmtId="269" fontId="163"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70" fontId="163" fillId="0" borderId="0" applyFont="0" applyFill="0" applyBorder="0" applyAlignment="0" applyProtection="0">
      <alignment horizontal="right"/>
    </xf>
    <xf numFmtId="270" fontId="163" fillId="0" borderId="0" applyFont="0" applyFill="0" applyBorder="0" applyAlignment="0" applyProtection="0">
      <alignment horizontal="right"/>
    </xf>
    <xf numFmtId="43" fontId="2" fillId="0" borderId="0" applyFont="0" applyFill="0" applyBorder="0" applyAlignment="0" applyProtection="0"/>
    <xf numFmtId="270" fontId="163" fillId="0" borderId="0" applyFont="0" applyFill="0" applyBorder="0" applyProtection="0"/>
    <xf numFmtId="43" fontId="2" fillId="0" borderId="0" applyFont="0" applyFill="0" applyBorder="0" applyAlignment="0" applyProtection="0"/>
    <xf numFmtId="270" fontId="163" fillId="0" borderId="0" applyFont="0" applyFill="0" applyBorder="0" applyProtection="0"/>
    <xf numFmtId="270" fontId="163"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270" fontId="163" fillId="0" borderId="0" applyFont="0" applyFill="0" applyBorder="0" applyAlignment="0" applyProtection="0">
      <alignment horizontal="right"/>
    </xf>
    <xf numFmtId="270" fontId="163" fillId="0" borderId="0" applyFont="0" applyFill="0" applyBorder="0" applyProtection="0"/>
    <xf numFmtId="270" fontId="16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70" fontId="163" fillId="0" borderId="0" applyFont="0" applyFill="0" applyBorder="0" applyProtection="0"/>
    <xf numFmtId="270" fontId="163" fillId="0" borderId="0" applyFont="0" applyFill="0" applyBorder="0" applyProtection="0"/>
    <xf numFmtId="270" fontId="163" fillId="0" borderId="0" applyFont="0" applyFill="0" applyBorder="0" applyProtection="0"/>
    <xf numFmtId="270" fontId="163" fillId="0" borderId="0" applyFont="0" applyFill="0" applyBorder="0" applyProtection="0"/>
    <xf numFmtId="43" fontId="2" fillId="0" borderId="0" applyFont="0" applyFill="0" applyBorder="0" applyAlignment="0" applyProtection="0"/>
    <xf numFmtId="270" fontId="163" fillId="0" borderId="0" applyFont="0" applyFill="0" applyBorder="0" applyProtection="0"/>
    <xf numFmtId="270" fontId="163" fillId="0" borderId="0" applyFont="0" applyFill="0" applyBorder="0" applyProtection="0"/>
    <xf numFmtId="270" fontId="163" fillId="0" borderId="0" applyFont="0" applyFill="0" applyBorder="0" applyProtection="0"/>
    <xf numFmtId="270" fontId="163"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70" fontId="163"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3"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3"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70" fontId="163"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3"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70" fontId="163" fillId="0" borderId="0" applyFont="0" applyFill="0" applyBorder="0" applyProtection="0"/>
    <xf numFmtId="270" fontId="163" fillId="0" borderId="0" applyFont="0" applyFill="0" applyBorder="0" applyAlignment="0" applyProtection="0">
      <alignment horizontal="right"/>
    </xf>
    <xf numFmtId="270" fontId="163"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70" fontId="163" fillId="0" borderId="0" applyFont="0" applyFill="0" applyBorder="0" applyProtection="0"/>
    <xf numFmtId="270" fontId="163" fillId="0" borderId="0" applyFont="0" applyFill="0" applyBorder="0" applyProtection="0"/>
    <xf numFmtId="270" fontId="163" fillId="0" borderId="0" applyFont="0" applyFill="0" applyBorder="0" applyProtection="0"/>
    <xf numFmtId="270" fontId="16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70" fontId="163" fillId="0" borderId="0" applyFont="0" applyFill="0" applyBorder="0" applyAlignment="0" applyProtection="0">
      <alignment horizontal="right"/>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70" fontId="163" fillId="0" borderId="0" applyFont="0" applyFill="0" applyBorder="0" applyProtection="0"/>
    <xf numFmtId="43" fontId="2" fillId="0" borderId="0" applyFont="0" applyFill="0" applyBorder="0" applyAlignment="0" applyProtection="0"/>
    <xf numFmtId="270" fontId="163" fillId="0" borderId="0" applyFont="0" applyFill="0" applyBorder="0" applyProtection="0"/>
    <xf numFmtId="270" fontId="163" fillId="0" borderId="0" applyFont="0" applyFill="0" applyBorder="0" applyAlignment="0" applyProtection="0">
      <alignment horizontal="right"/>
    </xf>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63"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215"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3" fontId="210" fillId="0" borderId="138">
      <alignment vertical="center"/>
    </xf>
    <xf numFmtId="207" fontId="2" fillId="0" borderId="0" applyFont="0" applyFill="0" applyBorder="0" applyAlignment="0" applyProtection="0"/>
    <xf numFmtId="3" fontId="210" fillId="0" borderId="138">
      <alignment vertical="center"/>
    </xf>
    <xf numFmtId="207" fontId="2" fillId="0" borderId="0" applyFont="0" applyFill="0" applyBorder="0" applyAlignment="0" applyProtection="0"/>
    <xf numFmtId="207" fontId="2" fillId="0" borderId="0" applyFont="0" applyFill="0" applyBorder="0" applyAlignment="0" applyProtection="0"/>
    <xf numFmtId="3" fontId="210" fillId="0" borderId="138">
      <alignment vertical="center"/>
    </xf>
    <xf numFmtId="207" fontId="2" fillId="0" borderId="0" applyFont="0" applyFill="0" applyBorder="0" applyAlignment="0" applyProtection="0"/>
    <xf numFmtId="207" fontId="2" fillId="0" borderId="0" applyFont="0" applyFill="0" applyBorder="0" applyAlignment="0" applyProtection="0"/>
    <xf numFmtId="3" fontId="210" fillId="0" borderId="138">
      <alignment vertical="center"/>
    </xf>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3" fontId="210" fillId="0" borderId="138">
      <alignment vertical="center"/>
    </xf>
    <xf numFmtId="207" fontId="2" fillId="0" borderId="0" applyFont="0" applyFill="0" applyBorder="0" applyAlignment="0" applyProtection="0"/>
    <xf numFmtId="3" fontId="210" fillId="0" borderId="138">
      <alignment vertical="center"/>
    </xf>
    <xf numFmtId="207" fontId="2" fillId="0" borderId="0" applyFont="0" applyFill="0" applyBorder="0" applyAlignment="0" applyProtection="0"/>
    <xf numFmtId="207" fontId="2" fillId="0" borderId="0" applyFont="0" applyFill="0" applyBorder="0" applyAlignment="0" applyProtection="0"/>
    <xf numFmtId="3" fontId="210" fillId="0" borderId="138">
      <alignment vertical="center"/>
    </xf>
    <xf numFmtId="207" fontId="2" fillId="0" borderId="0" applyFont="0" applyFill="0" applyBorder="0" applyAlignment="0" applyProtection="0"/>
    <xf numFmtId="207" fontId="2" fillId="0" borderId="0" applyFont="0" applyFill="0" applyBorder="0" applyAlignment="0" applyProtection="0"/>
    <xf numFmtId="3" fontId="210" fillId="0" borderId="138">
      <alignment vertical="center"/>
    </xf>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3" fontId="210" fillId="0" borderId="138">
      <alignment vertical="center"/>
    </xf>
    <xf numFmtId="207" fontId="2" fillId="0" borderId="0" applyFont="0" applyFill="0" applyBorder="0" applyAlignment="0" applyProtection="0"/>
    <xf numFmtId="3" fontId="210" fillId="0" borderId="138">
      <alignment vertical="center"/>
    </xf>
    <xf numFmtId="207" fontId="2" fillId="0" borderId="0" applyFont="0" applyFill="0" applyBorder="0" applyAlignment="0" applyProtection="0"/>
    <xf numFmtId="207" fontId="2" fillId="0" borderId="0" applyFont="0" applyFill="0" applyBorder="0" applyAlignment="0" applyProtection="0"/>
    <xf numFmtId="3" fontId="210" fillId="0" borderId="138">
      <alignment vertical="center"/>
    </xf>
    <xf numFmtId="207" fontId="2" fillId="0" borderId="0" applyFont="0" applyFill="0" applyBorder="0" applyAlignment="0" applyProtection="0"/>
    <xf numFmtId="207" fontId="2" fillId="0" borderId="0" applyFont="0" applyFill="0" applyBorder="0" applyAlignment="0" applyProtection="0"/>
    <xf numFmtId="3" fontId="210" fillId="0" borderId="138">
      <alignment vertical="center"/>
    </xf>
    <xf numFmtId="227" fontId="149" fillId="0" borderId="0" applyFont="0" applyFill="0" applyBorder="0" applyAlignment="0" applyProtection="0"/>
    <xf numFmtId="227" fontId="149" fillId="0" borderId="0" applyFont="0" applyFill="0" applyBorder="0" applyAlignment="0" applyProtection="0"/>
    <xf numFmtId="3" fontId="210" fillId="0" borderId="138">
      <alignment vertical="center"/>
    </xf>
    <xf numFmtId="39"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3" fontId="210" fillId="0" borderId="138">
      <alignment vertical="center"/>
    </xf>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3" fontId="210" fillId="0" borderId="138">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6" fillId="111" borderId="0" applyBorder="0">
      <alignment horizontal="left"/>
    </xf>
    <xf numFmtId="0" fontId="217" fillId="114" borderId="0" applyNumberFormat="0" applyBorder="0">
      <alignment horizontal="left"/>
    </xf>
    <xf numFmtId="0" fontId="29"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9" fillId="73" borderId="155" applyNumberFormat="0" applyFont="0" applyAlignment="0" applyProtection="0"/>
    <xf numFmtId="0" fontId="29" fillId="73" borderId="155" applyNumberFormat="0" applyFont="0" applyAlignment="0" applyProtection="0"/>
    <xf numFmtId="0" fontId="29" fillId="73" borderId="155" applyNumberFormat="0" applyFont="0" applyAlignment="0" applyProtection="0"/>
    <xf numFmtId="3" fontId="210" fillId="0" borderId="138">
      <alignment vertical="center"/>
    </xf>
    <xf numFmtId="0" fontId="29" fillId="73" borderId="155" applyNumberFormat="0" applyFont="0" applyAlignment="0" applyProtection="0"/>
    <xf numFmtId="0" fontId="29"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71" fillId="73" borderId="155" applyNumberFormat="0" applyFont="0" applyAlignment="0" applyProtection="0"/>
    <xf numFmtId="41" fontId="2" fillId="0" borderId="0" applyFont="0" applyFill="0" applyBorder="0" applyAlignment="0" applyProtection="0"/>
    <xf numFmtId="41" fontId="2" fillId="0" borderId="0" applyFont="0" applyFill="0" applyBorder="0" applyAlignment="0" applyProtection="0"/>
    <xf numFmtId="179" fontId="218" fillId="0" borderId="0" applyFill="0" applyBorder="0">
      <alignment horizontal="left"/>
    </xf>
    <xf numFmtId="0" fontId="219" fillId="115" borderId="0"/>
    <xf numFmtId="0" fontId="24" fillId="64" borderId="40"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20" fillId="0" borderId="0" applyNumberFormat="0" applyAlignment="0">
      <alignment horizontal="left"/>
    </xf>
    <xf numFmtId="0" fontId="221" fillId="0" borderId="131" applyNumberFormat="0" applyFill="0" applyBorder="0" applyAlignment="0" applyProtection="0">
      <alignment horizontal="center"/>
      <protection locked="0"/>
    </xf>
    <xf numFmtId="0" fontId="222" fillId="0" borderId="131" applyNumberFormat="0" applyFill="0" applyBorder="0">
      <protection locked="0"/>
    </xf>
    <xf numFmtId="0" fontId="222" fillId="0" borderId="131" applyNumberFormat="0" applyFill="0" applyBorder="0">
      <protection locked="0"/>
    </xf>
    <xf numFmtId="0" fontId="222" fillId="0" borderId="131" applyNumberFormat="0" applyFill="0" applyBorder="0">
      <protection locked="0"/>
    </xf>
    <xf numFmtId="0" fontId="222" fillId="0" borderId="131" applyNumberFormat="0" applyFill="0" applyBorder="0">
      <protection locked="0"/>
    </xf>
    <xf numFmtId="0" fontId="222" fillId="0" borderId="131" applyNumberFormat="0" applyFill="0" applyBorder="0">
      <protection locked="0"/>
    </xf>
    <xf numFmtId="0" fontId="222" fillId="0" borderId="131" applyNumberFormat="0" applyFill="0" applyBorder="0">
      <protection locked="0"/>
    </xf>
    <xf numFmtId="0" fontId="222" fillId="0" borderId="131" applyNumberFormat="0" applyFill="0" applyBorder="0">
      <protection locked="0"/>
    </xf>
    <xf numFmtId="0" fontId="222" fillId="0" borderId="131" applyNumberFormat="0" applyFill="0" applyBorder="0">
      <protection locked="0"/>
    </xf>
    <xf numFmtId="0" fontId="221" fillId="0" borderId="131" applyNumberFormat="0" applyFill="0" applyBorder="0" applyAlignment="0" applyProtection="0">
      <alignment horizontal="center"/>
      <protection locked="0"/>
    </xf>
    <xf numFmtId="0" fontId="221" fillId="0" borderId="131" applyNumberFormat="0" applyFill="0" applyBorder="0" applyAlignment="0" applyProtection="0">
      <alignment horizontal="center"/>
      <protection locked="0"/>
    </xf>
    <xf numFmtId="3" fontId="210" fillId="0" borderId="138">
      <alignment vertical="center"/>
    </xf>
    <xf numFmtId="0" fontId="221" fillId="0" borderId="131" applyNumberFormat="0" applyFill="0" applyBorder="0" applyAlignment="0" applyProtection="0">
      <alignment horizontal="center"/>
      <protection locked="0"/>
    </xf>
    <xf numFmtId="0" fontId="221" fillId="0" borderId="131" applyNumberFormat="0" applyFill="0" applyBorder="0" applyAlignment="0" applyProtection="0">
      <alignment horizontal="center"/>
      <protection locked="0"/>
    </xf>
    <xf numFmtId="3" fontId="210" fillId="0" borderId="138">
      <alignment vertical="center"/>
    </xf>
    <xf numFmtId="0" fontId="222" fillId="0" borderId="131" applyNumberFormat="0" applyFill="0" applyBorder="0">
      <protection locked="0"/>
    </xf>
    <xf numFmtId="0" fontId="222" fillId="0" borderId="131" applyNumberFormat="0" applyFill="0" applyBorder="0">
      <protection locked="0"/>
    </xf>
    <xf numFmtId="3" fontId="210" fillId="0" borderId="138">
      <alignment vertical="center"/>
    </xf>
    <xf numFmtId="0" fontId="222" fillId="0" borderId="131" applyNumberFormat="0" applyFill="0" applyBorder="0">
      <protection locked="0"/>
    </xf>
    <xf numFmtId="0" fontId="222" fillId="0" borderId="131" applyNumberFormat="0" applyFill="0" applyBorder="0">
      <protection locked="0"/>
    </xf>
    <xf numFmtId="3" fontId="210" fillId="0" borderId="138">
      <alignment vertical="center"/>
    </xf>
    <xf numFmtId="0" fontId="222" fillId="0" borderId="131" applyNumberFormat="0" applyFill="0" applyBorder="0">
      <protection locked="0"/>
    </xf>
    <xf numFmtId="0" fontId="222" fillId="0" borderId="131" applyNumberFormat="0" applyFill="0" applyBorder="0">
      <protection locked="0"/>
    </xf>
    <xf numFmtId="0" fontId="222" fillId="0" borderId="131" applyNumberFormat="0" applyFill="0" applyBorder="0">
      <protection locked="0"/>
    </xf>
    <xf numFmtId="0" fontId="222" fillId="0" borderId="131" applyNumberFormat="0" applyFill="0" applyBorder="0">
      <protection locked="0"/>
    </xf>
    <xf numFmtId="3" fontId="210" fillId="0" borderId="138">
      <alignment vertical="center"/>
    </xf>
    <xf numFmtId="3" fontId="223" fillId="0" borderId="156" applyNumberFormat="0" applyAlignment="0">
      <alignment vertical="center"/>
    </xf>
    <xf numFmtId="0" fontId="223" fillId="0" borderId="156" applyNumberFormat="0"/>
    <xf numFmtId="0" fontId="223" fillId="0" borderId="156" applyNumberFormat="0"/>
    <xf numFmtId="0" fontId="223" fillId="0" borderId="156" applyNumberFormat="0"/>
    <xf numFmtId="0" fontId="223" fillId="0" borderId="156" applyNumberFormat="0"/>
    <xf numFmtId="0" fontId="223" fillId="0" borderId="156" applyNumberFormat="0"/>
    <xf numFmtId="0" fontId="223" fillId="0" borderId="156" applyNumberFormat="0"/>
    <xf numFmtId="0" fontId="223" fillId="0" borderId="156" applyNumberFormat="0"/>
    <xf numFmtId="0" fontId="223" fillId="0" borderId="156" applyNumberFormat="0"/>
    <xf numFmtId="0" fontId="223" fillId="0" borderId="156" applyNumberFormat="0"/>
    <xf numFmtId="0" fontId="223" fillId="0" borderId="156" applyNumberFormat="0"/>
    <xf numFmtId="3" fontId="210" fillId="0" borderId="138">
      <alignment vertical="center"/>
    </xf>
    <xf numFmtId="0" fontId="223" fillId="0" borderId="156" applyNumberFormat="0"/>
    <xf numFmtId="0" fontId="223" fillId="0" borderId="156" applyNumberFormat="0"/>
    <xf numFmtId="0" fontId="223" fillId="0" borderId="156" applyNumberFormat="0"/>
    <xf numFmtId="0" fontId="223" fillId="0" borderId="156" applyNumberFormat="0"/>
    <xf numFmtId="0" fontId="223" fillId="0" borderId="156" applyNumberFormat="0"/>
    <xf numFmtId="0" fontId="223" fillId="0" borderId="156" applyNumberFormat="0"/>
    <xf numFmtId="0" fontId="223" fillId="0" borderId="156" applyNumberFormat="0"/>
    <xf numFmtId="0" fontId="223" fillId="0" borderId="156" applyNumberFormat="0"/>
    <xf numFmtId="0" fontId="2" fillId="0" borderId="0" applyFont="0" applyFill="0" applyBorder="0" applyAlignment="0" applyProtection="0"/>
    <xf numFmtId="271" fontId="224" fillId="0" borderId="0"/>
    <xf numFmtId="168"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3" fontId="210" fillId="0" borderId="138">
      <alignment vertical="center"/>
    </xf>
    <xf numFmtId="204" fontId="2" fillId="0" borderId="0" applyFont="0" applyFill="0" applyBorder="0" applyAlignment="0" applyProtection="0"/>
    <xf numFmtId="204" fontId="2" fillId="0" borderId="0" applyFont="0" applyFill="0" applyBorder="0" applyAlignment="0" applyProtection="0"/>
    <xf numFmtId="168"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 fontId="210" fillId="0" borderId="138">
      <alignment vertical="center"/>
    </xf>
    <xf numFmtId="202" fontId="2" fillId="0" borderId="0" applyFont="0" applyFill="0" applyBorder="0" applyAlignment="0" applyProtection="0"/>
    <xf numFmtId="202" fontId="2" fillId="0" borderId="0" applyFont="0" applyFill="0" applyBorder="0" applyAlignment="0" applyProtection="0"/>
    <xf numFmtId="168" fontId="2" fillId="0" borderId="0" applyFont="0" applyFill="0" applyBorder="0" applyAlignment="0" applyProtection="0"/>
    <xf numFmtId="261" fontId="8" fillId="0" borderId="0" applyFont="0" applyFill="0" applyBorder="0" applyAlignment="0" applyProtection="0"/>
    <xf numFmtId="261" fontId="159" fillId="0" borderId="0" applyFont="0" applyFill="0" applyBorder="0" applyAlignment="0" applyProtection="0"/>
    <xf numFmtId="261" fontId="159" fillId="0" borderId="0" applyFont="0" applyFill="0" applyBorder="0" applyAlignment="0" applyProtection="0"/>
    <xf numFmtId="261" fontId="159" fillId="0" borderId="0" applyFont="0" applyFill="0" applyBorder="0" applyAlignment="0" applyProtection="0"/>
    <xf numFmtId="261" fontId="159" fillId="0" borderId="0" applyFont="0" applyFill="0" applyBorder="0" applyAlignment="0" applyProtection="0"/>
    <xf numFmtId="261" fontId="159" fillId="0" borderId="0" applyFont="0" applyFill="0" applyBorder="0" applyAlignment="0" applyProtection="0"/>
    <xf numFmtId="261" fontId="159" fillId="0" borderId="0" applyFont="0" applyFill="0" applyBorder="0" applyAlignment="0" applyProtection="0"/>
    <xf numFmtId="261" fontId="159" fillId="0" borderId="0" applyFont="0" applyFill="0" applyBorder="0" applyAlignment="0" applyProtection="0"/>
    <xf numFmtId="261" fontId="159" fillId="0" borderId="0" applyFont="0" applyFill="0" applyBorder="0" applyAlignment="0" applyProtection="0"/>
    <xf numFmtId="227" fontId="8" fillId="0" borderId="0" applyFont="0" applyFill="0" applyBorder="0" applyAlignment="0" applyProtection="0"/>
    <xf numFmtId="261" fontId="159" fillId="0" borderId="0" applyFont="0" applyFill="0" applyBorder="0" applyAlignment="0" applyProtection="0"/>
    <xf numFmtId="261" fontId="159" fillId="0" borderId="0" applyFont="0" applyFill="0" applyBorder="0" applyAlignment="0" applyProtection="0"/>
    <xf numFmtId="261" fontId="159" fillId="0" borderId="0" applyFont="0" applyFill="0" applyBorder="0" applyAlignment="0" applyProtection="0"/>
    <xf numFmtId="261" fontId="159" fillId="0" borderId="0" applyFont="0" applyFill="0" applyBorder="0" applyAlignment="0" applyProtection="0"/>
    <xf numFmtId="261" fontId="159" fillId="0" borderId="0" applyFont="0" applyFill="0" applyBorder="0" applyAlignment="0" applyProtection="0"/>
    <xf numFmtId="261" fontId="159" fillId="0" borderId="0" applyFont="0" applyFill="0" applyBorder="0" applyAlignment="0" applyProtection="0"/>
    <xf numFmtId="261" fontId="159" fillId="0" borderId="0" applyFont="0" applyFill="0" applyBorder="0" applyAlignment="0" applyProtection="0"/>
    <xf numFmtId="3" fontId="210" fillId="0" borderId="138">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163" fillId="0" borderId="0" applyFont="0" applyFill="0" applyBorder="0" applyAlignment="0" applyProtection="0">
      <alignment horizontal="right"/>
    </xf>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272" fontId="163" fillId="0" borderId="0" applyFont="0" applyFill="0" applyBorder="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6" fontId="2"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273" fontId="163" fillId="0" borderId="0" applyFont="0" applyFill="0" applyBorder="0" applyAlignment="0" applyProtection="0">
      <alignment horizontal="right"/>
    </xf>
    <xf numFmtId="273" fontId="163" fillId="0" borderId="0" applyFont="0" applyFill="0" applyBorder="0" applyProtection="0"/>
    <xf numFmtId="273" fontId="163" fillId="0" borderId="0" applyFont="0" applyFill="0" applyBorder="0" applyProtection="0"/>
    <xf numFmtId="203" fontId="2" fillId="0" borderId="0" applyFont="0" applyFill="0" applyBorder="0" applyAlignment="0" applyProtection="0"/>
    <xf numFmtId="273" fontId="163" fillId="0" borderId="0" applyFont="0" applyFill="0" applyBorder="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73" fontId="163" fillId="0" borderId="0" applyFont="0" applyFill="0" applyBorder="0" applyProtection="0"/>
    <xf numFmtId="273" fontId="163" fillId="0" borderId="0" applyFont="0" applyFill="0" applyBorder="0" applyProtection="0"/>
    <xf numFmtId="203" fontId="2" fillId="0" borderId="0" applyFont="0" applyFill="0" applyBorder="0" applyAlignment="0" applyProtection="0"/>
    <xf numFmtId="3" fontId="210" fillId="0" borderId="138">
      <alignment vertical="center"/>
    </xf>
    <xf numFmtId="3" fontId="210" fillId="0" borderId="138">
      <alignment vertical="center"/>
    </xf>
    <xf numFmtId="273" fontId="163"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273" fontId="163" fillId="0" borderId="0" applyFont="0" applyFill="0" applyBorder="0" applyProtection="0"/>
    <xf numFmtId="3" fontId="210" fillId="0" borderId="138">
      <alignment vertical="center"/>
    </xf>
    <xf numFmtId="3" fontId="210" fillId="0" borderId="138">
      <alignment vertical="center"/>
    </xf>
    <xf numFmtId="273" fontId="163" fillId="0" borderId="0" applyFont="0" applyFill="0" applyBorder="0" applyProtection="0"/>
    <xf numFmtId="273" fontId="163" fillId="0" borderId="0" applyFont="0" applyFill="0" applyBorder="0" applyProtection="0"/>
    <xf numFmtId="3" fontId="210" fillId="0" borderId="138">
      <alignment vertical="center"/>
    </xf>
    <xf numFmtId="273" fontId="163" fillId="0" borderId="0" applyFont="0" applyFill="0" applyBorder="0" applyProtection="0"/>
    <xf numFmtId="273" fontId="163" fillId="0" borderId="0" applyFont="0" applyFill="0" applyBorder="0" applyProtection="0"/>
    <xf numFmtId="273" fontId="163" fillId="0" borderId="0" applyFont="0" applyFill="0" applyBorder="0" applyProtection="0"/>
    <xf numFmtId="273" fontId="163" fillId="0" borderId="0" applyFont="0" applyFill="0" applyBorder="0" applyProtection="0"/>
    <xf numFmtId="273" fontId="163"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273" fontId="163" fillId="0" borderId="0" applyFont="0" applyFill="0" applyBorder="0" applyProtection="0"/>
    <xf numFmtId="273" fontId="163" fillId="0" borderId="0" applyFont="0" applyFill="0" applyBorder="0" applyProtection="0"/>
    <xf numFmtId="273" fontId="163" fillId="0" borderId="0" applyFont="0" applyFill="0" applyBorder="0" applyProtection="0"/>
    <xf numFmtId="203" fontId="2" fillId="0" borderId="0" applyFont="0" applyFill="0" applyBorder="0" applyAlignment="0" applyProtection="0"/>
    <xf numFmtId="3" fontId="210" fillId="0" borderId="138">
      <alignment vertical="center"/>
    </xf>
    <xf numFmtId="273" fontId="163" fillId="0" borderId="0" applyFont="0" applyFill="0" applyBorder="0" applyProtection="0"/>
    <xf numFmtId="273" fontId="163"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273" fontId="163" fillId="0" borderId="0" applyFont="0" applyFill="0" applyBorder="0" applyProtection="0"/>
    <xf numFmtId="273" fontId="163" fillId="0" borderId="0" applyFont="0" applyFill="0" applyBorder="0" applyProtection="0"/>
    <xf numFmtId="273" fontId="163"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73" fontId="163" fillId="0" borderId="0" applyFont="0" applyFill="0" applyBorder="0" applyProtection="0"/>
    <xf numFmtId="3" fontId="210" fillId="0" borderId="138">
      <alignment vertical="center"/>
    </xf>
    <xf numFmtId="273" fontId="163" fillId="0" borderId="0" applyFont="0" applyFill="0" applyBorder="0" applyProtection="0"/>
    <xf numFmtId="273" fontId="163" fillId="0" borderId="0" applyFont="0" applyFill="0" applyBorder="0" applyProtection="0"/>
    <xf numFmtId="3" fontId="210" fillId="0" borderId="138">
      <alignment vertical="center"/>
    </xf>
    <xf numFmtId="203" fontId="2" fillId="0" borderId="0" applyFont="0" applyFill="0" applyBorder="0" applyAlignment="0" applyProtection="0"/>
    <xf numFmtId="3" fontId="210" fillId="0" borderId="138">
      <alignment vertical="center"/>
    </xf>
    <xf numFmtId="273" fontId="163"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73" fontId="163" fillId="0" borderId="0" applyFont="0" applyFill="0" applyBorder="0" applyProtection="0"/>
    <xf numFmtId="203" fontId="2" fillId="0" borderId="0" applyFont="0" applyFill="0" applyBorder="0" applyAlignment="0" applyProtection="0"/>
    <xf numFmtId="3" fontId="210" fillId="0" borderId="138">
      <alignment vertical="center"/>
    </xf>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10" fillId="0" borderId="138">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3" fontId="210" fillId="0" borderId="138">
      <alignment vertical="center"/>
    </xf>
    <xf numFmtId="3" fontId="210" fillId="0" borderId="138">
      <alignment vertical="center"/>
    </xf>
    <xf numFmtId="274" fontId="225" fillId="0" borderId="0"/>
    <xf numFmtId="0" fontId="2" fillId="0" borderId="0" applyNumberFormat="0" applyFont="0" applyFill="0" applyBorder="0" applyAlignment="0" applyProtection="0"/>
    <xf numFmtId="274" fontId="225" fillId="0" borderId="0"/>
    <xf numFmtId="3" fontId="210" fillId="0" borderId="138">
      <alignment vertical="center"/>
    </xf>
    <xf numFmtId="274" fontId="225" fillId="0" borderId="0"/>
    <xf numFmtId="3" fontId="210" fillId="0" borderId="138">
      <alignment vertical="center"/>
    </xf>
    <xf numFmtId="274" fontId="225" fillId="0" borderId="0"/>
    <xf numFmtId="3" fontId="210" fillId="0" borderId="138">
      <alignment vertical="center"/>
    </xf>
    <xf numFmtId="3" fontId="210" fillId="0" borderId="138">
      <alignment vertical="center"/>
    </xf>
    <xf numFmtId="0" fontId="2" fillId="0" borderId="0" applyNumberFormat="0" applyFont="0" applyFill="0" applyBorder="0" applyAlignment="0" applyProtection="0"/>
    <xf numFmtId="274" fontId="225" fillId="0" borderId="0"/>
    <xf numFmtId="274" fontId="225" fillId="0" borderId="0"/>
    <xf numFmtId="3" fontId="210" fillId="0" borderId="138">
      <alignment vertical="center"/>
    </xf>
    <xf numFmtId="3" fontId="210" fillId="0" borderId="138">
      <alignment vertical="center"/>
    </xf>
    <xf numFmtId="0" fontId="225" fillId="0" borderId="0"/>
    <xf numFmtId="0" fontId="2" fillId="0" borderId="0" applyNumberFormat="0" applyFont="0" applyFill="0" applyBorder="0" applyAlignment="0" applyProtection="0"/>
    <xf numFmtId="3" fontId="210" fillId="0" borderId="138">
      <alignment vertical="center"/>
    </xf>
    <xf numFmtId="0" fontId="225" fillId="0" borderId="0"/>
    <xf numFmtId="3" fontId="210" fillId="0" borderId="138">
      <alignment vertical="center"/>
    </xf>
    <xf numFmtId="0" fontId="225" fillId="0" borderId="0"/>
    <xf numFmtId="3" fontId="210" fillId="0" borderId="138">
      <alignment vertical="center"/>
    </xf>
    <xf numFmtId="0" fontId="225" fillId="0" borderId="0"/>
    <xf numFmtId="3" fontId="210" fillId="0" borderId="138">
      <alignment vertical="center"/>
    </xf>
    <xf numFmtId="3" fontId="210" fillId="0" borderId="138">
      <alignment vertical="center"/>
    </xf>
    <xf numFmtId="0" fontId="2" fillId="0" borderId="0" applyNumberFormat="0" applyFont="0" applyFill="0" applyBorder="0" applyAlignment="0" applyProtection="0"/>
    <xf numFmtId="0" fontId="225" fillId="0" borderId="0"/>
    <xf numFmtId="0" fontId="225" fillId="0" borderId="0"/>
    <xf numFmtId="3" fontId="210" fillId="0" borderId="138">
      <alignment vertical="center"/>
    </xf>
    <xf numFmtId="3" fontId="210" fillId="0" borderId="138">
      <alignment vertical="center"/>
    </xf>
    <xf numFmtId="0" fontId="225" fillId="0" borderId="0"/>
    <xf numFmtId="3" fontId="210" fillId="0" borderId="138">
      <alignment vertical="center"/>
    </xf>
    <xf numFmtId="0" fontId="225" fillId="0" borderId="0"/>
    <xf numFmtId="0" fontId="225" fillId="0" borderId="0"/>
    <xf numFmtId="3" fontId="210" fillId="0" borderId="138">
      <alignment vertical="center"/>
    </xf>
    <xf numFmtId="3" fontId="210" fillId="0" borderId="138">
      <alignment vertical="center"/>
    </xf>
    <xf numFmtId="0" fontId="225" fillId="0" borderId="0"/>
    <xf numFmtId="3" fontId="210" fillId="0" borderId="138">
      <alignment vertical="center"/>
    </xf>
    <xf numFmtId="274" fontId="225" fillId="0" borderId="0"/>
    <xf numFmtId="3" fontId="210" fillId="0" borderId="138">
      <alignment vertical="center"/>
    </xf>
    <xf numFmtId="274" fontId="225" fillId="0" borderId="0"/>
    <xf numFmtId="274" fontId="225" fillId="0" borderId="0"/>
    <xf numFmtId="3" fontId="210" fillId="0" borderId="138">
      <alignment vertical="center"/>
    </xf>
    <xf numFmtId="3" fontId="210" fillId="0" borderId="138">
      <alignment vertical="center"/>
    </xf>
    <xf numFmtId="0" fontId="225" fillId="0" borderId="0"/>
    <xf numFmtId="0" fontId="225" fillId="0" borderId="0"/>
    <xf numFmtId="3" fontId="210" fillId="0" borderId="138">
      <alignment vertical="center"/>
    </xf>
    <xf numFmtId="0" fontId="225" fillId="0" borderId="0"/>
    <xf numFmtId="3" fontId="210" fillId="0" borderId="138">
      <alignment vertical="center"/>
    </xf>
    <xf numFmtId="0" fontId="225" fillId="0" borderId="0"/>
    <xf numFmtId="3" fontId="210" fillId="0" borderId="138">
      <alignment vertical="center"/>
    </xf>
    <xf numFmtId="0" fontId="225" fillId="0" borderId="0"/>
    <xf numFmtId="3" fontId="210" fillId="0" borderId="138">
      <alignment vertical="center"/>
    </xf>
    <xf numFmtId="3" fontId="210" fillId="0" borderId="138">
      <alignment vertical="center"/>
    </xf>
    <xf numFmtId="0" fontId="225" fillId="0" borderId="0"/>
    <xf numFmtId="3" fontId="210" fillId="0" borderId="138">
      <alignment vertical="center"/>
    </xf>
    <xf numFmtId="0" fontId="225" fillId="0" borderId="0"/>
    <xf numFmtId="0" fontId="225" fillId="0" borderId="0"/>
    <xf numFmtId="3" fontId="210" fillId="0" borderId="138">
      <alignment vertical="center"/>
    </xf>
    <xf numFmtId="3" fontId="210" fillId="0" borderId="138">
      <alignment vertical="center"/>
    </xf>
    <xf numFmtId="0" fontId="225" fillId="0" borderId="0"/>
    <xf numFmtId="3" fontId="210" fillId="0" borderId="138">
      <alignment vertical="center"/>
    </xf>
    <xf numFmtId="274" fontId="225" fillId="0" borderId="0"/>
    <xf numFmtId="274" fontId="225" fillId="0" borderId="0"/>
    <xf numFmtId="3" fontId="210" fillId="0" borderId="138">
      <alignment vertical="center"/>
    </xf>
    <xf numFmtId="274" fontId="225" fillId="0" borderId="0"/>
    <xf numFmtId="3" fontId="210" fillId="0" borderId="138">
      <alignment vertical="center"/>
    </xf>
    <xf numFmtId="274" fontId="225" fillId="0" borderId="0"/>
    <xf numFmtId="3" fontId="210" fillId="0" borderId="138">
      <alignment vertical="center"/>
    </xf>
    <xf numFmtId="274" fontId="225" fillId="0" borderId="0"/>
    <xf numFmtId="3" fontId="210" fillId="0" borderId="138">
      <alignment vertical="center"/>
    </xf>
    <xf numFmtId="3" fontId="210" fillId="0" borderId="138">
      <alignment vertical="center"/>
    </xf>
    <xf numFmtId="274" fontId="225" fillId="0" borderId="0"/>
    <xf numFmtId="3" fontId="210" fillId="0" borderId="138">
      <alignment vertical="center"/>
    </xf>
    <xf numFmtId="274" fontId="225" fillId="0" borderId="0"/>
    <xf numFmtId="274" fontId="225" fillId="0" borderId="0"/>
    <xf numFmtId="3" fontId="210" fillId="0" borderId="138">
      <alignment vertical="center"/>
    </xf>
    <xf numFmtId="3" fontId="210" fillId="0" borderId="138">
      <alignment vertical="center"/>
    </xf>
    <xf numFmtId="274" fontId="225" fillId="0" borderId="0"/>
    <xf numFmtId="3" fontId="210" fillId="0" borderId="138">
      <alignment vertical="center"/>
    </xf>
    <xf numFmtId="274" fontId="225" fillId="0" borderId="0"/>
    <xf numFmtId="3" fontId="210" fillId="0" borderId="138">
      <alignment vertical="center"/>
    </xf>
    <xf numFmtId="0" fontId="226" fillId="0" borderId="0" applyNumberFormat="0" applyFont="0" applyBorder="0" applyAlignment="0"/>
    <xf numFmtId="0" fontId="226"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57" applyNumberFormat="0" applyFont="0" applyBorder="0" applyAlignment="0" applyProtection="0">
      <alignment horizontal="centerContinuous"/>
    </xf>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2" fillId="0" borderId="0" applyNumberFormat="0" applyFont="0" applyFill="0" applyBorder="0" applyAlignment="0" applyProtection="0"/>
    <xf numFmtId="0" fontId="9" fillId="69" borderId="157" applyNumberFormat="0" applyFont="0" applyBorder="0" applyProtection="0"/>
    <xf numFmtId="3" fontId="210" fillId="0" borderId="138">
      <alignment vertical="center"/>
    </xf>
    <xf numFmtId="0" fontId="2" fillId="0" borderId="0" applyNumberFormat="0" applyFont="0" applyFill="0" applyBorder="0" applyAlignment="0" applyProtection="0"/>
    <xf numFmtId="0" fontId="9" fillId="69" borderId="157" applyNumberFormat="0" applyFont="0" applyBorder="0" applyProtection="0"/>
    <xf numFmtId="3" fontId="210" fillId="0" borderId="138">
      <alignment vertical="center"/>
    </xf>
    <xf numFmtId="0" fontId="9" fillId="69" borderId="157" applyNumberFormat="0" applyFont="0" applyBorder="0" applyProtection="0"/>
    <xf numFmtId="0" fontId="9" fillId="69" borderId="157" applyNumberFormat="0" applyFont="0" applyBorder="0" applyProtection="0"/>
    <xf numFmtId="3" fontId="210" fillId="0" borderId="138">
      <alignment vertical="center"/>
    </xf>
    <xf numFmtId="0" fontId="9" fillId="69" borderId="157" applyNumberFormat="0" applyFont="0" applyBorder="0" applyProtection="0"/>
    <xf numFmtId="0" fontId="9" fillId="69" borderId="157" applyNumberFormat="0" applyFont="0" applyBorder="0" applyProtection="0"/>
    <xf numFmtId="3" fontId="210" fillId="0" borderId="138">
      <alignment vertical="center"/>
    </xf>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10" fontId="2" fillId="0" borderId="0" applyFont="0" applyFill="0" applyBorder="0" applyProtection="0">
      <alignment horizontal="center"/>
    </xf>
    <xf numFmtId="275" fontId="2" fillId="0" borderId="0" applyFont="0" applyFill="0" applyBorder="0" applyProtection="0"/>
    <xf numFmtId="276" fontId="2" fillId="0" borderId="0" applyFont="0" applyFill="0" applyBorder="0" applyProtection="0"/>
    <xf numFmtId="3" fontId="210" fillId="0" borderId="138">
      <alignment vertical="center"/>
    </xf>
    <xf numFmtId="0" fontId="188" fillId="0" borderId="0" applyNumberFormat="0" applyBorder="0" applyAlignment="0">
      <alignment horizontal="center"/>
    </xf>
    <xf numFmtId="0" fontId="188" fillId="117" borderId="0" applyNumberFormat="0" applyBorder="0" applyAlignment="0">
      <alignment horizontal="center"/>
    </xf>
    <xf numFmtId="0" fontId="184" fillId="118" borderId="0" applyNumberFormat="0" applyBorder="0" applyAlignment="0"/>
    <xf numFmtId="0" fontId="227"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8" fillId="119" borderId="106" applyNumberFormat="0" applyBorder="0">
      <alignment horizontal="left"/>
    </xf>
    <xf numFmtId="0" fontId="228" fillId="119" borderId="106" applyNumberFormat="0" applyBorder="0">
      <alignment horizontal="left"/>
    </xf>
    <xf numFmtId="0" fontId="228" fillId="119" borderId="106" applyNumberFormat="0" applyBorder="0">
      <alignment horizontal="left"/>
    </xf>
    <xf numFmtId="0" fontId="228" fillId="119" borderId="106" applyNumberFormat="0" applyBorder="0">
      <alignment horizontal="left"/>
    </xf>
    <xf numFmtId="0" fontId="228" fillId="119" borderId="106" applyNumberFormat="0" applyBorder="0">
      <alignment horizontal="left"/>
    </xf>
    <xf numFmtId="0" fontId="228" fillId="119" borderId="106" applyNumberFormat="0" applyBorder="0">
      <alignment horizontal="left"/>
    </xf>
    <xf numFmtId="0" fontId="228" fillId="119" borderId="106" applyNumberFormat="0" applyBorder="0">
      <alignment horizontal="left"/>
    </xf>
    <xf numFmtId="0" fontId="228" fillId="119" borderId="106"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8" fillId="119" borderId="106" applyNumberFormat="0" applyBorder="0">
      <alignment horizontal="left"/>
    </xf>
    <xf numFmtId="0" fontId="228" fillId="119" borderId="106" applyNumberFormat="0" applyBorder="0">
      <alignment horizontal="left"/>
    </xf>
    <xf numFmtId="0" fontId="228" fillId="119" borderId="106" applyNumberFormat="0" applyBorder="0">
      <alignment horizontal="left"/>
    </xf>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28" fillId="119" borderId="106" applyNumberFormat="0" applyBorder="0">
      <alignment horizontal="left"/>
    </xf>
    <xf numFmtId="0" fontId="228" fillId="119" borderId="106" applyNumberFormat="0" applyBorder="0">
      <alignment horizontal="left"/>
    </xf>
    <xf numFmtId="3" fontId="210" fillId="0" borderId="138">
      <alignment vertical="center"/>
    </xf>
    <xf numFmtId="0" fontId="228" fillId="119" borderId="106" applyNumberFormat="0" applyBorder="0">
      <alignment horizontal="left"/>
    </xf>
    <xf numFmtId="0" fontId="228" fillId="119" borderId="106" applyNumberFormat="0" applyBorder="0">
      <alignment horizontal="left"/>
    </xf>
    <xf numFmtId="0" fontId="228" fillId="119" borderId="106" applyNumberFormat="0" applyBorder="0">
      <alignment horizontal="left"/>
    </xf>
    <xf numFmtId="0" fontId="228" fillId="119" borderId="106" applyNumberFormat="0" applyBorder="0">
      <alignment horizontal="left"/>
    </xf>
    <xf numFmtId="0" fontId="228" fillId="119" borderId="106" applyNumberFormat="0" applyBorder="0">
      <alignment horizontal="left"/>
    </xf>
    <xf numFmtId="3" fontId="210" fillId="0" borderId="138">
      <alignment vertical="center"/>
    </xf>
    <xf numFmtId="14" fontId="229" fillId="0" borderId="0"/>
    <xf numFmtId="277" fontId="212" fillId="0" borderId="0">
      <alignment horizontal="left" vertical="center" wrapText="1"/>
    </xf>
    <xf numFmtId="277" fontId="212" fillId="0" borderId="0">
      <alignment horizontal="left" vertical="center" wrapText="1"/>
    </xf>
    <xf numFmtId="277" fontId="212" fillId="0" borderId="0">
      <alignment horizontal="left" vertical="center" wrapText="1"/>
    </xf>
    <xf numFmtId="17" fontId="212" fillId="0" borderId="0">
      <alignment horizontal="left" vertical="center" wrapText="1"/>
    </xf>
    <xf numFmtId="0" fontId="2" fillId="0" borderId="0" applyNumberFormat="0" applyFont="0" applyFill="0" applyBorder="0" applyAlignment="0" applyProtection="0"/>
    <xf numFmtId="21" fontId="212" fillId="0" borderId="0">
      <alignment horizontal="left" vertical="center" wrapText="1"/>
    </xf>
    <xf numFmtId="19" fontId="212" fillId="0" borderId="0">
      <alignment horizontal="left" vertical="center" wrapText="1"/>
    </xf>
    <xf numFmtId="3" fontId="210" fillId="0" borderId="138">
      <alignment vertical="center"/>
    </xf>
    <xf numFmtId="0" fontId="212" fillId="0" borderId="0">
      <alignment horizontal="left" vertical="center" wrapText="1"/>
    </xf>
    <xf numFmtId="3" fontId="210" fillId="0" borderId="138">
      <alignment vertical="center"/>
    </xf>
    <xf numFmtId="0" fontId="212" fillId="0" borderId="0">
      <alignment horizontal="left" vertical="center" wrapText="1"/>
    </xf>
    <xf numFmtId="19" fontId="212" fillId="0" borderId="0">
      <alignment horizontal="left" vertical="center" wrapText="1"/>
    </xf>
    <xf numFmtId="19" fontId="212" fillId="0" borderId="0">
      <alignment horizontal="left" vertical="center" wrapText="1"/>
    </xf>
    <xf numFmtId="17" fontId="212"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9" fillId="0" borderId="0"/>
    <xf numFmtId="279" fontId="163"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10" fillId="0" borderId="138">
      <alignment vertical="center"/>
    </xf>
    <xf numFmtId="22" fontId="29" fillId="0" borderId="0" applyFill="0" applyBorder="0" applyAlignment="0"/>
    <xf numFmtId="3" fontId="210" fillId="0" borderId="138">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10" fillId="0" borderId="138">
      <alignment vertical="center"/>
    </xf>
    <xf numFmtId="179" fontId="202" fillId="0" borderId="0" applyFont="0" applyFill="0" applyBorder="0" applyProtection="0">
      <alignment horizontal="right"/>
    </xf>
    <xf numFmtId="186" fontId="161"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80" fontId="230"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3" fontId="210" fillId="0" borderId="138">
      <alignment vertical="center"/>
    </xf>
    <xf numFmtId="280" fontId="231"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280" fontId="231" fillId="0" borderId="0" applyFont="0" applyFill="0" applyBorder="0" applyAlignment="0" applyProtection="0"/>
    <xf numFmtId="3" fontId="210" fillId="0" borderId="138">
      <alignment vertical="center"/>
    </xf>
    <xf numFmtId="0" fontId="232" fillId="0" borderId="0"/>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70" applyFill="0" applyProtection="0">
      <alignment horizontal="centerContinuous"/>
    </xf>
    <xf numFmtId="3" fontId="210" fillId="0" borderId="138">
      <alignment vertical="center"/>
    </xf>
    <xf numFmtId="0" fontId="2" fillId="0" borderId="0" applyNumberFormat="0" applyFont="0" applyFill="0" applyBorder="0" applyAlignment="0" applyProtection="0"/>
    <xf numFmtId="0" fontId="2" fillId="0" borderId="70" applyFill="0" applyProtection="0">
      <alignment horizontal="centerContinuous"/>
    </xf>
    <xf numFmtId="3" fontId="210" fillId="0" borderId="138">
      <alignment vertical="center"/>
    </xf>
    <xf numFmtId="0" fontId="2" fillId="0" borderId="70" applyFill="0" applyProtection="0">
      <alignment horizontal="centerContinuous"/>
    </xf>
    <xf numFmtId="0" fontId="2" fillId="0" borderId="70" applyFill="0" applyProtection="0">
      <alignment horizontal="centerContinuous"/>
    </xf>
    <xf numFmtId="3" fontId="210" fillId="0" borderId="138">
      <alignment vertical="center"/>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281" fontId="2" fillId="0" borderId="70" applyFill="0" applyProtection="0">
      <alignment horizontal="centerContinuous"/>
    </xf>
    <xf numFmtId="281" fontId="2" fillId="0" borderId="70" applyFill="0" applyProtection="0">
      <alignment horizontal="centerContinuous"/>
    </xf>
    <xf numFmtId="281" fontId="2" fillId="0" borderId="70" applyFill="0" applyProtection="0">
      <alignment horizontal="centerContinuous"/>
    </xf>
    <xf numFmtId="281" fontId="2" fillId="0" borderId="70" applyFill="0" applyProtection="0">
      <alignment horizontal="centerContinuous"/>
    </xf>
    <xf numFmtId="281" fontId="2" fillId="0" borderId="70" applyFill="0" applyProtection="0">
      <alignment horizontal="centerContinuous"/>
    </xf>
    <xf numFmtId="281" fontId="2" fillId="0" borderId="70" applyFill="0" applyProtection="0">
      <alignment horizontal="centerContinuous"/>
    </xf>
    <xf numFmtId="281" fontId="2" fillId="0" borderId="70" applyFill="0" applyProtection="0">
      <alignment horizontal="centerContinuous"/>
    </xf>
    <xf numFmtId="281" fontId="2" fillId="0" borderId="70" applyFill="0" applyProtection="0">
      <alignment horizontal="centerContinuous"/>
    </xf>
    <xf numFmtId="281" fontId="2" fillId="0" borderId="70" applyFill="0" applyProtection="0">
      <alignment horizontal="centerContinuous"/>
    </xf>
    <xf numFmtId="281" fontId="2" fillId="0" borderId="70" applyFill="0" applyProtection="0">
      <alignment horizontal="centerContinuous"/>
    </xf>
    <xf numFmtId="281" fontId="2" fillId="0" borderId="70" applyFill="0" applyProtection="0">
      <alignment horizontal="centerContinuous"/>
    </xf>
    <xf numFmtId="3" fontId="210" fillId="0" borderId="138">
      <alignment vertical="center"/>
    </xf>
    <xf numFmtId="281" fontId="2" fillId="0" borderId="70" applyFill="0" applyProtection="0">
      <alignment horizontal="centerContinuous"/>
    </xf>
    <xf numFmtId="281" fontId="2" fillId="0" borderId="70" applyFill="0" applyProtection="0">
      <alignment horizontal="centerContinuous"/>
    </xf>
    <xf numFmtId="3" fontId="210" fillId="0" borderId="138">
      <alignment vertical="center"/>
    </xf>
    <xf numFmtId="281" fontId="2" fillId="0" borderId="70" applyFill="0" applyProtection="0">
      <alignment horizontal="centerContinuous"/>
    </xf>
    <xf numFmtId="281" fontId="2" fillId="0" borderId="70" applyFill="0" applyProtection="0">
      <alignment horizontal="centerContinuous"/>
    </xf>
    <xf numFmtId="3" fontId="210" fillId="0" borderId="138">
      <alignment vertical="center"/>
    </xf>
    <xf numFmtId="281" fontId="2" fillId="0" borderId="70" applyFill="0" applyProtection="0">
      <alignment horizontal="centerContinuous"/>
    </xf>
    <xf numFmtId="281" fontId="2" fillId="0" borderId="70" applyFill="0" applyProtection="0">
      <alignment horizontal="centerContinuous"/>
    </xf>
    <xf numFmtId="3" fontId="210" fillId="0" borderId="138">
      <alignment vertical="center"/>
    </xf>
    <xf numFmtId="281" fontId="2" fillId="0" borderId="70" applyFill="0" applyProtection="0">
      <alignment horizontal="centerContinuous"/>
    </xf>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233" fillId="120" borderId="127"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233" fillId="120" borderId="127"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3" fontId="234" fillId="121" borderId="131"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9" fontId="2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2" fontId="2" fillId="0" borderId="0"/>
    <xf numFmtId="283" fontId="163" fillId="0" borderId="158"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170"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80" fontId="2" fillId="0" borderId="0">
      <alignment horizontal="right"/>
    </xf>
    <xf numFmtId="1" fontId="2" fillId="0" borderId="0">
      <alignment horizontal="right"/>
    </xf>
    <xf numFmtId="284" fontId="2" fillId="0" borderId="0">
      <alignment horizontal="right"/>
    </xf>
    <xf numFmtId="285" fontId="2" fillId="0" borderId="0">
      <alignment horizontal="right"/>
    </xf>
    <xf numFmtId="49" fontId="2" fillId="0" borderId="0">
      <alignment horizontal="left"/>
    </xf>
    <xf numFmtId="49" fontId="2" fillId="0" borderId="0">
      <alignment horizontal="left"/>
    </xf>
    <xf numFmtId="286" fontId="2" fillId="0" borderId="0">
      <alignment horizontal="left"/>
    </xf>
    <xf numFmtId="0" fontId="236" fillId="1" borderId="0" applyNumberFormat="0" applyBorder="0" applyAlignment="0" applyProtection="0"/>
    <xf numFmtId="0" fontId="10" fillId="0" borderId="0"/>
    <xf numFmtId="0" fontId="10" fillId="0" borderId="0"/>
    <xf numFmtId="0" fontId="10" fillId="0" borderId="0"/>
    <xf numFmtId="0" fontId="10" fillId="0" borderId="0"/>
    <xf numFmtId="0" fontId="237"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17" fontId="238" fillId="117" borderId="106" applyNumberFormat="0" applyBorder="0" applyAlignment="0" applyProtection="0">
      <alignment horizontal="centerContinuous"/>
      <protection hidden="1"/>
    </xf>
    <xf numFmtId="0" fontId="10" fillId="0" borderId="0"/>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2"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10" fontId="239" fillId="0" borderId="141" applyNumberFormat="0" applyAlignment="0">
      <protection locked="0"/>
    </xf>
    <xf numFmtId="0" fontId="49" fillId="42" borderId="149" applyNumberFormat="0" applyAlignment="0" applyProtection="0"/>
    <xf numFmtId="0" fontId="10" fillId="0" borderId="0"/>
    <xf numFmtId="0" fontId="10" fillId="0" borderId="0"/>
    <xf numFmtId="0" fontId="49" fillId="42" borderId="149" applyNumberFormat="0" applyAlignment="0" applyProtection="0"/>
    <xf numFmtId="0" fontId="49" fillId="42" borderId="149" applyNumberFormat="0" applyAlignment="0" applyProtection="0"/>
    <xf numFmtId="0" fontId="49" fillId="42" borderId="149" applyNumberFormat="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9"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219" fillId="0" borderId="0" applyFill="0"/>
    <xf numFmtId="287"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288" fontId="2" fillId="0" borderId="0" applyFont="0" applyFill="0" applyBorder="0" applyAlignment="0" applyProtection="0"/>
    <xf numFmtId="28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0"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90" fontId="105" fillId="0" borderId="0" applyFont="0" applyFill="0" applyBorder="0" applyAlignment="0">
      <alignment vertical="center"/>
    </xf>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6"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91" fontId="240" fillId="0" borderId="0">
      <alignment horizontal="right" vertical="top"/>
    </xf>
    <xf numFmtId="292" fontId="241" fillId="0" borderId="0" applyBorder="0">
      <alignment horizontal="right" vertical="top"/>
    </xf>
    <xf numFmtId="292" fontId="241" fillId="0" borderId="0" applyBorder="0">
      <alignment horizontal="right" vertical="top"/>
    </xf>
    <xf numFmtId="3" fontId="210" fillId="0" borderId="138">
      <alignment vertical="center"/>
    </xf>
    <xf numFmtId="293" fontId="20" fillId="0" borderId="0">
      <alignment horizontal="right" vertical="top"/>
    </xf>
    <xf numFmtId="294" fontId="156" fillId="0" borderId="0" applyBorder="0">
      <alignment horizontal="right" vertical="top"/>
    </xf>
    <xf numFmtId="294" fontId="156" fillId="0" borderId="0" applyBorder="0">
      <alignment horizontal="right" vertical="top"/>
    </xf>
    <xf numFmtId="3" fontId="210" fillId="0" borderId="138">
      <alignment vertical="center"/>
    </xf>
    <xf numFmtId="293" fontId="240" fillId="0" borderId="0">
      <alignment horizontal="right" vertical="top"/>
    </xf>
    <xf numFmtId="294" fontId="241" fillId="0" borderId="0" applyBorder="0">
      <alignment horizontal="right" vertical="top"/>
    </xf>
    <xf numFmtId="294" fontId="241" fillId="0" borderId="0" applyBorder="0">
      <alignment horizontal="right" vertical="top"/>
    </xf>
    <xf numFmtId="3" fontId="210" fillId="0" borderId="138">
      <alignment vertical="center"/>
    </xf>
    <xf numFmtId="295" fontId="20" fillId="0" borderId="0" applyFill="0" applyBorder="0">
      <alignment horizontal="right" vertical="top"/>
    </xf>
    <xf numFmtId="296" fontId="20" fillId="0" borderId="0" applyFill="0" applyBorder="0">
      <alignment horizontal="right" vertical="top"/>
    </xf>
    <xf numFmtId="218" fontId="156" fillId="0" borderId="0" applyFill="0" applyBorder="0">
      <alignment horizontal="right" vertical="top"/>
    </xf>
    <xf numFmtId="218" fontId="156" fillId="0" borderId="0" applyFill="0" applyBorder="0">
      <alignment horizontal="right" vertical="top"/>
    </xf>
    <xf numFmtId="3" fontId="210" fillId="0" borderId="138">
      <alignment vertical="center"/>
    </xf>
    <xf numFmtId="297" fontId="20" fillId="0" borderId="0" applyFill="0" applyBorder="0">
      <alignment horizontal="right" vertical="top"/>
    </xf>
    <xf numFmtId="298" fontId="156" fillId="0" borderId="0" applyFill="0" applyBorder="0">
      <alignment horizontal="right" vertical="top"/>
    </xf>
    <xf numFmtId="298" fontId="156" fillId="0" borderId="0" applyFill="0" applyBorder="0">
      <alignment horizontal="right" vertical="top"/>
    </xf>
    <xf numFmtId="3" fontId="210" fillId="0" borderId="138">
      <alignment vertical="center"/>
    </xf>
    <xf numFmtId="299" fontId="20" fillId="0" borderId="0" applyFill="0" applyBorder="0">
      <alignment horizontal="right" vertical="top"/>
    </xf>
    <xf numFmtId="300" fontId="156" fillId="0" borderId="0" applyFill="0" applyBorder="0">
      <alignment horizontal="right" vertical="top"/>
    </xf>
    <xf numFmtId="300" fontId="156" fillId="0" borderId="0" applyFill="0" applyBorder="0">
      <alignment horizontal="right" vertical="top"/>
    </xf>
    <xf numFmtId="3" fontId="210" fillId="0" borderId="138">
      <alignment vertical="center"/>
    </xf>
    <xf numFmtId="301" fontId="20" fillId="0" borderId="0" applyFill="0" applyBorder="0">
      <alignment horizontal="right" vertical="top"/>
    </xf>
    <xf numFmtId="302" fontId="156" fillId="0" borderId="0" applyFill="0" applyBorder="0">
      <alignment horizontal="right" vertical="top"/>
    </xf>
    <xf numFmtId="302" fontId="156" fillId="0" borderId="0" applyFill="0" applyBorder="0">
      <alignment horizontal="right" vertical="top"/>
    </xf>
    <xf numFmtId="3" fontId="210" fillId="0" borderId="138">
      <alignment vertical="center"/>
    </xf>
    <xf numFmtId="0" fontId="242" fillId="0" borderId="0">
      <alignment horizontal="left"/>
    </xf>
    <xf numFmtId="0" fontId="243" fillId="0" borderId="0">
      <alignment horizontal="center" wrapText="1"/>
    </xf>
    <xf numFmtId="0" fontId="242" fillId="0" borderId="159">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2" fillId="0" borderId="159">
      <alignment horizontal="right" wrapText="1"/>
    </xf>
    <xf numFmtId="0" fontId="242" fillId="0" borderId="159">
      <alignment horizontal="right" wrapText="1"/>
    </xf>
    <xf numFmtId="0" fontId="242" fillId="0" borderId="159">
      <alignment horizontal="right" wrapText="1"/>
    </xf>
    <xf numFmtId="0" fontId="2" fillId="0" borderId="0" applyNumberFormat="0" applyFont="0" applyFill="0" applyBorder="0" applyAlignment="0" applyProtection="0"/>
    <xf numFmtId="0" fontId="242" fillId="0" borderId="159">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2" fillId="0" borderId="159">
      <alignment horizontal="right" wrapText="1"/>
    </xf>
    <xf numFmtId="0" fontId="242" fillId="0" borderId="159">
      <alignment horizontal="right" wrapText="1"/>
    </xf>
    <xf numFmtId="0" fontId="242" fillId="0" borderId="159">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03" fontId="244" fillId="0" borderId="159">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03" fontId="244" fillId="0" borderId="159">
      <alignment horizontal="right"/>
    </xf>
    <xf numFmtId="303" fontId="244" fillId="0" borderId="159">
      <alignment horizontal="right"/>
    </xf>
    <xf numFmtId="303" fontId="244" fillId="0" borderId="159">
      <alignment horizontal="right"/>
    </xf>
    <xf numFmtId="0" fontId="2" fillId="0" borderId="0" applyNumberFormat="0" applyFont="0" applyFill="0" applyBorder="0" applyAlignment="0" applyProtection="0"/>
    <xf numFmtId="0" fontId="245" fillId="0" borderId="0">
      <alignment vertical="center"/>
    </xf>
    <xf numFmtId="304" fontId="245" fillId="0" borderId="0">
      <alignment horizontal="left" vertical="center"/>
    </xf>
    <xf numFmtId="305" fontId="246" fillId="0" borderId="0">
      <alignment vertical="center"/>
    </xf>
    <xf numFmtId="0" fontId="42" fillId="0" borderId="0">
      <alignment vertical="center"/>
    </xf>
    <xf numFmtId="303" fontId="244" fillId="0" borderId="15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3" fontId="244" fillId="0" borderId="159">
      <alignment horizontal="left"/>
    </xf>
    <xf numFmtId="303" fontId="244" fillId="0" borderId="159">
      <alignment horizontal="left"/>
    </xf>
    <xf numFmtId="0" fontId="2" fillId="0" borderId="0" applyNumberFormat="0" applyFont="0" applyFill="0" applyBorder="0" applyAlignment="0" applyProtection="0"/>
    <xf numFmtId="303" fontId="218" fillId="0" borderId="0" applyFill="0" applyBorder="0">
      <alignment vertical="top"/>
    </xf>
    <xf numFmtId="303" fontId="229" fillId="0" borderId="0" applyFill="0" applyBorder="0" applyProtection="0">
      <alignment vertical="top"/>
    </xf>
    <xf numFmtId="303" fontId="247" fillId="0" borderId="0">
      <alignment vertical="top"/>
    </xf>
    <xf numFmtId="303" fontId="156" fillId="0" borderId="0">
      <alignment horizontal="center"/>
    </xf>
    <xf numFmtId="303" fontId="248" fillId="0" borderId="15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3" fontId="248" fillId="0" borderId="159">
      <alignment horizontal="center"/>
    </xf>
    <xf numFmtId="303" fontId="248" fillId="0" borderId="159">
      <alignment horizontal="center"/>
    </xf>
    <xf numFmtId="0" fontId="2" fillId="0" borderId="0" applyNumberFormat="0" applyFont="0" applyFill="0" applyBorder="0" applyAlignment="0" applyProtection="0"/>
    <xf numFmtId="41" fontId="20" fillId="0" borderId="0" applyFill="0" applyBorder="0" applyAlignment="0" applyProtection="0">
      <alignment horizontal="right" vertical="top"/>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41" fontId="156" fillId="0" borderId="160"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41" fontId="156" fillId="0" borderId="160"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04"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03"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03" fontId="181" fillId="0" borderId="0"/>
    <xf numFmtId="303" fontId="249"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03" fontId="2" fillId="0" borderId="0"/>
    <xf numFmtId="303" fontId="2" fillId="0" borderId="0"/>
    <xf numFmtId="0" fontId="2" fillId="0" borderId="0" applyNumberFormat="0" applyFont="0" applyFill="0" applyBorder="0" applyAlignment="0" applyProtection="0"/>
    <xf numFmtId="3" fontId="210" fillId="0" borderId="138">
      <alignment vertical="center"/>
    </xf>
    <xf numFmtId="303" fontId="250"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6" fillId="0" borderId="0" applyFill="0" applyBorder="0">
      <alignment horizontal="left" vertical="top" wrapText="1"/>
    </xf>
    <xf numFmtId="0" fontId="156" fillId="0" borderId="0" applyFill="0" applyBorder="0">
      <alignment horizontal="left" vertical="top" wrapText="1"/>
    </xf>
    <xf numFmtId="3" fontId="210" fillId="0" borderId="138">
      <alignment vertical="center"/>
    </xf>
    <xf numFmtId="0" fontId="251" fillId="0" borderId="0">
      <alignment horizontal="left" vertical="top" wrapText="1"/>
    </xf>
    <xf numFmtId="0" fontId="252" fillId="0" borderId="0">
      <alignment horizontal="left" vertical="top" wrapText="1"/>
    </xf>
    <xf numFmtId="0" fontId="241" fillId="0" borderId="0">
      <alignment horizontal="left" vertical="top" wrapText="1"/>
    </xf>
    <xf numFmtId="3" fontId="253" fillId="85" borderId="70">
      <alignment horizontal="centerContinuous"/>
    </xf>
    <xf numFmtId="0" fontId="166" fillId="0" borderId="63" applyNumberFormat="0" applyFill="0" applyBorder="0" applyAlignment="0"/>
    <xf numFmtId="306" fontId="254" fillId="0" borderId="0"/>
    <xf numFmtId="0" fontId="2" fillId="0" borderId="0" applyNumberFormat="0" applyFont="0" applyFill="0" applyBorder="0" applyAlignment="0" applyProtection="0"/>
    <xf numFmtId="0" fontId="10" fillId="0" borderId="0"/>
    <xf numFmtId="38" fontId="202" fillId="0" borderId="0"/>
    <xf numFmtId="307" fontId="255" fillId="0" borderId="0">
      <protection locked="0"/>
    </xf>
    <xf numFmtId="308" fontId="2" fillId="0" borderId="0"/>
    <xf numFmtId="0" fontId="2" fillId="0" borderId="0"/>
    <xf numFmtId="0" fontId="2" fillId="0" borderId="0"/>
    <xf numFmtId="0" fontId="2" fillId="0" borderId="0" applyNumberFormat="0" applyFont="0" applyFill="0" applyBorder="0" applyAlignment="0" applyProtection="0"/>
    <xf numFmtId="3" fontId="210" fillId="0" borderId="138">
      <alignment vertical="center"/>
    </xf>
    <xf numFmtId="0" fontId="10" fillId="0" borderId="0"/>
    <xf numFmtId="0" fontId="256" fillId="0" borderId="0" applyFill="0" applyBorder="0" applyProtection="0">
      <alignment horizontal="left"/>
    </xf>
    <xf numFmtId="0" fontId="257" fillId="68" borderId="0"/>
    <xf numFmtId="37" fontId="258" fillId="68" borderId="0" applyNumberFormat="0" applyBorder="0" applyAlignment="0" applyProtection="0"/>
    <xf numFmtId="301" fontId="258" fillId="68" borderId="0" applyNumberFormat="0" applyBorder="0" applyAlignment="0" applyProtection="0"/>
    <xf numFmtId="3" fontId="210" fillId="0" borderId="138">
      <alignment vertical="center"/>
    </xf>
    <xf numFmtId="0" fontId="259"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10" fillId="0" borderId="138">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09" fontId="2" fillId="0" borderId="0" applyFont="0" applyFill="0" applyBorder="0" applyAlignment="0" applyProtection="0"/>
    <xf numFmtId="0" fontId="2" fillId="71" borderId="107" applyNumberFormat="0" applyFont="0" applyAlignment="0" applyProtection="0"/>
    <xf numFmtId="0" fontId="2" fillId="71" borderId="107" applyNumberFormat="0" applyFont="0" applyAlignment="0" applyProtection="0"/>
    <xf numFmtId="0" fontId="2" fillId="71" borderId="107" applyNumberFormat="0" applyFont="0" applyAlignment="0" applyProtection="0"/>
    <xf numFmtId="0" fontId="2" fillId="71" borderId="107" applyNumberFormat="0" applyFont="0" applyAlignment="0" applyProtection="0"/>
    <xf numFmtId="0" fontId="2" fillId="71" borderId="107" applyNumberFormat="0" applyFont="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60" fillId="0" borderId="0">
      <alignment horizontal="centerContinuous" vertical="center"/>
    </xf>
    <xf numFmtId="310" fontId="2" fillId="0" borderId="0" applyFont="0" applyFill="0" applyBorder="0" applyAlignment="0" applyProtection="0"/>
    <xf numFmtId="0" fontId="219" fillId="115" borderId="0">
      <alignment horizontal="left"/>
    </xf>
    <xf numFmtId="1" fontId="261" fillId="0" borderId="161">
      <alignment horizontal="left"/>
    </xf>
    <xf numFmtId="254" fontId="262"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4" fillId="123" borderId="0" applyNumberFormat="0" applyBorder="0" applyAlignment="0" applyProtection="0"/>
    <xf numFmtId="0" fontId="2" fillId="0" borderId="0" applyNumberFormat="0" applyFont="0" applyFill="0" applyBorder="0" applyAlignment="0" applyProtection="0"/>
    <xf numFmtId="0" fontId="10" fillId="0" borderId="0"/>
    <xf numFmtId="3" fontId="210" fillId="0" borderId="138">
      <alignment vertical="center"/>
    </xf>
    <xf numFmtId="39" fontId="174" fillId="123" borderId="0" applyNumberFormat="0" applyBorder="0" applyAlignment="0" applyProtection="0"/>
    <xf numFmtId="0" fontId="2" fillId="0" borderId="0" applyNumberFormat="0" applyFont="0" applyFill="0" applyBorder="0" applyAlignment="0" applyProtection="0"/>
    <xf numFmtId="3" fontId="210"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8">
      <alignment vertical="center"/>
    </xf>
    <xf numFmtId="38" fontId="174"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45" fillId="113" borderId="129"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9" applyAlignment="0" applyProtection="0"/>
    <xf numFmtId="0" fontId="45" fillId="113" borderId="129" applyAlignment="0" applyProtection="0"/>
    <xf numFmtId="0" fontId="2" fillId="0" borderId="0" applyNumberFormat="0" applyFont="0" applyFill="0" applyBorder="0" applyAlignment="0" applyProtection="0"/>
    <xf numFmtId="0" fontId="2" fillId="68" borderId="127"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7"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7" applyNumberFormat="0" applyFont="0" applyBorder="0" applyProtection="0">
      <alignment horizontal="center" vertical="center"/>
    </xf>
    <xf numFmtId="0" fontId="2" fillId="68" borderId="127" applyNumberFormat="0" applyFont="0" applyBorder="0" applyProtection="0">
      <alignment horizontal="center" vertical="center"/>
    </xf>
    <xf numFmtId="0" fontId="2" fillId="68" borderId="127" applyNumberFormat="0" applyFont="0" applyBorder="0" applyProtection="0">
      <alignment horizontal="center" vertical="center"/>
    </xf>
    <xf numFmtId="0" fontId="2" fillId="68" borderId="127" applyNumberFormat="0" applyFont="0" applyBorder="0" applyProtection="0">
      <alignment horizontal="center" vertic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3" fontId="210" fillId="0" borderId="138">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45" fillId="68" borderId="141"/>
    <xf numFmtId="0" fontId="2" fillId="125" borderId="106" applyNumberFormat="0" applyFont="0" applyBorder="0" applyAlignment="0"/>
    <xf numFmtId="0" fontId="2" fillId="125" borderId="106" applyNumberFormat="0" applyFont="0" applyBorder="0" applyAlignment="0"/>
    <xf numFmtId="0" fontId="2" fillId="125" borderId="106" applyNumberFormat="0" applyFont="0" applyBorder="0" applyAlignment="0"/>
    <xf numFmtId="0" fontId="2" fillId="125" borderId="106" applyNumberFormat="0" applyFont="0" applyBorder="0" applyAlignment="0"/>
    <xf numFmtId="0" fontId="2" fillId="125" borderId="106"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11" fontId="178" fillId="111" borderId="0" applyBorder="0" applyAlignment="0"/>
    <xf numFmtId="312" fontId="163"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41" fillId="126" borderId="128" applyNumberFormat="0" applyFont="0" applyBorder="0" applyAlignment="0">
      <alignment horizontal="centerContinuous"/>
    </xf>
    <xf numFmtId="0" fontId="263" fillId="0" borderId="0" applyProtection="0">
      <alignment horizontal="right"/>
    </xf>
    <xf numFmtId="0" fontId="263" fillId="0" borderId="0" applyProtection="0">
      <alignment horizontal="right"/>
    </xf>
    <xf numFmtId="0" fontId="41" fillId="126" borderId="128" applyNumberFormat="0" applyFont="0" applyBorder="0" applyAlignment="0">
      <alignment horizontal="centerContinuous"/>
    </xf>
    <xf numFmtId="0" fontId="41" fillId="126" borderId="128" applyNumberFormat="0" applyFont="0" applyBorder="0" applyAlignment="0">
      <alignment horizontal="centerContinuous"/>
    </xf>
    <xf numFmtId="0" fontId="41" fillId="126" borderId="128" applyNumberFormat="0" applyFont="0" applyBorder="0" applyAlignment="0">
      <alignment horizontal="centerContinuous"/>
    </xf>
    <xf numFmtId="0" fontId="41" fillId="126" borderId="128" applyNumberFormat="0" applyFont="0" applyBorder="0" applyAlignment="0">
      <alignment horizontal="centerContinuous"/>
    </xf>
    <xf numFmtId="0" fontId="263"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37" fillId="0" borderId="129">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64" fillId="109" borderId="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5" fillId="0" borderId="162" applyNumberFormat="0" applyFill="0" applyAlignment="0" applyProtection="0"/>
    <xf numFmtId="0" fontId="265" fillId="0" borderId="162" applyNumberFormat="0" applyFill="0" applyAlignment="0" applyProtection="0"/>
    <xf numFmtId="0" fontId="265" fillId="0" borderId="162" applyNumberFormat="0" applyFill="0" applyAlignment="0" applyProtection="0"/>
    <xf numFmtId="0" fontId="38" fillId="0" borderId="42"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10" fillId="0" borderId="0"/>
    <xf numFmtId="0" fontId="10" fillId="0" borderId="0"/>
    <xf numFmtId="0" fontId="10" fillId="0" borderId="0"/>
    <xf numFmtId="0" fontId="10" fillId="0" borderId="0"/>
    <xf numFmtId="0" fontId="267" fillId="0" borderId="163" applyNumberFormat="0" applyFill="0" applyAlignment="0" applyProtection="0"/>
    <xf numFmtId="0" fontId="267" fillId="0" borderId="163" applyNumberFormat="0" applyFill="0" applyAlignment="0" applyProtection="0"/>
    <xf numFmtId="0" fontId="267" fillId="0" borderId="163" applyNumberFormat="0" applyFill="0" applyAlignment="0" applyProtection="0"/>
    <xf numFmtId="0" fontId="266"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9" fillId="0" borderId="164" applyNumberFormat="0" applyFill="0" applyAlignment="0" applyProtection="0"/>
    <xf numFmtId="0" fontId="269" fillId="0" borderId="164" applyNumberFormat="0" applyFill="0" applyAlignment="0" applyProtection="0"/>
    <xf numFmtId="0" fontId="269" fillId="0" borderId="164" applyNumberFormat="0" applyFill="0" applyAlignment="0" applyProtection="0"/>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45"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36"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7" fontId="174"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7" applyFont="0" applyProtection="0">
      <alignment horizontal="right"/>
    </xf>
    <xf numFmtId="0" fontId="10" fillId="0" borderId="0"/>
    <xf numFmtId="3" fontId="2" fillId="70" borderId="127" applyFont="0" applyProtection="0">
      <alignment horizontal="right"/>
    </xf>
    <xf numFmtId="0" fontId="2" fillId="0" borderId="0" applyNumberFormat="0" applyFont="0" applyFill="0" applyBorder="0" applyAlignment="0" applyProtection="0"/>
    <xf numFmtId="3" fontId="2" fillId="70" borderId="127" applyFont="0" applyProtection="0">
      <alignment horizontal="right"/>
    </xf>
    <xf numFmtId="3" fontId="2" fillId="70" borderId="127" applyFont="0" applyProtection="0">
      <alignment horizontal="right"/>
    </xf>
    <xf numFmtId="3" fontId="2" fillId="70" borderId="127" applyFont="0" applyProtection="0">
      <alignment horizontal="right"/>
    </xf>
    <xf numFmtId="3" fontId="2" fillId="70" borderId="127" applyFont="0" applyProtection="0">
      <alignment horizontal="right"/>
    </xf>
    <xf numFmtId="3" fontId="210" fillId="0" borderId="138">
      <alignment vertical="center"/>
    </xf>
    <xf numFmtId="0" fontId="2" fillId="0" borderId="0" applyNumberFormat="0" applyFont="0" applyFill="0" applyBorder="0" applyAlignment="0" applyProtection="0"/>
    <xf numFmtId="0" fontId="10" fillId="0" borderId="0"/>
    <xf numFmtId="3" fontId="2" fillId="70" borderId="127" applyFont="0" applyProtection="0">
      <alignment horizontal="right"/>
    </xf>
    <xf numFmtId="3" fontId="2" fillId="70" borderId="127" applyFont="0" applyProtection="0">
      <alignment horizontal="right"/>
    </xf>
    <xf numFmtId="3" fontId="2" fillId="70" borderId="127" applyFont="0" applyProtection="0">
      <alignment horizontal="right"/>
    </xf>
    <xf numFmtId="3" fontId="2" fillId="70" borderId="127" applyFont="0" applyProtection="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10" fontId="2" fillId="70" borderId="127" applyFont="0" applyProtection="0">
      <alignment horizontal="right"/>
    </xf>
    <xf numFmtId="0" fontId="10" fillId="0" borderId="0"/>
    <xf numFmtId="10" fontId="2" fillId="70" borderId="127" applyFont="0" applyProtection="0">
      <alignment horizontal="right"/>
    </xf>
    <xf numFmtId="0" fontId="2" fillId="0" borderId="0" applyNumberFormat="0" applyFont="0" applyFill="0" applyBorder="0" applyAlignment="0" applyProtection="0"/>
    <xf numFmtId="10" fontId="2" fillId="70" borderId="127" applyFont="0" applyProtection="0">
      <alignment horizontal="right"/>
    </xf>
    <xf numFmtId="10" fontId="2" fillId="70" borderId="127" applyFont="0" applyProtection="0">
      <alignment horizontal="right"/>
    </xf>
    <xf numFmtId="10" fontId="2" fillId="70" borderId="127" applyFont="0" applyProtection="0">
      <alignment horizontal="right"/>
    </xf>
    <xf numFmtId="10" fontId="2" fillId="70" borderId="127" applyFont="0" applyProtection="0">
      <alignment horizontal="right"/>
    </xf>
    <xf numFmtId="3" fontId="210" fillId="0" borderId="138">
      <alignment vertical="center"/>
    </xf>
    <xf numFmtId="0" fontId="2" fillId="0" borderId="0" applyNumberFormat="0" applyFont="0" applyFill="0" applyBorder="0" applyAlignment="0" applyProtection="0"/>
    <xf numFmtId="0" fontId="10" fillId="0" borderId="0"/>
    <xf numFmtId="10" fontId="2" fillId="70" borderId="127" applyFont="0" applyProtection="0">
      <alignment horizontal="right"/>
    </xf>
    <xf numFmtId="10" fontId="2" fillId="70" borderId="127" applyFont="0" applyProtection="0">
      <alignment horizontal="right"/>
    </xf>
    <xf numFmtId="10" fontId="2" fillId="70" borderId="127" applyFont="0" applyProtection="0">
      <alignment horizontal="right"/>
    </xf>
    <xf numFmtId="10" fontId="2" fillId="70" borderId="127" applyFont="0" applyProtection="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9" fontId="2" fillId="70" borderId="127" applyFont="0" applyProtection="0">
      <alignment horizontal="right"/>
    </xf>
    <xf numFmtId="0" fontId="10" fillId="0" borderId="0"/>
    <xf numFmtId="9" fontId="2" fillId="70" borderId="127" applyFont="0" applyProtection="0">
      <alignment horizontal="right"/>
    </xf>
    <xf numFmtId="0" fontId="2" fillId="0" borderId="0" applyNumberFormat="0" applyFont="0" applyFill="0" applyBorder="0" applyAlignment="0" applyProtection="0"/>
    <xf numFmtId="9" fontId="2" fillId="70" borderId="127" applyFont="0" applyProtection="0">
      <alignment horizontal="right"/>
    </xf>
    <xf numFmtId="9" fontId="2" fillId="70" borderId="127" applyFont="0" applyProtection="0">
      <alignment horizontal="right"/>
    </xf>
    <xf numFmtId="9" fontId="2" fillId="70" borderId="127" applyFont="0" applyProtection="0">
      <alignment horizontal="right"/>
    </xf>
    <xf numFmtId="9" fontId="2" fillId="70" borderId="127" applyFont="0" applyProtection="0">
      <alignment horizontal="right"/>
    </xf>
    <xf numFmtId="3" fontId="210" fillId="0" borderId="138">
      <alignment vertical="center"/>
    </xf>
    <xf numFmtId="0" fontId="2" fillId="0" borderId="0" applyNumberFormat="0" applyFont="0" applyFill="0" applyBorder="0" applyAlignment="0" applyProtection="0"/>
    <xf numFmtId="0" fontId="10" fillId="0" borderId="0"/>
    <xf numFmtId="9" fontId="2" fillId="70" borderId="127" applyFont="0" applyProtection="0">
      <alignment horizontal="right"/>
    </xf>
    <xf numFmtId="9" fontId="2" fillId="70" borderId="127" applyFont="0" applyProtection="0">
      <alignment horizontal="right"/>
    </xf>
    <xf numFmtId="9" fontId="2" fillId="70" borderId="127" applyFont="0" applyProtection="0">
      <alignment horizontal="right"/>
    </xf>
    <xf numFmtId="9" fontId="2" fillId="70" borderId="127" applyFont="0" applyProtection="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70" borderId="128"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8" applyNumberFormat="0" applyFont="0" applyBorder="0" applyAlignment="0" applyProtection="0">
      <alignment horizontal="left"/>
    </xf>
    <xf numFmtId="0" fontId="2" fillId="0" borderId="0" applyNumberFormat="0" applyFont="0" applyFill="0" applyBorder="0" applyAlignment="0" applyProtection="0"/>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3" fontId="210" fillId="0" borderId="138">
      <alignment vertical="center"/>
    </xf>
    <xf numFmtId="0" fontId="2" fillId="0" borderId="0" applyNumberFormat="0" applyFont="0" applyFill="0" applyBorder="0" applyAlignment="0" applyProtection="0"/>
    <xf numFmtId="0" fontId="10" fillId="0" borderId="0"/>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7" fontId="258" fillId="0" borderId="0" applyNumberFormat="0" applyBorder="0" applyAlignment="0" applyProtection="0"/>
    <xf numFmtId="301" fontId="258" fillId="0" borderId="0" applyNumberFormat="0" applyBorder="0" applyAlignment="0" applyProtection="0"/>
    <xf numFmtId="3" fontId="210" fillId="0" borderId="138">
      <alignment vertical="center"/>
    </xf>
    <xf numFmtId="37" fontId="45" fillId="0" borderId="0"/>
    <xf numFmtId="301" fontId="45" fillId="0" borderId="0"/>
    <xf numFmtId="3" fontId="210" fillId="0" borderId="138">
      <alignment vertical="center"/>
    </xf>
    <xf numFmtId="0" fontId="270"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2" fillId="0" borderId="0" applyNumberFormat="0" applyFont="0" applyFill="0" applyBorder="0" applyAlignment="0" applyProtection="0"/>
    <xf numFmtId="313"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14" fontId="271"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15"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27"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27" applyNumberFormat="0" applyBorder="0" applyAlignment="0" applyProtection="0"/>
    <xf numFmtId="0" fontId="10" fillId="0" borderId="0"/>
    <xf numFmtId="10" fontId="19" fillId="107" borderId="127" applyNumberFormat="0" applyBorder="0" applyAlignment="0" applyProtection="0"/>
    <xf numFmtId="10" fontId="19" fillId="107" borderId="127" applyNumberFormat="0" applyBorder="0" applyAlignment="0" applyProtection="0"/>
    <xf numFmtId="10" fontId="19" fillId="107" borderId="127" applyNumberFormat="0" applyBorder="0" applyAlignment="0" applyProtection="0"/>
    <xf numFmtId="10" fontId="19" fillId="107" borderId="127" applyNumberFormat="0" applyBorder="0" applyAlignment="0" applyProtection="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272" fillId="0" borderId="76">
      <protection locked="0"/>
    </xf>
    <xf numFmtId="0" fontId="272" fillId="0" borderId="76">
      <protection locked="0"/>
    </xf>
    <xf numFmtId="3" fontId="210" fillId="0" borderId="138">
      <alignment vertical="center"/>
    </xf>
    <xf numFmtId="0" fontId="272" fillId="0" borderId="76">
      <protection locked="0"/>
    </xf>
    <xf numFmtId="0" fontId="272" fillId="0" borderId="76">
      <protection locked="0"/>
    </xf>
    <xf numFmtId="3" fontId="210" fillId="0" borderId="138">
      <alignment vertical="center"/>
    </xf>
    <xf numFmtId="0" fontId="272" fillId="0" borderId="76">
      <protection locked="0"/>
    </xf>
    <xf numFmtId="0" fontId="272" fillId="0" borderId="76">
      <protection locked="0"/>
    </xf>
    <xf numFmtId="3" fontId="210" fillId="0" borderId="138">
      <alignment vertical="center"/>
    </xf>
    <xf numFmtId="0" fontId="272" fillId="0" borderId="76">
      <protection locked="0"/>
    </xf>
    <xf numFmtId="0" fontId="272" fillId="0" borderId="76">
      <protection locked="0"/>
    </xf>
    <xf numFmtId="3" fontId="210" fillId="0" borderId="138">
      <alignment vertical="center"/>
    </xf>
    <xf numFmtId="0" fontId="10" fillId="0" borderId="0"/>
    <xf numFmtId="0" fontId="10" fillId="0" borderId="0"/>
    <xf numFmtId="0" fontId="49" fillId="72" borderId="14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0" fontId="2" fillId="0" borderId="0" applyNumberFormat="0" applyFont="0" applyFill="0" applyBorder="0" applyAlignment="0" applyProtection="0"/>
    <xf numFmtId="0" fontId="49" fillId="72" borderId="14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0" fontId="2" fillId="0" borderId="0" applyNumberFormat="0" applyFont="0" applyFill="0" applyBorder="0" applyAlignment="0" applyProtection="0"/>
    <xf numFmtId="0" fontId="49" fillId="72" borderId="14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0" fontId="2" fillId="0" borderId="0" applyNumberFormat="0" applyFont="0" applyFill="0" applyBorder="0" applyAlignment="0" applyProtection="0"/>
    <xf numFmtId="0" fontId="272" fillId="0" borderId="76">
      <protection locked="0"/>
    </xf>
    <xf numFmtId="0" fontId="272" fillId="0" borderId="76">
      <protection locked="0"/>
    </xf>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3" fontId="210" fillId="0" borderId="138">
      <alignment vertical="center"/>
    </xf>
    <xf numFmtId="0" fontId="272" fillId="0" borderId="76">
      <protection locked="0"/>
    </xf>
    <xf numFmtId="0" fontId="272" fillId="0" borderId="76">
      <protection locked="0"/>
    </xf>
    <xf numFmtId="3" fontId="210" fillId="0" borderId="138">
      <alignment vertical="center"/>
    </xf>
    <xf numFmtId="0" fontId="272" fillId="0" borderId="76">
      <protection locked="0"/>
    </xf>
    <xf numFmtId="0" fontId="272" fillId="0" borderId="76">
      <protection locked="0"/>
    </xf>
    <xf numFmtId="3" fontId="210" fillId="0" borderId="138">
      <alignment vertical="center"/>
    </xf>
    <xf numFmtId="0" fontId="272" fillId="0" borderId="76">
      <protection locked="0"/>
    </xf>
    <xf numFmtId="0" fontId="272" fillId="0" borderId="76">
      <protection locked="0"/>
    </xf>
    <xf numFmtId="3" fontId="210" fillId="0" borderId="138">
      <alignment vertical="center"/>
    </xf>
    <xf numFmtId="0" fontId="272" fillId="0" borderId="76">
      <protection locked="0"/>
    </xf>
    <xf numFmtId="0" fontId="272" fillId="0" borderId="76">
      <protection locked="0"/>
    </xf>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6" fontId="272" fillId="88" borderId="165">
      <alignment horizontal="right" vertical="center"/>
      <protection locked="0"/>
    </xf>
    <xf numFmtId="316" fontId="272" fillId="88" borderId="165">
      <alignment horizontal="right" vertical="center"/>
      <protection locked="0"/>
    </xf>
    <xf numFmtId="316" fontId="272" fillId="88" borderId="165">
      <alignment horizontal="right" vertical="center"/>
      <protection locked="0"/>
    </xf>
    <xf numFmtId="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2" fontId="234" fillId="129" borderId="76"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10" fillId="0" borderId="138">
      <alignment vertical="center"/>
    </xf>
    <xf numFmtId="317" fontId="2" fillId="71" borderId="127" applyFont="0" applyAlignment="0">
      <protection locked="0"/>
    </xf>
    <xf numFmtId="0" fontId="10" fillId="0" borderId="0"/>
    <xf numFmtId="317" fontId="2" fillId="71" borderId="127" applyFont="0" applyAlignment="0">
      <protection locked="0"/>
    </xf>
    <xf numFmtId="0" fontId="2" fillId="0" borderId="0" applyNumberFormat="0" applyFont="0" applyFill="0" applyBorder="0" applyAlignment="0" applyProtection="0"/>
    <xf numFmtId="317" fontId="2" fillId="71" borderId="127" applyFont="0" applyAlignment="0">
      <protection locked="0"/>
    </xf>
    <xf numFmtId="317" fontId="2" fillId="71" borderId="127" applyFont="0" applyAlignment="0">
      <protection locked="0"/>
    </xf>
    <xf numFmtId="317" fontId="2" fillId="71" borderId="127" applyFont="0" applyAlignment="0">
      <protection locked="0"/>
    </xf>
    <xf numFmtId="317" fontId="2" fillId="71" borderId="127" applyFont="0" applyAlignment="0">
      <protection locked="0"/>
    </xf>
    <xf numFmtId="3" fontId="210" fillId="0" borderId="138">
      <alignment vertical="center"/>
    </xf>
    <xf numFmtId="0" fontId="2" fillId="0" borderId="0" applyNumberFormat="0" applyFont="0" applyFill="0" applyBorder="0" applyAlignment="0" applyProtection="0"/>
    <xf numFmtId="0" fontId="10" fillId="0" borderId="0"/>
    <xf numFmtId="317" fontId="2" fillId="71" borderId="127" applyFont="0" applyAlignment="0">
      <protection locked="0"/>
    </xf>
    <xf numFmtId="317" fontId="2" fillId="71" borderId="127" applyFont="0" applyAlignment="0">
      <protection locked="0"/>
    </xf>
    <xf numFmtId="317" fontId="2" fillId="71" borderId="127" applyFont="0" applyAlignment="0">
      <protection locked="0"/>
    </xf>
    <xf numFmtId="317" fontId="2" fillId="71" borderId="127" applyFont="0" applyAlignment="0">
      <protection locked="0"/>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 fontId="2" fillId="71" borderId="127" applyFont="0">
      <alignment horizontal="right"/>
      <protection locked="0"/>
    </xf>
    <xf numFmtId="0" fontId="10" fillId="0" borderId="0"/>
    <xf numFmtId="3" fontId="2" fillId="71" borderId="127"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7" applyFont="0">
      <alignment horizontal="right" vertical="center"/>
      <protection locked="0"/>
    </xf>
    <xf numFmtId="3" fontId="2" fillId="71" borderId="127" applyFont="0">
      <alignment horizontal="right" vertical="center"/>
      <protection locked="0"/>
    </xf>
    <xf numFmtId="3" fontId="2" fillId="71" borderId="127" applyFont="0">
      <alignment horizontal="right" vertical="center"/>
      <protection locked="0"/>
    </xf>
    <xf numFmtId="3" fontId="2" fillId="71" borderId="127" applyFont="0">
      <alignment horizontal="right" vertical="center"/>
      <protection locked="0"/>
    </xf>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6" fontId="2" fillId="71" borderId="127" applyFont="0">
      <alignment horizontal="right"/>
      <protection locked="0"/>
    </xf>
    <xf numFmtId="0" fontId="10" fillId="0" borderId="0"/>
    <xf numFmtId="266" fontId="2" fillId="71" borderId="127" applyFont="0">
      <alignment horizontal="right"/>
      <protection locked="0"/>
    </xf>
    <xf numFmtId="0" fontId="2" fillId="0" borderId="0" applyNumberFormat="0" applyFont="0" applyFill="0" applyBorder="0" applyAlignment="0" applyProtection="0"/>
    <xf numFmtId="266" fontId="2" fillId="71" borderId="127" applyFont="0">
      <alignment horizontal="right"/>
      <protection locked="0"/>
    </xf>
    <xf numFmtId="266" fontId="2" fillId="71" borderId="127" applyFont="0">
      <alignment horizontal="right"/>
      <protection locked="0"/>
    </xf>
    <xf numFmtId="266" fontId="2" fillId="71" borderId="127" applyFont="0">
      <alignment horizontal="right"/>
      <protection locked="0"/>
    </xf>
    <xf numFmtId="266" fontId="2" fillId="71" borderId="127" applyFont="0">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266" fontId="2" fillId="71" borderId="127" applyFont="0">
      <alignment horizontal="right"/>
      <protection locked="0"/>
    </xf>
    <xf numFmtId="266" fontId="2" fillId="71" borderId="127" applyFont="0">
      <alignment horizontal="right"/>
      <protection locked="0"/>
    </xf>
    <xf numFmtId="266" fontId="2" fillId="71" borderId="127" applyFont="0">
      <alignment horizontal="right"/>
      <protection locked="0"/>
    </xf>
    <xf numFmtId="266" fontId="2" fillId="71" borderId="127" applyFont="0">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10" fontId="2" fillId="71" borderId="127" applyFont="0">
      <alignment horizontal="right"/>
      <protection locked="0"/>
    </xf>
    <xf numFmtId="0" fontId="10" fillId="0" borderId="0"/>
    <xf numFmtId="10" fontId="2" fillId="71" borderId="127" applyFont="0">
      <alignment horizontal="right"/>
      <protection locked="0"/>
    </xf>
    <xf numFmtId="0" fontId="2" fillId="0" borderId="0" applyNumberFormat="0" applyFont="0" applyFill="0" applyBorder="0" applyAlignment="0" applyProtection="0"/>
    <xf numFmtId="10" fontId="2" fillId="71" borderId="127" applyFont="0">
      <alignment horizontal="right"/>
      <protection locked="0"/>
    </xf>
    <xf numFmtId="10" fontId="2" fillId="71" borderId="127" applyFont="0">
      <alignment horizontal="right"/>
      <protection locked="0"/>
    </xf>
    <xf numFmtId="10" fontId="2" fillId="71" borderId="127" applyFont="0">
      <alignment horizontal="right"/>
      <protection locked="0"/>
    </xf>
    <xf numFmtId="10" fontId="2" fillId="71" borderId="127" applyFont="0">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10" fontId="2" fillId="71" borderId="127" applyFont="0">
      <alignment horizontal="right"/>
      <protection locked="0"/>
    </xf>
    <xf numFmtId="10" fontId="2" fillId="71" borderId="127" applyFont="0">
      <alignment horizontal="right"/>
      <protection locked="0"/>
    </xf>
    <xf numFmtId="10" fontId="2" fillId="71" borderId="127" applyFont="0">
      <alignment horizontal="right"/>
      <protection locked="0"/>
    </xf>
    <xf numFmtId="10" fontId="2" fillId="71" borderId="127" applyFont="0">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9" fontId="2" fillId="71" borderId="131"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31"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31" applyFont="0">
      <alignment horizontal="right"/>
      <protection locked="0"/>
    </xf>
    <xf numFmtId="9" fontId="2" fillId="71" borderId="131" applyFont="0">
      <alignment horizontal="right"/>
      <protection locked="0"/>
    </xf>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 fillId="71" borderId="127" applyFont="0">
      <alignment horizontal="center" wrapText="1"/>
      <protection locked="0"/>
    </xf>
    <xf numFmtId="0" fontId="10" fillId="0" borderId="0"/>
    <xf numFmtId="0" fontId="2" fillId="71" borderId="127" applyFont="0">
      <alignment horizontal="center" wrapText="1"/>
      <protection locked="0"/>
    </xf>
    <xf numFmtId="0" fontId="2" fillId="0" borderId="0" applyNumberFormat="0" applyFont="0" applyFill="0" applyBorder="0" applyAlignment="0" applyProtection="0"/>
    <xf numFmtId="0" fontId="2" fillId="71" borderId="127" applyFont="0">
      <alignment horizontal="center" wrapText="1"/>
      <protection locked="0"/>
    </xf>
    <xf numFmtId="0" fontId="2" fillId="71" borderId="127" applyFont="0">
      <alignment horizontal="center" wrapText="1"/>
      <protection locked="0"/>
    </xf>
    <xf numFmtId="0" fontId="2" fillId="71" borderId="127" applyFont="0">
      <alignment horizontal="center" wrapText="1"/>
      <protection locked="0"/>
    </xf>
    <xf numFmtId="0" fontId="2" fillId="71" borderId="127" applyFont="0">
      <alignment horizontal="center" wrapText="1"/>
      <protection locked="0"/>
    </xf>
    <xf numFmtId="3" fontId="210" fillId="0" borderId="138">
      <alignment vertical="center"/>
    </xf>
    <xf numFmtId="0" fontId="2" fillId="0" borderId="0" applyNumberFormat="0" applyFont="0" applyFill="0" applyBorder="0" applyAlignment="0" applyProtection="0"/>
    <xf numFmtId="0" fontId="10" fillId="0" borderId="0"/>
    <xf numFmtId="0" fontId="2" fillId="71" borderId="127" applyFont="0">
      <alignment horizontal="center" wrapText="1"/>
      <protection locked="0"/>
    </xf>
    <xf numFmtId="0" fontId="2" fillId="71" borderId="127" applyFont="0">
      <alignment horizontal="center" wrapText="1"/>
      <protection locked="0"/>
    </xf>
    <xf numFmtId="0" fontId="2" fillId="71" borderId="127" applyFont="0">
      <alignment horizontal="center" wrapText="1"/>
      <protection locked="0"/>
    </xf>
    <xf numFmtId="0" fontId="2" fillId="71" borderId="127" applyFont="0">
      <alignment horizontal="center" wrapText="1"/>
      <protection locked="0"/>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49" fontId="2" fillId="71" borderId="127" applyFont="0" applyAlignment="0">
      <protection locked="0"/>
    </xf>
    <xf numFmtId="0" fontId="10" fillId="0" borderId="0"/>
    <xf numFmtId="0" fontId="10" fillId="0" borderId="0"/>
    <xf numFmtId="3" fontId="210" fillId="0" borderId="138">
      <alignment vertical="center"/>
    </xf>
    <xf numFmtId="0" fontId="10" fillId="0" borderId="0"/>
    <xf numFmtId="0" fontId="10" fillId="0" borderId="0"/>
    <xf numFmtId="49" fontId="2" fillId="71" borderId="127" applyFont="0" applyAlignment="0">
      <protection locked="0"/>
    </xf>
    <xf numFmtId="0" fontId="2" fillId="0" borderId="0" applyNumberFormat="0" applyFont="0" applyFill="0" applyBorder="0" applyAlignment="0" applyProtection="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318"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8" fontId="261" fillId="0" borderId="0" applyNumberFormat="0" applyFill="0" applyBorder="0" applyAlignment="0" applyProtection="0"/>
    <xf numFmtId="0" fontId="2" fillId="0" borderId="0" applyNumberFormat="0" applyFont="0" applyFill="0" applyBorder="0" applyAlignment="0" applyProtection="0"/>
    <xf numFmtId="0" fontId="185" fillId="0" borderId="0"/>
    <xf numFmtId="319" fontId="2" fillId="0" borderId="0" applyFont="0" applyFill="0" applyBorder="0" applyAlignment="0" applyProtection="0"/>
    <xf numFmtId="31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19" fontId="2" fillId="39" borderId="0" applyFont="0" applyFill="0" applyBorder="0" applyAlignment="0" applyProtection="0">
      <alignment horizontal="center"/>
    </xf>
    <xf numFmtId="319"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19" fontId="2" fillId="73" borderId="0" applyFont="0" applyFill="0" applyBorder="0" applyAlignment="0" applyProtection="0">
      <alignment horizontal="center"/>
    </xf>
    <xf numFmtId="319"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184" fillId="53" borderId="0" applyNumberFormat="0" applyBorder="0" applyProtection="0">
      <alignment horizontal="center"/>
    </xf>
    <xf numFmtId="320" fontId="274"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21" fontId="2" fillId="0" borderId="0" applyFont="0" applyFill="0" applyBorder="0" applyAlignment="0" applyProtection="0"/>
    <xf numFmtId="322" fontId="27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23" fontId="161" fillId="0" borderId="76"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23" fontId="229" fillId="96" borderId="166"/>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9" fontId="229" fillId="96" borderId="76"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5" fillId="0" borderId="0" applyNumberFormat="0" applyFill="0" applyBorder="0">
      <alignment horizontal="right"/>
    </xf>
    <xf numFmtId="0" fontId="276" fillId="0" borderId="0">
      <protection locked="0"/>
    </xf>
    <xf numFmtId="0" fontId="10" fillId="0" borderId="0"/>
    <xf numFmtId="38" fontId="202" fillId="0" borderId="0">
      <alignment horizontal="right"/>
    </xf>
    <xf numFmtId="324"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24"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2"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 fontId="27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78" fillId="0" borderId="167" applyNumberFormat="0" applyFill="0" applyAlignment="0" applyProtection="0"/>
    <xf numFmtId="0" fontId="78" fillId="0" borderId="167" applyNumberFormat="0" applyFill="0" applyAlignment="0" applyProtection="0"/>
    <xf numFmtId="0" fontId="78" fillId="0" borderId="167"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266" fontId="258" fillId="93" borderId="0" applyNumberFormat="0" applyBorder="0" applyAlignment="0" applyProtection="0"/>
    <xf numFmtId="252" fontId="2" fillId="0" borderId="0" applyFont="0" applyFill="0" applyBorder="0" applyAlignment="0" applyProtection="0"/>
    <xf numFmtId="252" fontId="2" fillId="0" borderId="0" applyFont="0" applyFill="0" applyBorder="0" applyAlignment="0" applyProtection="0"/>
    <xf numFmtId="0" fontId="2" fillId="0" borderId="0" applyNumberFormat="0" applyFont="0" applyFill="0" applyBorder="0" applyAlignment="0" applyProtection="0"/>
    <xf numFmtId="3" fontId="210" fillId="0" borderId="138">
      <alignment vertical="center"/>
    </xf>
    <xf numFmtId="171" fontId="37" fillId="68" borderId="0" applyNumberFormat="0" applyFont="0" applyBorder="0" applyAlignment="0"/>
    <xf numFmtId="0" fontId="2" fillId="68" borderId="0"/>
    <xf numFmtId="325"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5" fontId="105" fillId="0" borderId="0" applyFont="0" applyFill="0" applyBorder="0" applyAlignment="0">
      <alignment vertical="center"/>
    </xf>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61"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8" fillId="0" borderId="0" applyNumberFormat="0" applyFill="0" applyBorder="0" applyAlignment="0" applyProtection="0"/>
    <xf numFmtId="0" fontId="279" fillId="0" borderId="0" applyNumberFormat="0" applyFill="0" applyBorder="0" applyAlignment="0" applyProtection="0"/>
    <xf numFmtId="0" fontId="280" fillId="0" borderId="0" applyNumberFormat="0" applyFill="0" applyBorder="0" applyAlignment="0" applyProtection="0"/>
    <xf numFmtId="17" fontId="281" fillId="0" borderId="139" applyAlignment="0" applyProtection="0">
      <alignment horizontal="centerContinuous"/>
    </xf>
    <xf numFmtId="19" fontId="281" fillId="0" borderId="139" applyAlignment="0" applyProtection="0">
      <alignment horizontal="centerContinuous"/>
    </xf>
    <xf numFmtId="3" fontId="210" fillId="0" borderId="138">
      <alignment vertical="center"/>
    </xf>
    <xf numFmtId="0" fontId="10" fillId="0" borderId="0"/>
    <xf numFmtId="326"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248" fontId="81" fillId="0" borderId="0">
      <alignment horizontal="center"/>
    </xf>
    <xf numFmtId="0" fontId="2" fillId="0" borderId="0" applyNumberFormat="0" applyFont="0" applyFill="0" applyBorder="0" applyAlignment="0" applyProtection="0"/>
    <xf numFmtId="0" fontId="10" fillId="0" borderId="0"/>
    <xf numFmtId="169"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41" fontId="2" fillId="0" borderId="0" applyFont="0" applyFill="0" applyBorder="0" applyAlignment="0" applyProtection="0"/>
    <xf numFmtId="169" fontId="2" fillId="0" borderId="0" applyFont="0" applyFill="0" applyBorder="0" applyAlignment="0" applyProtection="0"/>
    <xf numFmtId="0" fontId="2" fillId="0" borderId="0" applyNumberFormat="0" applyFont="0" applyFill="0" applyBorder="0" applyAlignment="0" applyProtection="0"/>
    <xf numFmtId="171" fontId="65"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0" fontId="10" fillId="0" borderId="0"/>
    <xf numFmtId="0" fontId="10" fillId="0" borderId="0"/>
    <xf numFmtId="0" fontId="10" fillId="0" borderId="0"/>
    <xf numFmtId="41" fontId="1" fillId="0" borderId="0" applyFont="0" applyFill="0" applyBorder="0" applyAlignment="0" applyProtection="0"/>
    <xf numFmtId="205" fontId="2"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3" fontId="210" fillId="0" borderId="138">
      <alignment vertical="center"/>
    </xf>
    <xf numFmtId="205"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7"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43" fontId="1" fillId="0" borderId="0" applyFont="0" applyFill="0" applyBorder="0" applyAlignment="0" applyProtection="0"/>
    <xf numFmtId="0" fontId="10" fillId="0" borderId="0"/>
    <xf numFmtId="43" fontId="1" fillId="0" borderId="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7"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9" fillId="115" borderId="0">
      <alignment horizontal="left"/>
    </xf>
    <xf numFmtId="10" fontId="9" fillId="130" borderId="106" applyBorder="0">
      <alignment horizontal="center"/>
      <protection locked="0"/>
    </xf>
    <xf numFmtId="10" fontId="9" fillId="130" borderId="106" applyBorder="0">
      <alignment horizontal="center"/>
      <protection locked="0"/>
    </xf>
    <xf numFmtId="10" fontId="9" fillId="130" borderId="106" applyBorder="0">
      <alignment horizontal="center"/>
      <protection locked="0"/>
    </xf>
    <xf numFmtId="10" fontId="9" fillId="130" borderId="106" applyBorder="0">
      <alignment horizontal="center"/>
      <protection locked="0"/>
    </xf>
    <xf numFmtId="10" fontId="9" fillId="130" borderId="106" applyBorder="0">
      <alignment horizontal="center"/>
      <protection locked="0"/>
    </xf>
    <xf numFmtId="0" fontId="10" fillId="0" borderId="0"/>
    <xf numFmtId="2" fontId="234" fillId="107" borderId="127"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168" fontId="29" fillId="0" borderId="0" applyFont="0" applyFill="0" applyBorder="0" applyAlignment="0" applyProtection="0"/>
    <xf numFmtId="170" fontId="29" fillId="0" borderId="0" applyFont="0" applyFill="0" applyBorder="0" applyAlignment="0" applyProtection="0"/>
    <xf numFmtId="0" fontId="10" fillId="0" borderId="0"/>
    <xf numFmtId="0" fontId="10" fillId="0" borderId="0"/>
    <xf numFmtId="0" fontId="10" fillId="0" borderId="0"/>
    <xf numFmtId="327" fontId="161" fillId="0" borderId="0" applyFont="0" applyFill="0" applyBorder="0" applyAlignment="0" applyProtection="0"/>
    <xf numFmtId="38" fontId="29" fillId="109" borderId="0"/>
    <xf numFmtId="328"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40" applyNumberFormat="0" applyFill="0" applyBorder="0" applyAlignment="0"/>
    <xf numFmtId="17" fontId="45" fillId="131" borderId="140" applyNumberFormat="0" applyFill="0" applyBorder="0" applyAlignment="0"/>
    <xf numFmtId="3" fontId="210" fillId="0" borderId="138">
      <alignment vertical="center"/>
    </xf>
    <xf numFmtId="3" fontId="210" fillId="0" borderId="138">
      <alignment vertical="center"/>
    </xf>
    <xf numFmtId="0" fontId="226" fillId="0" borderId="0" applyNumberFormat="0" applyFont="0" applyBorder="0" applyAlignment="0"/>
    <xf numFmtId="0" fontId="226" fillId="0" borderId="0" applyNumberFormat="0" applyFont="0" applyBorder="0" applyAlignment="0"/>
    <xf numFmtId="329" fontId="2" fillId="0" borderId="0" applyFont="0" applyFill="0" applyBorder="0" applyAlignment="0" applyProtection="0"/>
    <xf numFmtId="32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30" fontId="212" fillId="0" borderId="0">
      <alignment horizontal="right" vertical="center" wrapText="1"/>
    </xf>
    <xf numFmtId="331" fontId="212"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212"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2" fillId="72" borderId="0" applyNumberFormat="0" applyBorder="0" applyAlignment="0" applyProtection="0"/>
    <xf numFmtId="0" fontId="282" fillId="72" borderId="0" applyNumberFormat="0" applyBorder="0" applyAlignment="0" applyProtection="0"/>
    <xf numFmtId="0" fontId="282"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37" fontId="283" fillId="0" borderId="0"/>
    <xf numFmtId="301" fontId="283"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238" fillId="69" borderId="127"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3" fillId="0" borderId="0"/>
    <xf numFmtId="10" fontId="29" fillId="109" borderId="0"/>
    <xf numFmtId="0" fontId="2" fillId="0" borderId="0"/>
    <xf numFmtId="333"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3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5"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5"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61"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8">
      <alignment vertical="center"/>
    </xf>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10" fillId="0" borderId="138">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xf numFmtId="0" fontId="2" fillId="0" borderId="0" applyNumberFormat="0" applyFont="0" applyFill="0" applyBorder="0" applyAlignment="0" applyProtection="0"/>
    <xf numFmtId="3" fontId="210" fillId="0" borderId="138">
      <alignment vertical="center"/>
    </xf>
    <xf numFmtId="0" fontId="2" fillId="0" borderId="0"/>
    <xf numFmtId="0" fontId="2" fillId="0" borderId="0" applyNumberFormat="0" applyFont="0" applyFill="0" applyBorder="0" applyAlignment="0" applyProtection="0"/>
    <xf numFmtId="3" fontId="210" fillId="0" borderId="138">
      <alignment vertical="center"/>
    </xf>
    <xf numFmtId="0" fontId="2" fillId="0" borderId="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 fontId="210" fillId="0" borderId="138">
      <alignment vertical="center"/>
    </xf>
    <xf numFmtId="3" fontId="210" fillId="0" borderId="138">
      <alignment vertical="center"/>
    </xf>
    <xf numFmtId="3" fontId="210" fillId="0" borderId="138">
      <alignment vertical="center"/>
    </xf>
    <xf numFmtId="0" fontId="2" fillId="0" borderId="0" applyNumberFormat="0" applyFont="0" applyFill="0" applyBorder="0" applyAlignment="0" applyProtection="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7" fontId="202"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284" fillId="104" borderId="130">
      <alignment horizontal="center" vertical="top" wrapText="1"/>
    </xf>
    <xf numFmtId="0" fontId="284" fillId="104" borderId="130">
      <alignment horizontal="center" vertical="top" wrapText="1"/>
    </xf>
    <xf numFmtId="0" fontId="284" fillId="104" borderId="130">
      <alignment horizontal="center" vertical="top" wrapText="1"/>
    </xf>
    <xf numFmtId="0" fontId="284" fillId="104" borderId="130">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9"/>
    <xf numFmtId="0" fontId="2" fillId="0" borderId="129"/>
    <xf numFmtId="0" fontId="2" fillId="0" borderId="129"/>
    <xf numFmtId="0" fontId="2" fillId="0" borderId="12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8"/>
    <xf numFmtId="0" fontId="45" fillId="70" borderId="128"/>
    <xf numFmtId="0" fontId="45" fillId="70" borderId="128"/>
    <xf numFmtId="0" fontId="45" fillId="70" borderId="12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6"/>
    <xf numFmtId="0" fontId="45" fillId="0" borderId="106"/>
    <xf numFmtId="0" fontId="45" fillId="0" borderId="10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6">
      <alignment horizontal="left"/>
    </xf>
    <xf numFmtId="259" fontId="2" fillId="0" borderId="106">
      <alignment horizontal="left"/>
    </xf>
    <xf numFmtId="259"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6">
      <alignment horizontal="left"/>
    </xf>
    <xf numFmtId="259" fontId="2" fillId="0" borderId="106">
      <alignment horizontal="left"/>
    </xf>
    <xf numFmtId="259"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6">
      <alignment horizontal="left"/>
    </xf>
    <xf numFmtId="259" fontId="2" fillId="0" borderId="106">
      <alignment horizontal="left"/>
    </xf>
    <xf numFmtId="259"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30">
      <alignment horizontal="center" vertical="top"/>
    </xf>
    <xf numFmtId="0" fontId="284" fillId="132" borderId="130">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8"/>
    <xf numFmtId="0" fontId="45" fillId="0" borderId="128"/>
    <xf numFmtId="0" fontId="45" fillId="0" borderId="128"/>
    <xf numFmtId="0" fontId="45" fillId="0" borderId="12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30"/>
    <xf numFmtId="0" fontId="2" fillId="0" borderId="130"/>
    <xf numFmtId="0" fontId="2" fillId="0" borderId="130"/>
    <xf numFmtId="0" fontId="2" fillId="0" borderId="130"/>
    <xf numFmtId="0" fontId="2" fillId="0" borderId="13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5" fillId="70" borderId="131"/>
    <xf numFmtId="0" fontId="285" fillId="70" borderId="13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alignment horizontal="center"/>
    </xf>
    <xf numFmtId="0" fontId="2" fillId="0" borderId="106">
      <alignment horizontal="center"/>
    </xf>
    <xf numFmtId="0" fontId="2" fillId="0" borderId="106">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alignment horizontal="center"/>
    </xf>
    <xf numFmtId="0" fontId="2" fillId="0" borderId="107">
      <alignment horizontal="center"/>
    </xf>
    <xf numFmtId="0" fontId="2" fillId="0" borderId="107">
      <alignment horizontal="center"/>
    </xf>
    <xf numFmtId="0" fontId="2" fillId="0" borderId="107">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8">
      <alignment horizontal="center"/>
    </xf>
    <xf numFmtId="0" fontId="2" fillId="0" borderId="108">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30">
      <alignment horizontal="center" vertical="top" wrapText="1"/>
    </xf>
    <xf numFmtId="0" fontId="284" fillId="132" borderId="130">
      <alignment horizontal="center" vertical="top" wrapText="1"/>
    </xf>
    <xf numFmtId="0" fontId="284" fillId="132" borderId="130">
      <alignment horizontal="center" vertical="top" wrapText="1"/>
    </xf>
    <xf numFmtId="0" fontId="284" fillId="132" borderId="130">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9"/>
    <xf numFmtId="3" fontId="2" fillId="0" borderId="129"/>
    <xf numFmtId="3" fontId="2" fillId="0" borderId="129"/>
    <xf numFmtId="3" fontId="2" fillId="0" borderId="12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8">
      <alignment horizontal="center"/>
    </xf>
    <xf numFmtId="0" fontId="45" fillId="70" borderId="128">
      <alignment horizontal="center"/>
    </xf>
    <xf numFmtId="0" fontId="45" fillId="70" borderId="128">
      <alignment horizontal="center"/>
    </xf>
    <xf numFmtId="0" fontId="45" fillId="70" borderId="128">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9">
      <alignment horizontal="center"/>
    </xf>
    <xf numFmtId="0" fontId="45" fillId="70" borderId="129">
      <alignment horizontal="center"/>
    </xf>
    <xf numFmtId="0" fontId="2" fillId="0" borderId="0" applyNumberFormat="0" applyFont="0" applyFill="0" applyBorder="0" applyAlignment="0" applyProtection="0"/>
    <xf numFmtId="0" fontId="45" fillId="70" borderId="130">
      <alignment horizontal="center"/>
    </xf>
    <xf numFmtId="0" fontId="45" fillId="70" borderId="130">
      <alignment horizontal="center"/>
    </xf>
    <xf numFmtId="0" fontId="45" fillId="70" borderId="130">
      <alignment horizontal="center"/>
    </xf>
    <xf numFmtId="0" fontId="45" fillId="70" borderId="13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6">
      <alignment horizontal="left" vertical="top"/>
    </xf>
    <xf numFmtId="0" fontId="45" fillId="70" borderId="106">
      <alignment horizontal="left" vertical="top"/>
    </xf>
    <xf numFmtId="0" fontId="45" fillId="70" borderId="106">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29">
      <alignment horizontal="center" vertical="center"/>
    </xf>
    <xf numFmtId="0" fontId="284" fillId="132" borderId="129">
      <alignment horizontal="center" vertical="center"/>
    </xf>
    <xf numFmtId="0" fontId="2" fillId="0" borderId="0" applyNumberFormat="0" applyFont="0" applyFill="0" applyBorder="0" applyAlignment="0" applyProtection="0"/>
    <xf numFmtId="0" fontId="284" fillId="132" borderId="130">
      <alignment horizontal="center" vertical="center"/>
    </xf>
    <xf numFmtId="0" fontId="284" fillId="132" borderId="130">
      <alignment horizontal="center" vertical="center"/>
    </xf>
    <xf numFmtId="0" fontId="284" fillId="132" borderId="130">
      <alignment horizontal="center" vertical="center"/>
    </xf>
    <xf numFmtId="0" fontId="284" fillId="132" borderId="130">
      <alignment horizontal="center" vertical="center"/>
    </xf>
    <xf numFmtId="0" fontId="2" fillId="0" borderId="0" applyNumberFormat="0" applyFont="0" applyFill="0" applyBorder="0" applyAlignment="0" applyProtection="0"/>
    <xf numFmtId="0" fontId="284" fillId="104" borderId="128">
      <alignment horizontal="center" vertical="center"/>
    </xf>
    <xf numFmtId="0" fontId="284" fillId="104" borderId="128">
      <alignment horizontal="center" vertical="center"/>
    </xf>
    <xf numFmtId="0" fontId="284" fillId="104" borderId="128">
      <alignment horizontal="center" vertical="center"/>
    </xf>
    <xf numFmtId="0" fontId="284" fillId="104" borderId="128">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04" borderId="129">
      <alignment horizontal="center" vertical="center"/>
    </xf>
    <xf numFmtId="0" fontId="284" fillId="104" borderId="129">
      <alignment horizontal="center" vertical="center"/>
    </xf>
    <xf numFmtId="0" fontId="2" fillId="0" borderId="0" applyNumberFormat="0" applyFont="0" applyFill="0" applyBorder="0" applyAlignment="0" applyProtection="0"/>
    <xf numFmtId="0" fontId="284" fillId="104" borderId="130">
      <alignment horizontal="center" vertical="center"/>
    </xf>
    <xf numFmtId="0" fontId="284" fillId="104" borderId="130">
      <alignment horizontal="center" vertical="center"/>
    </xf>
    <xf numFmtId="0" fontId="284" fillId="104" borderId="130">
      <alignment horizontal="center" vertical="center"/>
    </xf>
    <xf numFmtId="0" fontId="284" fillId="104" borderId="130">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xf numFmtId="0" fontId="2" fillId="0" borderId="107"/>
    <xf numFmtId="0" fontId="2" fillId="0" borderId="107"/>
    <xf numFmtId="0" fontId="2" fillId="0" borderId="10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8"/>
    <xf numFmtId="0" fontId="2" fillId="0" borderId="10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6"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2" fillId="73" borderId="155" applyNumberFormat="0" applyFont="0" applyAlignment="0" applyProtection="0"/>
    <xf numFmtId="0" fontId="2" fillId="73" borderId="155" applyNumberFormat="0" applyFont="0" applyAlignment="0" applyProtection="0"/>
    <xf numFmtId="3" fontId="210" fillId="0" borderId="138">
      <alignment vertical="center"/>
    </xf>
    <xf numFmtId="0" fontId="2" fillId="73" borderId="155" applyNumberFormat="0" applyFont="0" applyAlignment="0" applyProtection="0"/>
    <xf numFmtId="0" fontId="2" fillId="73" borderId="155" applyNumberFormat="0" applyFont="0" applyAlignment="0" applyProtection="0"/>
    <xf numFmtId="3" fontId="210" fillId="0" borderId="138">
      <alignment vertical="center"/>
    </xf>
    <xf numFmtId="0" fontId="2" fillId="73" borderId="155" applyNumberFormat="0" applyFont="0" applyAlignment="0" applyProtection="0"/>
    <xf numFmtId="0" fontId="2" fillId="73" borderId="155" applyNumberFormat="0" applyFont="0" applyAlignment="0" applyProtection="0"/>
    <xf numFmtId="3" fontId="210" fillId="0" borderId="138">
      <alignment vertical="center"/>
    </xf>
    <xf numFmtId="0" fontId="2" fillId="73" borderId="155" applyNumberFormat="0" applyFont="0" applyAlignment="0" applyProtection="0"/>
    <xf numFmtId="0" fontId="2" fillId="73" borderId="155" applyNumberFormat="0" applyFont="0" applyAlignment="0" applyProtection="0"/>
    <xf numFmtId="3" fontId="210" fillId="0" borderId="138">
      <alignment vertical="center"/>
    </xf>
    <xf numFmtId="0" fontId="71" fillId="73" borderId="15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71" fillId="73" borderId="155" applyNumberFormat="0" applyFont="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71" fillId="73" borderId="155" applyNumberFormat="0" applyFont="0" applyAlignment="0" applyProtection="0"/>
    <xf numFmtId="0" fontId="71" fillId="73" borderId="155" applyNumberFormat="0" applyFont="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2" fillId="73" borderId="155" applyNumberFormat="0" applyFont="0" applyAlignment="0" applyProtection="0"/>
    <xf numFmtId="0" fontId="2" fillId="73" borderId="155" applyNumberFormat="0" applyFont="0" applyAlignment="0" applyProtection="0"/>
    <xf numFmtId="3" fontId="210" fillId="0" borderId="138">
      <alignment vertical="center"/>
    </xf>
    <xf numFmtId="0" fontId="2" fillId="73" borderId="155" applyNumberFormat="0" applyFont="0" applyAlignment="0" applyProtection="0"/>
    <xf numFmtId="0" fontId="2" fillId="73" borderId="155" applyNumberFormat="0" applyFont="0" applyAlignment="0" applyProtection="0"/>
    <xf numFmtId="3" fontId="210" fillId="0" borderId="138">
      <alignment vertical="center"/>
    </xf>
    <xf numFmtId="0" fontId="2" fillId="73" borderId="155" applyNumberFormat="0" applyFont="0" applyAlignment="0" applyProtection="0"/>
    <xf numFmtId="0" fontId="2" fillId="73" borderId="155" applyNumberFormat="0" applyFont="0" applyAlignment="0" applyProtection="0"/>
    <xf numFmtId="3" fontId="210" fillId="0" borderId="138">
      <alignment vertical="center"/>
    </xf>
    <xf numFmtId="0" fontId="2" fillId="73" borderId="155" applyNumberFormat="0" applyFont="0" applyAlignment="0" applyProtection="0"/>
    <xf numFmtId="0" fontId="2" fillId="73" borderId="155" applyNumberFormat="0" applyFont="0" applyAlignment="0" applyProtection="0"/>
    <xf numFmtId="3" fontId="210" fillId="0" borderId="138">
      <alignment vertical="center"/>
    </xf>
    <xf numFmtId="0" fontId="2" fillId="73" borderId="155" applyNumberFormat="0" applyFont="0" applyAlignment="0" applyProtection="0"/>
    <xf numFmtId="0" fontId="2" fillId="73" borderId="155" applyNumberFormat="0" applyFont="0" applyAlignment="0" applyProtection="0"/>
    <xf numFmtId="3" fontId="210" fillId="0" borderId="138">
      <alignment vertical="center"/>
    </xf>
    <xf numFmtId="0" fontId="287" fillId="0" borderId="76"/>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336"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10" fillId="0" borderId="0"/>
    <xf numFmtId="0" fontId="238" fillId="0" borderId="76" applyNumberFormat="0" applyBorder="0" applyAlignment="0" applyProtection="0">
      <alignment horizontal="right"/>
      <protection locked="0"/>
    </xf>
    <xf numFmtId="0" fontId="186" fillId="133" borderId="0" applyNumberFormat="0" applyFont="0" applyBorder="0" applyAlignment="0"/>
    <xf numFmtId="0" fontId="2" fillId="0" borderId="0" applyNumberFormat="0" applyFont="0" applyFill="0" applyBorder="0" applyAlignment="0" applyProtection="0"/>
    <xf numFmtId="3" fontId="2" fillId="74" borderId="127">
      <alignment horizontal="right"/>
      <protection locked="0"/>
    </xf>
    <xf numFmtId="0" fontId="10" fillId="0" borderId="0"/>
    <xf numFmtId="3" fontId="2" fillId="74" borderId="127">
      <alignment horizontal="right"/>
      <protection locked="0"/>
    </xf>
    <xf numFmtId="0" fontId="2" fillId="0" borderId="0" applyNumberFormat="0" applyFont="0" applyFill="0" applyBorder="0" applyAlignment="0" applyProtection="0"/>
    <xf numFmtId="3" fontId="2" fillId="74" borderId="127">
      <alignment horizontal="right"/>
      <protection locked="0"/>
    </xf>
    <xf numFmtId="3" fontId="2" fillId="74" borderId="127">
      <alignment horizontal="right"/>
      <protection locked="0"/>
    </xf>
    <xf numFmtId="3" fontId="2" fillId="74" borderId="127">
      <alignment horizontal="right"/>
      <protection locked="0"/>
    </xf>
    <xf numFmtId="3" fontId="2" fillId="74" borderId="127">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3" fontId="2" fillId="74" borderId="127">
      <alignment horizontal="right"/>
      <protection locked="0"/>
    </xf>
    <xf numFmtId="3" fontId="2" fillId="74" borderId="127">
      <alignment horizontal="right"/>
      <protection locked="0"/>
    </xf>
    <xf numFmtId="3" fontId="2" fillId="74" borderId="127">
      <alignment horizontal="right"/>
      <protection locked="0"/>
    </xf>
    <xf numFmtId="3" fontId="2" fillId="74" borderId="127">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6" fontId="2" fillId="74" borderId="127">
      <alignment horizontal="right"/>
      <protection locked="0"/>
    </xf>
    <xf numFmtId="0" fontId="10" fillId="0" borderId="0"/>
    <xf numFmtId="266" fontId="2" fillId="74" borderId="127">
      <alignment horizontal="right"/>
      <protection locked="0"/>
    </xf>
    <xf numFmtId="0" fontId="2" fillId="0" borderId="0" applyNumberFormat="0" applyFont="0" applyFill="0" applyBorder="0" applyAlignment="0" applyProtection="0"/>
    <xf numFmtId="266" fontId="2" fillId="74" borderId="127">
      <alignment horizontal="right"/>
      <protection locked="0"/>
    </xf>
    <xf numFmtId="266" fontId="2" fillId="74" borderId="127">
      <alignment horizontal="right"/>
      <protection locked="0"/>
    </xf>
    <xf numFmtId="266" fontId="2" fillId="74" borderId="127">
      <alignment horizontal="right"/>
      <protection locked="0"/>
    </xf>
    <xf numFmtId="266" fontId="2" fillId="74" borderId="127">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266" fontId="2" fillId="74" borderId="127">
      <alignment horizontal="right"/>
      <protection locked="0"/>
    </xf>
    <xf numFmtId="266" fontId="2" fillId="74" borderId="127">
      <alignment horizontal="right"/>
      <protection locked="0"/>
    </xf>
    <xf numFmtId="266" fontId="2" fillId="74" borderId="127">
      <alignment horizontal="right"/>
      <protection locked="0"/>
    </xf>
    <xf numFmtId="266" fontId="2" fillId="74" borderId="127">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10" fontId="2" fillId="74" borderId="127" applyFont="0">
      <alignment horizontal="right"/>
      <protection locked="0"/>
    </xf>
    <xf numFmtId="0" fontId="10" fillId="0" borderId="0"/>
    <xf numFmtId="10" fontId="2" fillId="74" borderId="127" applyFont="0">
      <alignment horizontal="right"/>
      <protection locked="0"/>
    </xf>
    <xf numFmtId="0" fontId="2" fillId="0" borderId="0" applyNumberFormat="0" applyFont="0" applyFill="0" applyBorder="0" applyAlignment="0" applyProtection="0"/>
    <xf numFmtId="10" fontId="2" fillId="74" borderId="127" applyFont="0">
      <alignment horizontal="right"/>
      <protection locked="0"/>
    </xf>
    <xf numFmtId="10" fontId="2" fillId="74" borderId="127" applyFont="0">
      <alignment horizontal="right"/>
      <protection locked="0"/>
    </xf>
    <xf numFmtId="10" fontId="2" fillId="74" borderId="127" applyFont="0">
      <alignment horizontal="right"/>
      <protection locked="0"/>
    </xf>
    <xf numFmtId="10" fontId="2" fillId="74" borderId="127" applyFont="0">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10" fontId="2" fillId="74" borderId="127" applyFont="0">
      <alignment horizontal="right"/>
      <protection locked="0"/>
    </xf>
    <xf numFmtId="10" fontId="2" fillId="74" borderId="127" applyFont="0">
      <alignment horizontal="right"/>
      <protection locked="0"/>
    </xf>
    <xf numFmtId="10" fontId="2" fillId="74" borderId="127" applyFont="0">
      <alignment horizontal="right"/>
      <protection locked="0"/>
    </xf>
    <xf numFmtId="10" fontId="2" fillId="74" borderId="127" applyFont="0">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9" fontId="2" fillId="74" borderId="127">
      <alignment horizontal="right"/>
      <protection locked="0"/>
    </xf>
    <xf numFmtId="0" fontId="10" fillId="0" borderId="0"/>
    <xf numFmtId="9" fontId="2" fillId="74" borderId="127">
      <alignment horizontal="right"/>
      <protection locked="0"/>
    </xf>
    <xf numFmtId="0" fontId="2" fillId="0" borderId="0" applyNumberFormat="0" applyFont="0" applyFill="0" applyBorder="0" applyAlignment="0" applyProtection="0"/>
    <xf numFmtId="9" fontId="2" fillId="74" borderId="127">
      <alignment horizontal="right"/>
      <protection locked="0"/>
    </xf>
    <xf numFmtId="9" fontId="2" fillId="74" borderId="127">
      <alignment horizontal="right"/>
      <protection locked="0"/>
    </xf>
    <xf numFmtId="9" fontId="2" fillId="74" borderId="127">
      <alignment horizontal="right"/>
      <protection locked="0"/>
    </xf>
    <xf numFmtId="9" fontId="2" fillId="74" borderId="127">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9" fontId="2" fillId="74" borderId="127">
      <alignment horizontal="right"/>
      <protection locked="0"/>
    </xf>
    <xf numFmtId="9" fontId="2" fillId="74" borderId="127">
      <alignment horizontal="right"/>
      <protection locked="0"/>
    </xf>
    <xf numFmtId="9" fontId="2" fillId="74" borderId="127">
      <alignment horizontal="right"/>
      <protection locked="0"/>
    </xf>
    <xf numFmtId="9" fontId="2" fillId="74" borderId="127">
      <alignment horizontal="right"/>
      <protection locked="0"/>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337" fontId="2" fillId="74" borderId="127" applyFont="0">
      <alignment horizontal="right" vertical="center"/>
      <protection locked="0"/>
    </xf>
    <xf numFmtId="337" fontId="2" fillId="74" borderId="127" applyFont="0">
      <alignment horizontal="right" vertical="center"/>
      <protection locked="0"/>
    </xf>
    <xf numFmtId="337" fontId="2" fillId="74" borderId="127" applyFont="0">
      <alignment horizontal="right" vertical="center"/>
      <protection locked="0"/>
    </xf>
    <xf numFmtId="337" fontId="2" fillId="74" borderId="127" applyFont="0">
      <alignment horizontal="right" vertical="center"/>
      <protection locked="0"/>
    </xf>
    <xf numFmtId="337" fontId="2" fillId="74" borderId="127"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 fillId="74" borderId="127">
      <alignment horizontal="center" wrapText="1"/>
    </xf>
    <xf numFmtId="0" fontId="10" fillId="0" borderId="0"/>
    <xf numFmtId="0" fontId="2" fillId="74" borderId="127">
      <alignment horizontal="center" wrapText="1"/>
    </xf>
    <xf numFmtId="0" fontId="2" fillId="0" borderId="0" applyNumberFormat="0" applyFont="0" applyFill="0" applyBorder="0" applyAlignment="0" applyProtection="0"/>
    <xf numFmtId="0" fontId="2" fillId="74" borderId="127">
      <alignment horizontal="center" wrapText="1"/>
    </xf>
    <xf numFmtId="0" fontId="2" fillId="74" borderId="127">
      <alignment horizontal="center" wrapText="1"/>
    </xf>
    <xf numFmtId="0" fontId="2" fillId="74" borderId="127">
      <alignment horizontal="center" wrapText="1"/>
    </xf>
    <xf numFmtId="0" fontId="2" fillId="74" borderId="127">
      <alignment horizontal="center" wrapText="1"/>
    </xf>
    <xf numFmtId="3" fontId="210" fillId="0" borderId="138">
      <alignment vertical="center"/>
    </xf>
    <xf numFmtId="0" fontId="2" fillId="0" borderId="0" applyNumberFormat="0" applyFont="0" applyFill="0" applyBorder="0" applyAlignment="0" applyProtection="0"/>
    <xf numFmtId="0" fontId="10" fillId="0" borderId="0"/>
    <xf numFmtId="0" fontId="2" fillId="74" borderId="127">
      <alignment horizontal="center" wrapText="1"/>
    </xf>
    <xf numFmtId="0" fontId="2" fillId="74" borderId="127">
      <alignment horizontal="center" wrapText="1"/>
    </xf>
    <xf numFmtId="0" fontId="2" fillId="74" borderId="127">
      <alignment horizontal="center" wrapText="1"/>
    </xf>
    <xf numFmtId="0" fontId="2" fillId="74" borderId="127">
      <alignment horizontal="center" wrapText="1"/>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74" borderId="127" applyNumberFormat="0" applyFont="0">
      <alignment horizontal="center" wrapText="1"/>
      <protection locked="0"/>
    </xf>
    <xf numFmtId="0" fontId="10" fillId="0" borderId="0"/>
    <xf numFmtId="0" fontId="2" fillId="74" borderId="127" applyNumberFormat="0" applyFont="0">
      <alignment horizontal="center" wrapText="1"/>
      <protection locked="0"/>
    </xf>
    <xf numFmtId="0" fontId="2" fillId="0" borderId="0" applyNumberFormat="0" applyFont="0" applyFill="0" applyBorder="0" applyAlignment="0" applyProtection="0"/>
    <xf numFmtId="0" fontId="2" fillId="74" borderId="127" applyNumberFormat="0" applyFont="0">
      <alignment horizontal="center" wrapText="1"/>
      <protection locked="0"/>
    </xf>
    <xf numFmtId="0" fontId="2" fillId="74" borderId="127" applyNumberFormat="0" applyFont="0">
      <alignment horizontal="center" wrapText="1"/>
      <protection locked="0"/>
    </xf>
    <xf numFmtId="0" fontId="2" fillId="74" borderId="127" applyNumberFormat="0" applyFont="0">
      <alignment horizontal="center" wrapText="1"/>
      <protection locked="0"/>
    </xf>
    <xf numFmtId="0" fontId="2" fillId="74" borderId="127" applyNumberFormat="0" applyFont="0">
      <alignment horizontal="center" wrapText="1"/>
      <protection locked="0"/>
    </xf>
    <xf numFmtId="3" fontId="210" fillId="0" borderId="138">
      <alignment vertical="center"/>
    </xf>
    <xf numFmtId="0" fontId="2" fillId="0" borderId="0" applyNumberFormat="0" applyFont="0" applyFill="0" applyBorder="0" applyAlignment="0" applyProtection="0"/>
    <xf numFmtId="0" fontId="10" fillId="0" borderId="0"/>
    <xf numFmtId="0" fontId="2" fillId="74" borderId="127" applyNumberFormat="0" applyFont="0">
      <alignment horizontal="center" wrapText="1"/>
      <protection locked="0"/>
    </xf>
    <xf numFmtId="0" fontId="2" fillId="74" borderId="127" applyNumberFormat="0" applyFont="0">
      <alignment horizontal="center" wrapText="1"/>
      <protection locked="0"/>
    </xf>
    <xf numFmtId="0" fontId="2" fillId="74" borderId="127" applyNumberFormat="0" applyFont="0">
      <alignment horizontal="center" wrapText="1"/>
      <protection locked="0"/>
    </xf>
    <xf numFmtId="0" fontId="2" fillId="74" borderId="127" applyNumberFormat="0" applyFont="0">
      <alignment horizontal="center" wrapText="1"/>
      <protection locked="0"/>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66" fillId="63" borderId="168" applyNumberFormat="0" applyAlignment="0" applyProtection="0"/>
    <xf numFmtId="0" fontId="68" fillId="63" borderId="168" applyNumberFormat="0" applyAlignment="0" applyProtection="0"/>
    <xf numFmtId="0" fontId="68" fillId="63" borderId="168" applyNumberFormat="0" applyAlignment="0" applyProtection="0"/>
    <xf numFmtId="0" fontId="68" fillId="63" borderId="168" applyNumberFormat="0" applyAlignment="0" applyProtection="0"/>
    <xf numFmtId="0" fontId="68" fillId="63" borderId="168" applyNumberFormat="0" applyAlignment="0" applyProtection="0"/>
    <xf numFmtId="0" fontId="10" fillId="0" borderId="0"/>
    <xf numFmtId="0" fontId="10" fillId="0" borderId="0"/>
    <xf numFmtId="0" fontId="10" fillId="0" borderId="0"/>
    <xf numFmtId="0" fontId="10" fillId="0" borderId="0"/>
    <xf numFmtId="0" fontId="66" fillId="109"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8" applyNumberFormat="0" applyAlignment="0" applyProtection="0"/>
    <xf numFmtId="0" fontId="66" fillId="109" borderId="168" applyNumberFormat="0" applyAlignment="0" applyProtection="0"/>
    <xf numFmtId="0" fontId="2" fillId="0" borderId="0" applyNumberFormat="0" applyFont="0" applyFill="0" applyBorder="0" applyAlignment="0" applyProtection="0"/>
    <xf numFmtId="0" fontId="66" fillId="109"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8" applyNumberFormat="0" applyAlignment="0" applyProtection="0"/>
    <xf numFmtId="0" fontId="66" fillId="109" borderId="168" applyNumberFormat="0" applyAlignment="0" applyProtection="0"/>
    <xf numFmtId="0" fontId="2" fillId="0" borderId="0" applyNumberFormat="0" applyFont="0" applyFill="0" applyBorder="0" applyAlignment="0" applyProtection="0"/>
    <xf numFmtId="0" fontId="66" fillId="109"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8" applyNumberFormat="0" applyAlignment="0" applyProtection="0"/>
    <xf numFmtId="0" fontId="66" fillId="109" borderId="168" applyNumberFormat="0" applyAlignment="0" applyProtection="0"/>
    <xf numFmtId="0" fontId="2" fillId="0" borderId="0" applyNumberFormat="0" applyFont="0" applyFill="0" applyBorder="0" applyAlignment="0" applyProtection="0"/>
    <xf numFmtId="0" fontId="68" fillId="63" borderId="168" applyNumberFormat="0" applyAlignment="0" applyProtection="0"/>
    <xf numFmtId="0" fontId="68" fillId="63"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8" applyNumberFormat="0" applyAlignment="0" applyProtection="0"/>
    <xf numFmtId="0" fontId="68" fillId="63" borderId="168" applyNumberFormat="0" applyAlignment="0" applyProtection="0"/>
    <xf numFmtId="180" fontId="234" fillId="134" borderId="76"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38"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8" fontId="105" fillId="0" borderId="0" applyFont="0" applyFill="0" applyBorder="0" applyAlignment="0">
      <alignment vertical="center"/>
    </xf>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8" fillId="57" borderId="127"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3" fontId="289" fillId="135" borderId="131"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290" fillId="0" borderId="0" applyFill="0" applyBorder="0" applyProtection="0">
      <alignment horizontal="left"/>
    </xf>
    <xf numFmtId="0" fontId="291" fillId="0" borderId="0" applyFill="0" applyBorder="0" applyProtection="0">
      <alignment horizontal="left"/>
    </xf>
    <xf numFmtId="1" fontId="292"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9" fontId="81" fillId="0" borderId="0">
      <alignment horizontal="center"/>
    </xf>
    <xf numFmtId="0" fontId="2" fillId="0" borderId="0" applyNumberFormat="0" applyFont="0" applyFill="0" applyBorder="0" applyAlignment="0" applyProtection="0"/>
    <xf numFmtId="0" fontId="10" fillId="0" borderId="0"/>
    <xf numFmtId="0" fontId="2" fillId="0" borderId="16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74" borderId="0" applyNumberFormat="0" applyFont="0" applyBorder="0" applyAlignment="0" applyProtection="0"/>
    <xf numFmtId="0" fontId="19" fillId="131" borderId="76" applyNumberFormat="0" applyFont="0" applyBorder="0" applyAlignment="0" applyProtection="0">
      <alignment horizontal="center"/>
    </xf>
    <xf numFmtId="0" fontId="19" fillId="131" borderId="7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19" fillId="96" borderId="76" applyNumberFormat="0" applyFont="0" applyBorder="0" applyAlignment="0" applyProtection="0">
      <alignment horizontal="center"/>
    </xf>
    <xf numFmtId="0" fontId="19" fillId="96" borderId="7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161" fillId="0" borderId="170"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0" borderId="17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7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3" fillId="0" borderId="0" applyNumberFormat="0">
      <alignment horizontal="center" vertical="center"/>
    </xf>
    <xf numFmtId="0" fontId="10" fillId="0" borderId="0"/>
    <xf numFmtId="10" fontId="9" fillId="0" borderId="0" applyFont="0" applyFill="0" applyBorder="0" applyAlignment="0" applyProtection="0"/>
    <xf numFmtId="261"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10" fillId="0" borderId="138">
      <alignment vertical="center"/>
    </xf>
    <xf numFmtId="33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4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2" fillId="0" borderId="0" applyNumberFormat="0" applyFont="0" applyFill="0" applyBorder="0" applyAlignment="0" applyProtection="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41" fontId="202"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10" fillId="0" borderId="138">
      <alignment vertical="center"/>
    </xf>
    <xf numFmtId="10" fontId="2" fillId="0" borderId="173"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2"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 fontId="254" fillId="0" borderId="0"/>
    <xf numFmtId="0" fontId="2" fillId="0" borderId="0" applyNumberFormat="0" applyFont="0" applyFill="0" applyBorder="0" applyAlignment="0" applyProtection="0"/>
    <xf numFmtId="0" fontId="10" fillId="0" borderId="0"/>
    <xf numFmtId="0" fontId="46" fillId="69" borderId="7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94"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10" fillId="0" borderId="138">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42" fontId="255" fillId="0" borderId="0">
      <protection locked="0"/>
    </xf>
    <xf numFmtId="0" fontId="295"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43"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45" fillId="92" borderId="70"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7" fontId="296" fillId="0" borderId="0" applyNumberFormat="0" applyFill="0" applyBorder="0" applyAlignment="0" applyProtection="0"/>
    <xf numFmtId="301" fontId="296" fillId="0" borderId="0" applyNumberFormat="0" applyFill="0" applyBorder="0" applyAlignment="0" applyProtection="0"/>
    <xf numFmtId="3" fontId="210" fillId="0" borderId="138">
      <alignment vertical="center"/>
    </xf>
    <xf numFmtId="0" fontId="10" fillId="0" borderId="0"/>
    <xf numFmtId="0" fontId="178" fillId="111"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3" fontId="2" fillId="95" borderId="127" applyFont="0">
      <alignment horizontal="right" vertical="center"/>
      <protection locked="0"/>
    </xf>
    <xf numFmtId="3" fontId="2" fillId="95" borderId="127" applyFont="0">
      <alignment horizontal="right" vertical="center"/>
      <protection locked="0"/>
    </xf>
    <xf numFmtId="3" fontId="2" fillId="95" borderId="127" applyFont="0">
      <alignment horizontal="right" vertical="center"/>
      <protection locked="0"/>
    </xf>
    <xf numFmtId="3" fontId="2" fillId="95" borderId="127" applyFont="0">
      <alignment horizontal="right" vertical="center"/>
      <protection locked="0"/>
    </xf>
    <xf numFmtId="3" fontId="2" fillId="95" borderId="127" applyFont="0">
      <alignment horizontal="right" vertical="center"/>
      <protection locked="0"/>
    </xf>
    <xf numFmtId="344" fontId="64" fillId="0" borderId="0" applyNumberFormat="0" applyFill="0" applyBorder="0" applyAlignment="0" applyProtection="0">
      <alignment horizontal="left"/>
    </xf>
    <xf numFmtId="169"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5" fontId="200" fillId="0" borderId="0"/>
    <xf numFmtId="0" fontId="10" fillId="0" borderId="0"/>
    <xf numFmtId="38" fontId="297" fillId="0" borderId="0">
      <alignment horizontal="center"/>
    </xf>
    <xf numFmtId="0" fontId="10" fillId="0" borderId="0"/>
    <xf numFmtId="0" fontId="298" fillId="45" borderId="127"/>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173" fontId="299" fillId="0" borderId="0">
      <alignment horizontal="right"/>
    </xf>
    <xf numFmtId="0" fontId="10" fillId="0" borderId="0"/>
    <xf numFmtId="0" fontId="2" fillId="0" borderId="17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68" applyNumberFormat="0" applyProtection="0">
      <alignment vertical="center"/>
    </xf>
    <xf numFmtId="4" fontId="29" fillId="88" borderId="168" applyNumberFormat="0" applyProtection="0">
      <alignment vertical="center"/>
    </xf>
    <xf numFmtId="4" fontId="29" fillId="88" borderId="168" applyNumberFormat="0" applyProtection="0">
      <alignment vertical="center"/>
    </xf>
    <xf numFmtId="4" fontId="29" fillId="88" borderId="168" applyNumberFormat="0" applyProtection="0">
      <alignment vertical="center"/>
    </xf>
    <xf numFmtId="4" fontId="29" fillId="88" borderId="168" applyNumberFormat="0" applyProtection="0">
      <alignment vertical="center"/>
    </xf>
    <xf numFmtId="4" fontId="300" fillId="88" borderId="168" applyNumberFormat="0" applyProtection="0">
      <alignment vertical="center"/>
    </xf>
    <xf numFmtId="4" fontId="300" fillId="88" borderId="168" applyNumberFormat="0" applyProtection="0">
      <alignment vertical="center"/>
    </xf>
    <xf numFmtId="4" fontId="300" fillId="88" borderId="168" applyNumberFormat="0" applyProtection="0">
      <alignment vertical="center"/>
    </xf>
    <xf numFmtId="4" fontId="300" fillId="88" borderId="168" applyNumberFormat="0" applyProtection="0">
      <alignment vertical="center"/>
    </xf>
    <xf numFmtId="4" fontId="300" fillId="88" borderId="168" applyNumberFormat="0" applyProtection="0">
      <alignment vertical="center"/>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4" fontId="29" fillId="93" borderId="168" applyNumberFormat="0" applyProtection="0">
      <alignment horizontal="right" vertical="center"/>
    </xf>
    <xf numFmtId="4" fontId="29" fillId="93" borderId="168" applyNumberFormat="0" applyProtection="0">
      <alignment horizontal="right" vertical="center"/>
    </xf>
    <xf numFmtId="4" fontId="29" fillId="93" borderId="168" applyNumberFormat="0" applyProtection="0">
      <alignment horizontal="right" vertical="center"/>
    </xf>
    <xf numFmtId="4" fontId="29" fillId="93" borderId="168" applyNumberFormat="0" applyProtection="0">
      <alignment horizontal="right" vertical="center"/>
    </xf>
    <xf numFmtId="4" fontId="29" fillId="93" borderId="168" applyNumberFormat="0" applyProtection="0">
      <alignment horizontal="right" vertical="center"/>
    </xf>
    <xf numFmtId="4" fontId="29" fillId="97" borderId="168" applyNumberFormat="0" applyProtection="0">
      <alignment horizontal="right" vertical="center"/>
    </xf>
    <xf numFmtId="4" fontId="29" fillId="97" borderId="168" applyNumberFormat="0" applyProtection="0">
      <alignment horizontal="right" vertical="center"/>
    </xf>
    <xf numFmtId="4" fontId="29" fillId="97" borderId="168" applyNumberFormat="0" applyProtection="0">
      <alignment horizontal="right" vertical="center"/>
    </xf>
    <xf numFmtId="4" fontId="29" fillId="97" borderId="168" applyNumberFormat="0" applyProtection="0">
      <alignment horizontal="right" vertical="center"/>
    </xf>
    <xf numFmtId="4" fontId="29" fillId="97" borderId="168" applyNumberFormat="0" applyProtection="0">
      <alignment horizontal="right" vertical="center"/>
    </xf>
    <xf numFmtId="4" fontId="29" fillId="104" borderId="168" applyNumberFormat="0" applyProtection="0">
      <alignment horizontal="right" vertical="center"/>
    </xf>
    <xf numFmtId="4" fontId="29" fillId="104" borderId="168" applyNumberFormat="0" applyProtection="0">
      <alignment horizontal="right" vertical="center"/>
    </xf>
    <xf numFmtId="4" fontId="29" fillId="104" borderId="168" applyNumberFormat="0" applyProtection="0">
      <alignment horizontal="right" vertical="center"/>
    </xf>
    <xf numFmtId="4" fontId="29" fillId="104" borderId="168" applyNumberFormat="0" applyProtection="0">
      <alignment horizontal="right" vertical="center"/>
    </xf>
    <xf numFmtId="4" fontId="29" fillId="104" borderId="168" applyNumberFormat="0" applyProtection="0">
      <alignment horizontal="right" vertical="center"/>
    </xf>
    <xf numFmtId="4" fontId="29" fillId="99" borderId="168" applyNumberFormat="0" applyProtection="0">
      <alignment horizontal="right" vertical="center"/>
    </xf>
    <xf numFmtId="4" fontId="29" fillId="99" borderId="168" applyNumberFormat="0" applyProtection="0">
      <alignment horizontal="right" vertical="center"/>
    </xf>
    <xf numFmtId="4" fontId="29" fillId="99" borderId="168" applyNumberFormat="0" applyProtection="0">
      <alignment horizontal="right" vertical="center"/>
    </xf>
    <xf numFmtId="4" fontId="29" fillId="99" borderId="168" applyNumberFormat="0" applyProtection="0">
      <alignment horizontal="right" vertical="center"/>
    </xf>
    <xf numFmtId="4" fontId="29" fillId="99" borderId="168" applyNumberFormat="0" applyProtection="0">
      <alignment horizontal="right" vertical="center"/>
    </xf>
    <xf numFmtId="4" fontId="29" fillId="102" borderId="168" applyNumberFormat="0" applyProtection="0">
      <alignment horizontal="right" vertical="center"/>
    </xf>
    <xf numFmtId="4" fontId="29" fillId="102" borderId="168" applyNumberFormat="0" applyProtection="0">
      <alignment horizontal="right" vertical="center"/>
    </xf>
    <xf numFmtId="4" fontId="29" fillId="102" borderId="168" applyNumberFormat="0" applyProtection="0">
      <alignment horizontal="right" vertical="center"/>
    </xf>
    <xf numFmtId="4" fontId="29" fillId="102" borderId="168" applyNumberFormat="0" applyProtection="0">
      <alignment horizontal="right" vertical="center"/>
    </xf>
    <xf numFmtId="4" fontId="29" fillId="102" borderId="168" applyNumberFormat="0" applyProtection="0">
      <alignment horizontal="right" vertical="center"/>
    </xf>
    <xf numFmtId="4" fontId="29" fillId="106" borderId="168" applyNumberFormat="0" applyProtection="0">
      <alignment horizontal="right" vertical="center"/>
    </xf>
    <xf numFmtId="4" fontId="29" fillId="106" borderId="168" applyNumberFormat="0" applyProtection="0">
      <alignment horizontal="right" vertical="center"/>
    </xf>
    <xf numFmtId="4" fontId="29" fillId="106" borderId="168" applyNumberFormat="0" applyProtection="0">
      <alignment horizontal="right" vertical="center"/>
    </xf>
    <xf numFmtId="4" fontId="29" fillId="106" borderId="168" applyNumberFormat="0" applyProtection="0">
      <alignment horizontal="right" vertical="center"/>
    </xf>
    <xf numFmtId="4" fontId="29" fillId="106" borderId="168" applyNumberFormat="0" applyProtection="0">
      <alignment horizontal="right" vertical="center"/>
    </xf>
    <xf numFmtId="4" fontId="29" fillId="105" borderId="168" applyNumberFormat="0" applyProtection="0">
      <alignment horizontal="right" vertical="center"/>
    </xf>
    <xf numFmtId="4" fontId="29" fillId="105" borderId="168" applyNumberFormat="0" applyProtection="0">
      <alignment horizontal="right" vertical="center"/>
    </xf>
    <xf numFmtId="4" fontId="29" fillId="105" borderId="168" applyNumberFormat="0" applyProtection="0">
      <alignment horizontal="right" vertical="center"/>
    </xf>
    <xf numFmtId="4" fontId="29" fillId="105" borderId="168" applyNumberFormat="0" applyProtection="0">
      <alignment horizontal="right" vertical="center"/>
    </xf>
    <xf numFmtId="4" fontId="29" fillId="105" borderId="168" applyNumberFormat="0" applyProtection="0">
      <alignment horizontal="right" vertical="center"/>
    </xf>
    <xf numFmtId="4" fontId="29" fillId="136" borderId="168" applyNumberFormat="0" applyProtection="0">
      <alignment horizontal="right" vertical="center"/>
    </xf>
    <xf numFmtId="4" fontId="29" fillId="136" borderId="168" applyNumberFormat="0" applyProtection="0">
      <alignment horizontal="right" vertical="center"/>
    </xf>
    <xf numFmtId="4" fontId="29" fillId="136" borderId="168" applyNumberFormat="0" applyProtection="0">
      <alignment horizontal="right" vertical="center"/>
    </xf>
    <xf numFmtId="4" fontId="29" fillId="136" borderId="168" applyNumberFormat="0" applyProtection="0">
      <alignment horizontal="right" vertical="center"/>
    </xf>
    <xf numFmtId="4" fontId="29" fillId="136" borderId="168" applyNumberFormat="0" applyProtection="0">
      <alignment horizontal="right" vertical="center"/>
    </xf>
    <xf numFmtId="4" fontId="29" fillId="98" borderId="168" applyNumberFormat="0" applyProtection="0">
      <alignment horizontal="right" vertical="center"/>
    </xf>
    <xf numFmtId="4" fontId="29" fillId="98" borderId="168" applyNumberFormat="0" applyProtection="0">
      <alignment horizontal="right" vertical="center"/>
    </xf>
    <xf numFmtId="4" fontId="29" fillId="98" borderId="168" applyNumberFormat="0" applyProtection="0">
      <alignment horizontal="right" vertical="center"/>
    </xf>
    <xf numFmtId="4" fontId="29" fillId="98" borderId="168" applyNumberFormat="0" applyProtection="0">
      <alignment horizontal="right" vertical="center"/>
    </xf>
    <xf numFmtId="4" fontId="29" fillId="98" borderId="168" applyNumberFormat="0" applyProtection="0">
      <alignment horizontal="right" vertical="center"/>
    </xf>
    <xf numFmtId="4" fontId="189" fillId="137" borderId="168" applyNumberFormat="0" applyProtection="0">
      <alignment horizontal="left" vertical="center" indent="1"/>
    </xf>
    <xf numFmtId="4" fontId="189" fillId="137" borderId="168" applyNumberFormat="0" applyProtection="0">
      <alignment horizontal="left" vertical="center" indent="1"/>
    </xf>
    <xf numFmtId="4" fontId="189" fillId="137" borderId="168" applyNumberFormat="0" applyProtection="0">
      <alignment horizontal="left" vertical="center" indent="1"/>
    </xf>
    <xf numFmtId="4" fontId="189" fillId="137" borderId="168" applyNumberFormat="0" applyProtection="0">
      <alignment horizontal="left" vertical="center" indent="1"/>
    </xf>
    <xf numFmtId="4" fontId="189" fillId="137" borderId="168" applyNumberFormat="0" applyProtection="0">
      <alignment horizontal="left" vertical="center" indent="1"/>
    </xf>
    <xf numFmtId="4" fontId="29" fillId="138" borderId="175" applyNumberFormat="0" applyProtection="0">
      <alignment horizontal="left" vertical="center" indent="1"/>
    </xf>
    <xf numFmtId="4" fontId="29" fillId="138" borderId="175" applyNumberFormat="0" applyProtection="0">
      <alignment horizontal="left" vertical="center" indent="1"/>
    </xf>
    <xf numFmtId="4" fontId="29" fillId="138" borderId="175" applyNumberFormat="0" applyProtection="0">
      <alignment horizontal="left" vertical="center" indent="1"/>
    </xf>
    <xf numFmtId="4" fontId="29" fillId="138" borderId="175" applyNumberFormat="0" applyProtection="0">
      <alignment horizontal="left" vertical="center" indent="1"/>
    </xf>
    <xf numFmtId="4" fontId="29" fillId="138" borderId="175" applyNumberFormat="0" applyProtection="0">
      <alignment horizontal="left" vertical="center" indent="1"/>
    </xf>
    <xf numFmtId="4" fontId="301" fillId="139" borderId="0"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40" borderId="168" applyNumberFormat="0" applyProtection="0">
      <alignment horizontal="left" vertical="center" indent="1"/>
    </xf>
    <xf numFmtId="4" fontId="29" fillId="140" borderId="168" applyNumberFormat="0" applyProtection="0">
      <alignment horizontal="left" vertical="center" indent="1"/>
    </xf>
    <xf numFmtId="4" fontId="29" fillId="140" borderId="168" applyNumberFormat="0" applyProtection="0">
      <alignment horizontal="left" vertical="center" indent="1"/>
    </xf>
    <xf numFmtId="4" fontId="29" fillId="140" borderId="168" applyNumberFormat="0" applyProtection="0">
      <alignment horizontal="left" vertical="center" indent="1"/>
    </xf>
    <xf numFmtId="4" fontId="29"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45" fillId="133" borderId="176"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76" applyNumberFormat="0" applyProtection="0">
      <alignment horizontal="left" vertical="center" indent="1"/>
    </xf>
    <xf numFmtId="0" fontId="45" fillId="133" borderId="176" applyNumberFormat="0" applyProtection="0">
      <alignment horizontal="left" vertical="center" indent="1"/>
    </xf>
    <xf numFmtId="0" fontId="2" fillId="0" borderId="0" applyNumberFormat="0" applyFont="0" applyFill="0" applyBorder="0" applyAlignment="0" applyProtection="0"/>
    <xf numFmtId="0" fontId="2" fillId="113" borderId="168" applyNumberFormat="0" applyProtection="0">
      <alignment horizontal="left" vertical="center" indent="1"/>
    </xf>
    <xf numFmtId="0" fontId="2" fillId="113" borderId="168" applyNumberFormat="0" applyProtection="0">
      <alignment horizontal="left" vertical="center" indent="1"/>
    </xf>
    <xf numFmtId="0" fontId="2" fillId="113" borderId="168" applyNumberFormat="0" applyProtection="0">
      <alignment horizontal="left" vertical="center" indent="1"/>
    </xf>
    <xf numFmtId="0" fontId="2" fillId="113" borderId="168" applyNumberFormat="0" applyProtection="0">
      <alignment horizontal="left" vertical="center" indent="1"/>
    </xf>
    <xf numFmtId="0" fontId="2" fillId="113"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4" fontId="29" fillId="107" borderId="168" applyNumberFormat="0" applyProtection="0">
      <alignment vertical="center"/>
    </xf>
    <xf numFmtId="4" fontId="29" fillId="107" borderId="168" applyNumberFormat="0" applyProtection="0">
      <alignment vertical="center"/>
    </xf>
    <xf numFmtId="4" fontId="29" fillId="107" borderId="168" applyNumberFormat="0" applyProtection="0">
      <alignment vertical="center"/>
    </xf>
    <xf numFmtId="4" fontId="29" fillId="107" borderId="168" applyNumberFormat="0" applyProtection="0">
      <alignment vertical="center"/>
    </xf>
    <xf numFmtId="4" fontId="29" fillId="107" borderId="168" applyNumberFormat="0" applyProtection="0">
      <alignment vertical="center"/>
    </xf>
    <xf numFmtId="4" fontId="300" fillId="107" borderId="168" applyNumberFormat="0" applyProtection="0">
      <alignment vertical="center"/>
    </xf>
    <xf numFmtId="4" fontId="300" fillId="107" borderId="168" applyNumberFormat="0" applyProtection="0">
      <alignment vertical="center"/>
    </xf>
    <xf numFmtId="4" fontId="300" fillId="107" borderId="168" applyNumberFormat="0" applyProtection="0">
      <alignment vertical="center"/>
    </xf>
    <xf numFmtId="4" fontId="300" fillId="107" borderId="168" applyNumberFormat="0" applyProtection="0">
      <alignment vertical="center"/>
    </xf>
    <xf numFmtId="4" fontId="300" fillId="107" borderId="168" applyNumberFormat="0" applyProtection="0">
      <alignment vertical="center"/>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346" fontId="29" fillId="131" borderId="176" applyProtection="0">
      <alignment horizontal="right" vertical="center"/>
    </xf>
    <xf numFmtId="346" fontId="29" fillId="131" borderId="176"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6" fontId="29" fillId="131" borderId="176" applyProtection="0">
      <alignment horizontal="right" vertical="center"/>
    </xf>
    <xf numFmtId="346" fontId="29" fillId="131" borderId="176" applyProtection="0">
      <alignment horizontal="right" vertical="center"/>
    </xf>
    <xf numFmtId="346" fontId="29" fillId="131" borderId="176"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4" fontId="300" fillId="138" borderId="168" applyNumberFormat="0" applyProtection="0">
      <alignment horizontal="right" vertical="center"/>
    </xf>
    <xf numFmtId="4" fontId="300" fillId="138" borderId="168" applyNumberFormat="0" applyProtection="0">
      <alignment horizontal="right" vertical="center"/>
    </xf>
    <xf numFmtId="4" fontId="300" fillId="138" borderId="168" applyNumberFormat="0" applyProtection="0">
      <alignment horizontal="right" vertical="center"/>
    </xf>
    <xf numFmtId="4" fontId="300" fillId="138" borderId="168" applyNumberFormat="0" applyProtection="0">
      <alignment horizontal="right" vertical="center"/>
    </xf>
    <xf numFmtId="4" fontId="300" fillId="138" borderId="168" applyNumberFormat="0" applyProtection="0">
      <alignment horizontal="right" vertical="center"/>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302" fillId="0" borderId="0"/>
    <xf numFmtId="4" fontId="207" fillId="138" borderId="168" applyNumberFormat="0" applyProtection="0">
      <alignment horizontal="right" vertical="center"/>
    </xf>
    <xf numFmtId="4" fontId="207" fillId="138" borderId="168" applyNumberFormat="0" applyProtection="0">
      <alignment horizontal="right" vertical="center"/>
    </xf>
    <xf numFmtId="4" fontId="207" fillId="138" borderId="168" applyNumberFormat="0" applyProtection="0">
      <alignment horizontal="right" vertical="center"/>
    </xf>
    <xf numFmtId="4" fontId="207" fillId="138" borderId="168" applyNumberFormat="0" applyProtection="0">
      <alignment horizontal="right" vertical="center"/>
    </xf>
    <xf numFmtId="4" fontId="207" fillId="138" borderId="168"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303" fillId="0" borderId="0"/>
    <xf numFmtId="347" fontId="161" fillId="0" borderId="0"/>
    <xf numFmtId="348" fontId="161" fillId="0" borderId="0"/>
    <xf numFmtId="0" fontId="211" fillId="0" borderId="27"/>
    <xf numFmtId="0" fontId="304" fillId="71" borderId="111"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5" fillId="141" borderId="0"/>
    <xf numFmtId="0" fontId="306" fillId="141" borderId="0"/>
    <xf numFmtId="0" fontId="307" fillId="141" borderId="177">
      <alignment horizontal="right"/>
    </xf>
    <xf numFmtId="0" fontId="307" fillId="141" borderId="0"/>
    <xf numFmtId="0" fontId="305" fillId="69" borderId="177">
      <protection locked="0"/>
    </xf>
    <xf numFmtId="0" fontId="305" fillId="141" borderId="0"/>
    <xf numFmtId="0" fontId="308" fillId="71" borderId="0"/>
    <xf numFmtId="0" fontId="308" fillId="98" borderId="0"/>
    <xf numFmtId="0" fontId="308" fillId="99" borderId="0"/>
    <xf numFmtId="38" fontId="9" fillId="0" borderId="0" applyFont="0" applyFill="0" applyBorder="0" applyAlignment="0" applyProtection="0"/>
    <xf numFmtId="349" fontId="2" fillId="0" borderId="0" applyFont="0" applyFill="0" applyBorder="0" applyAlignment="0" applyProtection="0"/>
    <xf numFmtId="40" fontId="9" fillId="0" borderId="0" applyFont="0" applyFill="0" applyBorder="0" applyAlignment="0" applyProtection="0"/>
    <xf numFmtId="350"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51" fontId="299" fillId="0" borderId="0">
      <alignment horizontal="right"/>
    </xf>
    <xf numFmtId="0" fontId="232" fillId="0" borderId="0"/>
    <xf numFmtId="172" fontId="202" fillId="142" borderId="0" applyNumberFormat="0" applyFont="0"/>
    <xf numFmtId="0" fontId="161" fillId="143" borderId="0" applyNumberFormat="0" applyFont="0" applyBorder="0" applyAlignment="0" applyProtection="0"/>
    <xf numFmtId="352" fontId="309" fillId="0" borderId="0" applyFont="0" applyFill="0" applyBorder="0" applyAlignment="0" applyProtection="0"/>
    <xf numFmtId="1" fontId="2" fillId="0" borderId="0"/>
    <xf numFmtId="353" fontId="2" fillId="69" borderId="127">
      <alignment horizontal="center"/>
    </xf>
    <xf numFmtId="0" fontId="10" fillId="0" borderId="0"/>
    <xf numFmtId="353" fontId="2" fillId="69" borderId="127">
      <alignment horizontal="center"/>
    </xf>
    <xf numFmtId="0" fontId="2" fillId="0" borderId="0" applyNumberFormat="0" applyFont="0" applyFill="0" applyBorder="0" applyAlignment="0" applyProtection="0"/>
    <xf numFmtId="353" fontId="2" fillId="69" borderId="127">
      <alignment horizontal="center"/>
    </xf>
    <xf numFmtId="353" fontId="2" fillId="69" borderId="127">
      <alignment horizontal="center"/>
    </xf>
    <xf numFmtId="353" fontId="2" fillId="69" borderId="127">
      <alignment horizontal="center"/>
    </xf>
    <xf numFmtId="353" fontId="2" fillId="69" borderId="127">
      <alignment horizontal="center"/>
    </xf>
    <xf numFmtId="3" fontId="210" fillId="0" borderId="138">
      <alignment vertical="center"/>
    </xf>
    <xf numFmtId="0" fontId="2" fillId="0" borderId="0" applyNumberFormat="0" applyFont="0" applyFill="0" applyBorder="0" applyAlignment="0" applyProtection="0"/>
    <xf numFmtId="0" fontId="10" fillId="0" borderId="0"/>
    <xf numFmtId="353" fontId="2" fillId="69" borderId="127">
      <alignment horizontal="center"/>
    </xf>
    <xf numFmtId="353" fontId="2" fillId="69" borderId="127">
      <alignment horizontal="center"/>
    </xf>
    <xf numFmtId="353" fontId="2" fillId="69" borderId="127">
      <alignment horizontal="center"/>
    </xf>
    <xf numFmtId="353" fontId="2" fillId="69" borderId="127">
      <alignment horizontal="center"/>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 fontId="2" fillId="69" borderId="127" applyFont="0">
      <alignment horizontal="right"/>
    </xf>
    <xf numFmtId="0" fontId="10" fillId="0" borderId="0"/>
    <xf numFmtId="3" fontId="2" fillId="69" borderId="127"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7" applyFont="0">
      <alignment horizontal="right" vertical="center"/>
    </xf>
    <xf numFmtId="3" fontId="2" fillId="69" borderId="127" applyFont="0">
      <alignment horizontal="right" vertical="center"/>
    </xf>
    <xf numFmtId="3" fontId="2" fillId="69" borderId="127" applyFont="0">
      <alignment horizontal="right" vertical="center"/>
    </xf>
    <xf numFmtId="3" fontId="2" fillId="69" borderId="127" applyFont="0">
      <alignment horizontal="right" vertical="center"/>
    </xf>
    <xf numFmtId="3" fontId="2" fillId="69" borderId="127" applyFont="0">
      <alignment horizontal="right"/>
    </xf>
    <xf numFmtId="3" fontId="2" fillId="69" borderId="127" applyFont="0">
      <alignment horizontal="right"/>
    </xf>
    <xf numFmtId="3" fontId="2" fillId="69" borderId="127" applyFont="0">
      <alignment horizontal="right"/>
    </xf>
    <xf numFmtId="3" fontId="2" fillId="69" borderId="127" applyFont="0">
      <alignment horizontal="right"/>
    </xf>
    <xf numFmtId="3" fontId="2" fillId="69"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3" fontId="2" fillId="69" borderId="127" applyFont="0">
      <alignment horizontal="right"/>
    </xf>
    <xf numFmtId="3" fontId="2" fillId="69" borderId="127" applyFont="0">
      <alignment horizontal="right"/>
    </xf>
    <xf numFmtId="3" fontId="2" fillId="69" borderId="127" applyFont="0">
      <alignment horizontal="right"/>
    </xf>
    <xf numFmtId="3" fontId="2" fillId="69"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194" fontId="2" fillId="69" borderId="127" applyFont="0">
      <alignment horizontal="right"/>
    </xf>
    <xf numFmtId="0" fontId="10" fillId="0" borderId="0"/>
    <xf numFmtId="194" fontId="2" fillId="69" borderId="127" applyFont="0">
      <alignment horizontal="right"/>
    </xf>
    <xf numFmtId="0" fontId="2" fillId="0" borderId="0" applyNumberFormat="0" applyFont="0" applyFill="0" applyBorder="0" applyAlignment="0" applyProtection="0"/>
    <xf numFmtId="194" fontId="2" fillId="69" borderId="127" applyFont="0">
      <alignment horizontal="right"/>
    </xf>
    <xf numFmtId="194" fontId="2" fillId="69" borderId="127" applyFont="0">
      <alignment horizontal="right"/>
    </xf>
    <xf numFmtId="194" fontId="2" fillId="69" borderId="127" applyFont="0">
      <alignment horizontal="right"/>
    </xf>
    <xf numFmtId="194" fontId="2" fillId="69"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194" fontId="2" fillId="69" borderId="127" applyFont="0">
      <alignment horizontal="right"/>
    </xf>
    <xf numFmtId="194" fontId="2" fillId="69" borderId="127" applyFont="0">
      <alignment horizontal="right"/>
    </xf>
    <xf numFmtId="194" fontId="2" fillId="69" borderId="127" applyFont="0">
      <alignment horizontal="right"/>
    </xf>
    <xf numFmtId="194" fontId="2" fillId="69"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6" fontId="2" fillId="69" borderId="127" applyFont="0">
      <alignment horizontal="right"/>
    </xf>
    <xf numFmtId="0" fontId="10" fillId="0" borderId="0"/>
    <xf numFmtId="266" fontId="2" fillId="69" borderId="127" applyFont="0">
      <alignment horizontal="right"/>
    </xf>
    <xf numFmtId="0" fontId="2" fillId="0" borderId="0" applyNumberFormat="0" applyFont="0" applyFill="0" applyBorder="0" applyAlignment="0" applyProtection="0"/>
    <xf numFmtId="266" fontId="2" fillId="69" borderId="127" applyFont="0">
      <alignment horizontal="right"/>
    </xf>
    <xf numFmtId="266" fontId="2" fillId="69" borderId="127" applyFont="0">
      <alignment horizontal="right"/>
    </xf>
    <xf numFmtId="266" fontId="2" fillId="69" borderId="127" applyFont="0">
      <alignment horizontal="right"/>
    </xf>
    <xf numFmtId="266" fontId="2" fillId="69"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266" fontId="2" fillId="69" borderId="127" applyFont="0">
      <alignment horizontal="right"/>
    </xf>
    <xf numFmtId="266" fontId="2" fillId="69" borderId="127" applyFont="0">
      <alignment horizontal="right"/>
    </xf>
    <xf numFmtId="266" fontId="2" fillId="69" borderId="127" applyFont="0">
      <alignment horizontal="right"/>
    </xf>
    <xf numFmtId="266" fontId="2" fillId="69"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10" fontId="2" fillId="69" borderId="127" applyFont="0">
      <alignment horizontal="right"/>
    </xf>
    <xf numFmtId="0" fontId="10" fillId="0" borderId="0"/>
    <xf numFmtId="10" fontId="2" fillId="69" borderId="127" applyFont="0">
      <alignment horizontal="right"/>
    </xf>
    <xf numFmtId="0" fontId="2" fillId="0" borderId="0" applyNumberFormat="0" applyFont="0" applyFill="0" applyBorder="0" applyAlignment="0" applyProtection="0"/>
    <xf numFmtId="10" fontId="2" fillId="69" borderId="127" applyFont="0">
      <alignment horizontal="right"/>
    </xf>
    <xf numFmtId="10" fontId="2" fillId="69" borderId="127" applyFont="0">
      <alignment horizontal="right"/>
    </xf>
    <xf numFmtId="10" fontId="2" fillId="69" borderId="127" applyFont="0">
      <alignment horizontal="right"/>
    </xf>
    <xf numFmtId="10" fontId="2" fillId="69"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10" fontId="2" fillId="69" borderId="127" applyFont="0">
      <alignment horizontal="right"/>
    </xf>
    <xf numFmtId="10" fontId="2" fillId="69" borderId="127" applyFont="0">
      <alignment horizontal="right"/>
    </xf>
    <xf numFmtId="10" fontId="2" fillId="69" borderId="127" applyFont="0">
      <alignment horizontal="right"/>
    </xf>
    <xf numFmtId="10" fontId="2" fillId="69"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9" fontId="2" fillId="69" borderId="127" applyFont="0">
      <alignment horizontal="right"/>
    </xf>
    <xf numFmtId="0" fontId="10" fillId="0" borderId="0"/>
    <xf numFmtId="9" fontId="2" fillId="69" borderId="127" applyFont="0">
      <alignment horizontal="right"/>
    </xf>
    <xf numFmtId="0" fontId="2" fillId="0" borderId="0" applyNumberFormat="0" applyFont="0" applyFill="0" applyBorder="0" applyAlignment="0" applyProtection="0"/>
    <xf numFmtId="9" fontId="2" fillId="69" borderId="127" applyFont="0">
      <alignment horizontal="right"/>
    </xf>
    <xf numFmtId="9" fontId="2" fillId="69" borderId="127" applyFont="0">
      <alignment horizontal="right"/>
    </xf>
    <xf numFmtId="9" fontId="2" fillId="69" borderId="127" applyFont="0">
      <alignment horizontal="right"/>
    </xf>
    <xf numFmtId="9" fontId="2" fillId="69"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9" fontId="2" fillId="69" borderId="127" applyFont="0">
      <alignment horizontal="right"/>
    </xf>
    <xf numFmtId="9" fontId="2" fillId="69" borderId="127" applyFont="0">
      <alignment horizontal="right"/>
    </xf>
    <xf numFmtId="9" fontId="2" fillId="69" borderId="127" applyFont="0">
      <alignment horizontal="right"/>
    </xf>
    <xf numFmtId="9" fontId="2" fillId="69"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54" fontId="2" fillId="69" borderId="127" applyFont="0">
      <alignment horizontal="center" wrapText="1"/>
    </xf>
    <xf numFmtId="0" fontId="10" fillId="0" borderId="0"/>
    <xf numFmtId="354" fontId="2" fillId="69" borderId="127" applyFont="0">
      <alignment horizontal="center" wrapText="1"/>
    </xf>
    <xf numFmtId="0" fontId="2" fillId="0" borderId="0" applyNumberFormat="0" applyFont="0" applyFill="0" applyBorder="0" applyAlignment="0" applyProtection="0"/>
    <xf numFmtId="354" fontId="2" fillId="69" borderId="127" applyFont="0">
      <alignment horizontal="center" wrapText="1"/>
    </xf>
    <xf numFmtId="354" fontId="2" fillId="69" borderId="127" applyFont="0">
      <alignment horizontal="center" wrapText="1"/>
    </xf>
    <xf numFmtId="354" fontId="2" fillId="69" borderId="127" applyFont="0">
      <alignment horizontal="center" wrapText="1"/>
    </xf>
    <xf numFmtId="354" fontId="2" fillId="69" borderId="127" applyFont="0">
      <alignment horizontal="center" wrapText="1"/>
    </xf>
    <xf numFmtId="3" fontId="210" fillId="0" borderId="138">
      <alignment vertical="center"/>
    </xf>
    <xf numFmtId="0" fontId="2" fillId="0" borderId="0" applyNumberFormat="0" applyFont="0" applyFill="0" applyBorder="0" applyAlignment="0" applyProtection="0"/>
    <xf numFmtId="0" fontId="10" fillId="0" borderId="0"/>
    <xf numFmtId="354" fontId="2" fillId="69" borderId="127" applyFont="0">
      <alignment horizontal="center" wrapText="1"/>
    </xf>
    <xf numFmtId="354" fontId="2" fillId="69" borderId="127" applyFont="0">
      <alignment horizontal="center" wrapText="1"/>
    </xf>
    <xf numFmtId="354" fontId="2" fillId="69" borderId="127" applyFont="0">
      <alignment horizontal="center" wrapText="1"/>
    </xf>
    <xf numFmtId="354" fontId="2" fillId="69" borderId="127" applyFont="0">
      <alignment horizontal="center" wrapText="1"/>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173" fontId="310" fillId="0" borderId="0">
      <alignment horizontal="right"/>
    </xf>
    <xf numFmtId="0" fontId="2" fillId="0" borderId="0" applyNumberFormat="0" applyFont="0" applyFill="0" applyBorder="0" applyAlignment="0" applyProtection="0"/>
    <xf numFmtId="0" fontId="10" fillId="0" borderId="0"/>
    <xf numFmtId="0" fontId="10" fillId="0" borderId="0"/>
    <xf numFmtId="170"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11" fillId="105" borderId="178" applyNumberFormat="0" applyBorder="0">
      <alignment horizontal="centerContinuous"/>
    </xf>
    <xf numFmtId="0" fontId="311" fillId="105" borderId="178" applyNumberFormat="0" applyBorder="0">
      <alignment horizontal="centerContinuous"/>
    </xf>
    <xf numFmtId="0" fontId="311" fillId="105" borderId="178" applyNumberFormat="0" applyBorder="0">
      <alignment horizontal="centerContinuous"/>
    </xf>
    <xf numFmtId="0" fontId="311" fillId="105" borderId="178" applyNumberFormat="0" applyBorder="0">
      <alignment horizontal="centerContinuous"/>
    </xf>
    <xf numFmtId="38" fontId="174" fillId="0" borderId="0" applyFill="0" applyBorder="0" applyAlignment="0" applyProtection="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06" fontId="2" fillId="0" borderId="0" applyFont="0" applyFill="0" applyBorder="0" applyAlignment="0" applyProtection="0"/>
    <xf numFmtId="306" fontId="2" fillId="0" borderId="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7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8" applyNumberFormat="0" applyAlignment="0" applyProtection="0"/>
    <xf numFmtId="0" fontId="66" fillId="63" borderId="168" applyNumberFormat="0" applyAlignment="0" applyProtection="0"/>
    <xf numFmtId="0" fontId="66" fillId="63" borderId="168" applyNumberFormat="0" applyAlignment="0" applyProtection="0"/>
    <xf numFmtId="0" fontId="66" fillId="63" borderId="168" applyNumberFormat="0" applyAlignment="0" applyProtection="0"/>
    <xf numFmtId="0" fontId="66" fillId="63" borderId="168" applyNumberFormat="0" applyAlignment="0" applyProtection="0"/>
    <xf numFmtId="0" fontId="66" fillId="63"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45" fillId="0" borderId="0" applyNumberFormat="0"/>
    <xf numFmtId="0" fontId="10" fillId="0" borderId="0"/>
    <xf numFmtId="173" fontId="312"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9" applyBorder="0"/>
    <xf numFmtId="3" fontId="2" fillId="68" borderId="129" applyBorder="0"/>
    <xf numFmtId="3" fontId="2" fillId="68" borderId="129" applyBorder="0"/>
    <xf numFmtId="3" fontId="2" fillId="68" borderId="129" applyBorder="0"/>
    <xf numFmtId="3" fontId="2" fillId="68" borderId="129" applyBorder="0"/>
    <xf numFmtId="0" fontId="10" fillId="0" borderId="0"/>
    <xf numFmtId="227" fontId="161"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1" fontId="8" fillId="0" borderId="0" applyFont="0" applyFill="0" applyBorder="0" applyAlignment="0" applyProtection="0"/>
    <xf numFmtId="0" fontId="10" fillId="0" borderId="0"/>
    <xf numFmtId="0" fontId="313" fillId="0" borderId="0"/>
    <xf numFmtId="350"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4" fillId="0" borderId="76"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alignment vertical="top"/>
    </xf>
    <xf numFmtId="4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alignment vertical="top"/>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9"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339" fontId="312" fillId="68" borderId="0">
      <alignment horizontal="center"/>
    </xf>
    <xf numFmtId="0" fontId="2" fillId="0" borderId="0" applyNumberFormat="0" applyFont="0" applyFill="0" applyBorder="0" applyAlignment="0" applyProtection="0"/>
    <xf numFmtId="0" fontId="10" fillId="0" borderId="0"/>
    <xf numFmtId="242" fontId="312"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91" fillId="0" borderId="0"/>
    <xf numFmtId="40" fontId="315" fillId="0" borderId="0" applyBorder="0">
      <alignment horizontal="right"/>
    </xf>
    <xf numFmtId="0" fontId="316" fillId="0" borderId="0" applyNumberFormat="0" applyFont="0" applyBorder="0" applyAlignment="0">
      <alignment horizontal="left"/>
    </xf>
    <xf numFmtId="0" fontId="161" fillId="0" borderId="127" applyNumberFormat="0" applyFont="0" applyFill="0" applyBorder="0" applyAlignment="0">
      <protection hidden="1"/>
    </xf>
    <xf numFmtId="0" fontId="10" fillId="0" borderId="0"/>
    <xf numFmtId="0" fontId="161" fillId="0" borderId="127" applyNumberFormat="0" applyFont="0" applyFill="0" applyBorder="0" applyAlignment="0">
      <protection hidden="1"/>
    </xf>
    <xf numFmtId="0" fontId="10" fillId="0" borderId="0"/>
    <xf numFmtId="0" fontId="161" fillId="0" borderId="127" applyNumberFormat="0" applyFont="0" applyFill="0" applyBorder="0" applyAlignment="0">
      <protection hidden="1"/>
    </xf>
    <xf numFmtId="0" fontId="161" fillId="0" borderId="127" applyNumberFormat="0" applyFont="0" applyFill="0" applyBorder="0" applyAlignment="0">
      <protection hidden="1"/>
    </xf>
    <xf numFmtId="0" fontId="161" fillId="0" borderId="127" applyNumberFormat="0" applyFont="0" applyFill="0" applyBorder="0" applyAlignment="0">
      <protection hidden="1"/>
    </xf>
    <xf numFmtId="0" fontId="161" fillId="0" borderId="127" applyNumberFormat="0" applyFont="0" applyFill="0" applyBorder="0" applyAlignment="0">
      <protection hidden="1"/>
    </xf>
    <xf numFmtId="3" fontId="210" fillId="0" borderId="138">
      <alignment vertical="center"/>
    </xf>
    <xf numFmtId="0" fontId="2" fillId="0" borderId="0" applyNumberFormat="0" applyFont="0" applyFill="0" applyBorder="0" applyAlignment="0" applyProtection="0"/>
    <xf numFmtId="0" fontId="10" fillId="0" borderId="0"/>
    <xf numFmtId="0" fontId="161" fillId="0" borderId="127" applyNumberFormat="0" applyFont="0" applyFill="0" applyBorder="0" applyAlignment="0">
      <protection hidden="1"/>
    </xf>
    <xf numFmtId="0" fontId="161" fillId="0" borderId="127" applyNumberFormat="0" applyFont="0" applyFill="0" applyBorder="0" applyAlignment="0">
      <protection hidden="1"/>
    </xf>
    <xf numFmtId="0" fontId="161" fillId="0" borderId="127" applyNumberFormat="0" applyFont="0" applyFill="0" applyBorder="0" applyAlignment="0">
      <protection hidden="1"/>
    </xf>
    <xf numFmtId="0" fontId="161" fillId="0" borderId="127" applyNumberFormat="0" applyFont="0" applyFill="0" applyBorder="0" applyAlignment="0">
      <protection hidden="1"/>
    </xf>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1" fontId="2" fillId="144" borderId="127" applyFont="0">
      <alignment horizontal="right"/>
    </xf>
    <xf numFmtId="0" fontId="10" fillId="0" borderId="0"/>
    <xf numFmtId="1" fontId="2" fillId="144" borderId="127" applyFont="0">
      <alignment horizontal="right"/>
    </xf>
    <xf numFmtId="0" fontId="2" fillId="0" borderId="0" applyNumberFormat="0" applyFont="0" applyFill="0" applyBorder="0" applyAlignment="0" applyProtection="0"/>
    <xf numFmtId="1" fontId="2" fillId="144" borderId="127" applyFont="0">
      <alignment horizontal="right"/>
    </xf>
    <xf numFmtId="1" fontId="2" fillId="144" borderId="127" applyFont="0">
      <alignment horizontal="right"/>
    </xf>
    <xf numFmtId="1" fontId="2" fillId="144" borderId="127" applyFont="0">
      <alignment horizontal="right"/>
    </xf>
    <xf numFmtId="1" fontId="2" fillId="144"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1" fontId="2" fillId="144" borderId="127" applyFont="0">
      <alignment horizontal="right"/>
    </xf>
    <xf numFmtId="1" fontId="2" fillId="144" borderId="127" applyFont="0">
      <alignment horizontal="right"/>
    </xf>
    <xf numFmtId="1" fontId="2" fillId="144" borderId="127" applyFont="0">
      <alignment horizontal="right"/>
    </xf>
    <xf numFmtId="1" fontId="2" fillId="144"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10" fontId="2" fillId="144" borderId="127" applyFont="0"/>
    <xf numFmtId="0" fontId="10" fillId="0" borderId="0"/>
    <xf numFmtId="310" fontId="2" fillId="144" borderId="127" applyFont="0"/>
    <xf numFmtId="0" fontId="2" fillId="0" borderId="0" applyNumberFormat="0" applyFont="0" applyFill="0" applyBorder="0" applyAlignment="0" applyProtection="0"/>
    <xf numFmtId="310" fontId="2" fillId="144" borderId="127" applyFont="0"/>
    <xf numFmtId="310" fontId="2" fillId="144" borderId="127" applyFont="0"/>
    <xf numFmtId="310" fontId="2" fillId="144" borderId="127" applyFont="0"/>
    <xf numFmtId="310" fontId="2" fillId="144" borderId="127" applyFont="0"/>
    <xf numFmtId="3" fontId="210" fillId="0" borderId="138">
      <alignment vertical="center"/>
    </xf>
    <xf numFmtId="0" fontId="2" fillId="0" borderId="0" applyNumberFormat="0" applyFont="0" applyFill="0" applyBorder="0" applyAlignment="0" applyProtection="0"/>
    <xf numFmtId="0" fontId="10" fillId="0" borderId="0"/>
    <xf numFmtId="310" fontId="2" fillId="144" borderId="127" applyFont="0"/>
    <xf numFmtId="310" fontId="2" fillId="144" borderId="127" applyFont="0"/>
    <xf numFmtId="310" fontId="2" fillId="144" borderId="127" applyFont="0"/>
    <xf numFmtId="310" fontId="2" fillId="144" borderId="127" applyFont="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9" fontId="2" fillId="144" borderId="127" applyFont="0">
      <alignment horizontal="right"/>
    </xf>
    <xf numFmtId="0" fontId="10" fillId="0" borderId="0"/>
    <xf numFmtId="9" fontId="2" fillId="144" borderId="127" applyFont="0">
      <alignment horizontal="right"/>
    </xf>
    <xf numFmtId="0" fontId="2" fillId="0" borderId="0" applyNumberFormat="0" applyFont="0" applyFill="0" applyBorder="0" applyAlignment="0" applyProtection="0"/>
    <xf numFmtId="9" fontId="2" fillId="144" borderId="127" applyFont="0">
      <alignment horizontal="right"/>
    </xf>
    <xf numFmtId="9" fontId="2" fillId="144" borderId="127" applyFont="0">
      <alignment horizontal="right"/>
    </xf>
    <xf numFmtId="9" fontId="2" fillId="144" borderId="127" applyFont="0">
      <alignment horizontal="right"/>
    </xf>
    <xf numFmtId="9" fontId="2" fillId="144"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9" fontId="2" fillId="144" borderId="127" applyFont="0">
      <alignment horizontal="right"/>
    </xf>
    <xf numFmtId="9" fontId="2" fillId="144" borderId="127" applyFont="0">
      <alignment horizontal="right"/>
    </xf>
    <xf numFmtId="9" fontId="2" fillId="144" borderId="127" applyFont="0">
      <alignment horizontal="right"/>
    </xf>
    <xf numFmtId="9" fontId="2" fillId="144"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37" fontId="2" fillId="144" borderId="127" applyFont="0">
      <alignment horizontal="right"/>
    </xf>
    <xf numFmtId="0" fontId="10" fillId="0" borderId="0"/>
    <xf numFmtId="337" fontId="2" fillId="144" borderId="127" applyFont="0">
      <alignment horizontal="right"/>
    </xf>
    <xf numFmtId="0" fontId="2" fillId="0" borderId="0" applyNumberFormat="0" applyFont="0" applyFill="0" applyBorder="0" applyAlignment="0" applyProtection="0"/>
    <xf numFmtId="337" fontId="2" fillId="144" borderId="127" applyFont="0">
      <alignment horizontal="right"/>
    </xf>
    <xf numFmtId="337" fontId="2" fillId="144" borderId="127" applyFont="0">
      <alignment horizontal="right"/>
    </xf>
    <xf numFmtId="337" fontId="2" fillId="144" borderId="127" applyFont="0">
      <alignment horizontal="right"/>
    </xf>
    <xf numFmtId="337" fontId="2" fillId="144"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337" fontId="2" fillId="144" borderId="127" applyFont="0">
      <alignment horizontal="right"/>
    </xf>
    <xf numFmtId="337" fontId="2" fillId="144" borderId="127" applyFont="0">
      <alignment horizontal="right"/>
    </xf>
    <xf numFmtId="337" fontId="2" fillId="144" borderId="127" applyFont="0">
      <alignment horizontal="right"/>
    </xf>
    <xf numFmtId="337" fontId="2" fillId="144"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10" fontId="2" fillId="144" borderId="127" applyFont="0">
      <alignment horizontal="right"/>
    </xf>
    <xf numFmtId="0" fontId="10" fillId="0" borderId="0"/>
    <xf numFmtId="10" fontId="2" fillId="144" borderId="127" applyFont="0">
      <alignment horizontal="right"/>
    </xf>
    <xf numFmtId="0" fontId="2" fillId="0" borderId="0" applyNumberFormat="0" applyFont="0" applyFill="0" applyBorder="0" applyAlignment="0" applyProtection="0"/>
    <xf numFmtId="10" fontId="2" fillId="144" borderId="127" applyFont="0">
      <alignment horizontal="right"/>
    </xf>
    <xf numFmtId="10" fontId="2" fillId="144" borderId="127" applyFont="0">
      <alignment horizontal="right"/>
    </xf>
    <xf numFmtId="10" fontId="2" fillId="144" borderId="127" applyFont="0">
      <alignment horizontal="right"/>
    </xf>
    <xf numFmtId="10" fontId="2" fillId="144"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10" fontId="2" fillId="144" borderId="127" applyFont="0">
      <alignment horizontal="right"/>
    </xf>
    <xf numFmtId="10" fontId="2" fillId="144" borderId="127" applyFont="0">
      <alignment horizontal="right"/>
    </xf>
    <xf numFmtId="10" fontId="2" fillId="144" borderId="127" applyFont="0">
      <alignment horizontal="right"/>
    </xf>
    <xf numFmtId="10" fontId="2" fillId="144"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144" borderId="127" applyFont="0">
      <alignment horizontal="center" wrapText="1"/>
    </xf>
    <xf numFmtId="0" fontId="10" fillId="0" borderId="0"/>
    <xf numFmtId="0" fontId="2" fillId="144" borderId="127" applyFont="0">
      <alignment horizontal="center" wrapText="1"/>
    </xf>
    <xf numFmtId="0" fontId="2" fillId="0" borderId="0" applyNumberFormat="0" applyFont="0" applyFill="0" applyBorder="0" applyAlignment="0" applyProtection="0"/>
    <xf numFmtId="0" fontId="2" fillId="144" borderId="127" applyFont="0">
      <alignment horizontal="center" wrapText="1"/>
    </xf>
    <xf numFmtId="0" fontId="2" fillId="144" borderId="127" applyFont="0">
      <alignment horizontal="center" wrapText="1"/>
    </xf>
    <xf numFmtId="0" fontId="2" fillId="144" borderId="127" applyFont="0">
      <alignment horizontal="center" wrapText="1"/>
    </xf>
    <xf numFmtId="0" fontId="2" fillId="144" borderId="127" applyFont="0">
      <alignment horizontal="center" wrapText="1"/>
    </xf>
    <xf numFmtId="3" fontId="210" fillId="0" borderId="138">
      <alignment vertical="center"/>
    </xf>
    <xf numFmtId="0" fontId="2" fillId="0" borderId="0" applyNumberFormat="0" applyFont="0" applyFill="0" applyBorder="0" applyAlignment="0" applyProtection="0"/>
    <xf numFmtId="0" fontId="10" fillId="0" borderId="0"/>
    <xf numFmtId="0" fontId="2" fillId="144" borderId="127" applyFont="0">
      <alignment horizontal="center" wrapText="1"/>
    </xf>
    <xf numFmtId="0" fontId="2" fillId="144" borderId="127" applyFont="0">
      <alignment horizontal="center" wrapText="1"/>
    </xf>
    <xf numFmtId="0" fontId="2" fillId="144" borderId="127" applyFont="0">
      <alignment horizontal="center" wrapText="1"/>
    </xf>
    <xf numFmtId="0" fontId="2" fillId="144" borderId="127" applyFont="0">
      <alignment horizontal="center" wrapText="1"/>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49" fontId="2" fillId="144" borderId="127" applyFont="0"/>
    <xf numFmtId="0" fontId="10" fillId="0" borderId="0"/>
    <xf numFmtId="0" fontId="10" fillId="0" borderId="0"/>
    <xf numFmtId="3" fontId="210" fillId="0" borderId="138">
      <alignment vertical="center"/>
    </xf>
    <xf numFmtId="0" fontId="10" fillId="0" borderId="0"/>
    <xf numFmtId="0" fontId="10" fillId="0" borderId="0"/>
    <xf numFmtId="49" fontId="2" fillId="144" borderId="127" applyFont="0"/>
    <xf numFmtId="0" fontId="2" fillId="0" borderId="0" applyNumberFormat="0" applyFont="0" applyFill="0" applyBorder="0" applyAlignment="0" applyProtection="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310" fontId="2" fillId="145" borderId="127" applyFont="0"/>
    <xf numFmtId="0" fontId="10" fillId="0" borderId="0"/>
    <xf numFmtId="310" fontId="2" fillId="145" borderId="127" applyFont="0"/>
    <xf numFmtId="0" fontId="2" fillId="0" borderId="0" applyNumberFormat="0" applyFont="0" applyFill="0" applyBorder="0" applyAlignment="0" applyProtection="0"/>
    <xf numFmtId="310" fontId="2" fillId="145" borderId="127" applyFont="0"/>
    <xf numFmtId="310" fontId="2" fillId="145" borderId="127" applyFont="0"/>
    <xf numFmtId="310" fontId="2" fillId="145" borderId="127" applyFont="0"/>
    <xf numFmtId="310" fontId="2" fillId="145" borderId="127" applyFont="0"/>
    <xf numFmtId="3" fontId="210" fillId="0" borderId="138">
      <alignment vertical="center"/>
    </xf>
    <xf numFmtId="0" fontId="2" fillId="0" borderId="0" applyNumberFormat="0" applyFont="0" applyFill="0" applyBorder="0" applyAlignment="0" applyProtection="0"/>
    <xf numFmtId="0" fontId="10" fillId="0" borderId="0"/>
    <xf numFmtId="310" fontId="2" fillId="145" borderId="127" applyFont="0"/>
    <xf numFmtId="310" fontId="2" fillId="145" borderId="127" applyFont="0"/>
    <xf numFmtId="310" fontId="2" fillId="145" borderId="127" applyFont="0"/>
    <xf numFmtId="310" fontId="2" fillId="145" borderId="127" applyFont="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9" fontId="2" fillId="145" borderId="127" applyFont="0">
      <alignment horizontal="right"/>
    </xf>
    <xf numFmtId="0" fontId="10" fillId="0" borderId="0"/>
    <xf numFmtId="9" fontId="2" fillId="145" borderId="127" applyFont="0">
      <alignment horizontal="right"/>
    </xf>
    <xf numFmtId="0" fontId="2" fillId="0" borderId="0" applyNumberFormat="0" applyFont="0" applyFill="0" applyBorder="0" applyAlignment="0" applyProtection="0"/>
    <xf numFmtId="9" fontId="2" fillId="145" borderId="127" applyFont="0">
      <alignment horizontal="right"/>
    </xf>
    <xf numFmtId="9" fontId="2" fillId="145" borderId="127" applyFont="0">
      <alignment horizontal="right"/>
    </xf>
    <xf numFmtId="9" fontId="2" fillId="145" borderId="127" applyFont="0">
      <alignment horizontal="right"/>
    </xf>
    <xf numFmtId="9" fontId="2" fillId="145"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9" fontId="2" fillId="145" borderId="127" applyFont="0">
      <alignment horizontal="right"/>
    </xf>
    <xf numFmtId="9" fontId="2" fillId="145" borderId="127" applyFont="0">
      <alignment horizontal="right"/>
    </xf>
    <xf numFmtId="9" fontId="2" fillId="145" borderId="127" applyFont="0">
      <alignment horizontal="right"/>
    </xf>
    <xf numFmtId="9" fontId="2" fillId="145"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317" fontId="2" fillId="146" borderId="127">
      <alignment vertical="center"/>
    </xf>
    <xf numFmtId="317" fontId="2" fillId="146" borderId="127">
      <alignment vertical="center"/>
    </xf>
    <xf numFmtId="317" fontId="2" fillId="146" borderId="127">
      <alignment vertical="center"/>
    </xf>
    <xf numFmtId="317" fontId="2" fillId="146" borderId="127">
      <alignment vertical="center"/>
    </xf>
    <xf numFmtId="317" fontId="2" fillId="146" borderId="127">
      <alignment vertical="center"/>
    </xf>
    <xf numFmtId="310" fontId="2" fillId="93" borderId="127" applyFont="0">
      <alignment horizontal="right"/>
    </xf>
    <xf numFmtId="0" fontId="10" fillId="0" borderId="0"/>
    <xf numFmtId="310" fontId="2" fillId="93" borderId="127" applyFont="0">
      <alignment horizontal="right"/>
    </xf>
    <xf numFmtId="0" fontId="2" fillId="0" borderId="0" applyNumberFormat="0" applyFont="0" applyFill="0" applyBorder="0" applyAlignment="0" applyProtection="0"/>
    <xf numFmtId="310" fontId="2" fillId="93" borderId="127" applyFont="0">
      <alignment horizontal="right"/>
    </xf>
    <xf numFmtId="310" fontId="2" fillId="93" borderId="127" applyFont="0">
      <alignment horizontal="right"/>
    </xf>
    <xf numFmtId="310" fontId="2" fillId="93" borderId="127" applyFont="0">
      <alignment horizontal="right"/>
    </xf>
    <xf numFmtId="310" fontId="2" fillId="93"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310" fontId="2" fillId="93" borderId="127" applyFont="0">
      <alignment horizontal="right"/>
    </xf>
    <xf numFmtId="310" fontId="2" fillId="93" borderId="127" applyFont="0">
      <alignment horizontal="right"/>
    </xf>
    <xf numFmtId="310" fontId="2" fillId="93" borderId="127" applyFont="0">
      <alignment horizontal="right"/>
    </xf>
    <xf numFmtId="310" fontId="2" fillId="93"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1" fontId="2" fillId="93" borderId="127" applyFont="0">
      <alignment horizontal="right"/>
    </xf>
    <xf numFmtId="0" fontId="10" fillId="0" borderId="0"/>
    <xf numFmtId="1" fontId="2" fillId="93" borderId="127" applyFont="0">
      <alignment horizontal="right"/>
    </xf>
    <xf numFmtId="0" fontId="2" fillId="0" borderId="0" applyNumberFormat="0" applyFont="0" applyFill="0" applyBorder="0" applyAlignment="0" applyProtection="0"/>
    <xf numFmtId="1" fontId="2" fillId="93" borderId="127" applyFont="0">
      <alignment horizontal="right"/>
    </xf>
    <xf numFmtId="1" fontId="2" fillId="93" borderId="127" applyFont="0">
      <alignment horizontal="right"/>
    </xf>
    <xf numFmtId="1" fontId="2" fillId="93" borderId="127" applyFont="0">
      <alignment horizontal="right"/>
    </xf>
    <xf numFmtId="1" fontId="2" fillId="93"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1" fontId="2" fillId="93" borderId="127" applyFont="0">
      <alignment horizontal="right"/>
    </xf>
    <xf numFmtId="1" fontId="2" fillId="93" borderId="127" applyFont="0">
      <alignment horizontal="right"/>
    </xf>
    <xf numFmtId="1" fontId="2" fillId="93" borderId="127" applyFont="0">
      <alignment horizontal="right"/>
    </xf>
    <xf numFmtId="1" fontId="2" fillId="93"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10" fontId="2" fillId="93" borderId="127" applyFont="0"/>
    <xf numFmtId="0" fontId="10" fillId="0" borderId="0"/>
    <xf numFmtId="310" fontId="2" fillId="93" borderId="127" applyFont="0"/>
    <xf numFmtId="0" fontId="2" fillId="0" borderId="0" applyNumberFormat="0" applyFont="0" applyFill="0" applyBorder="0" applyAlignment="0" applyProtection="0"/>
    <xf numFmtId="310" fontId="2" fillId="93" borderId="127" applyFont="0"/>
    <xf numFmtId="310" fontId="2" fillId="93" borderId="127" applyFont="0"/>
    <xf numFmtId="310" fontId="2" fillId="93" borderId="127" applyFont="0"/>
    <xf numFmtId="310" fontId="2" fillId="93" borderId="127" applyFont="0"/>
    <xf numFmtId="3" fontId="210" fillId="0" borderId="138">
      <alignment vertical="center"/>
    </xf>
    <xf numFmtId="0" fontId="2" fillId="0" borderId="0" applyNumberFormat="0" applyFont="0" applyFill="0" applyBorder="0" applyAlignment="0" applyProtection="0"/>
    <xf numFmtId="0" fontId="10" fillId="0" borderId="0"/>
    <xf numFmtId="310" fontId="2" fillId="93" borderId="127" applyFont="0"/>
    <xf numFmtId="310" fontId="2" fillId="93" borderId="127" applyFont="0"/>
    <xf numFmtId="310" fontId="2" fillId="93" borderId="127" applyFont="0"/>
    <xf numFmtId="310" fontId="2" fillId="93" borderId="127" applyFont="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266" fontId="2" fillId="93" borderId="127" applyFont="0"/>
    <xf numFmtId="0" fontId="10" fillId="0" borderId="0"/>
    <xf numFmtId="266" fontId="2" fillId="93" borderId="127" applyFont="0"/>
    <xf numFmtId="0" fontId="2" fillId="0" borderId="0" applyNumberFormat="0" applyFont="0" applyFill="0" applyBorder="0" applyAlignment="0" applyProtection="0"/>
    <xf numFmtId="266" fontId="2" fillId="93" borderId="127" applyFont="0"/>
    <xf numFmtId="266" fontId="2" fillId="93" borderId="127" applyFont="0"/>
    <xf numFmtId="266" fontId="2" fillId="93" borderId="127" applyFont="0"/>
    <xf numFmtId="266" fontId="2" fillId="93" borderId="127" applyFont="0"/>
    <xf numFmtId="3" fontId="210" fillId="0" borderId="138">
      <alignment vertical="center"/>
    </xf>
    <xf numFmtId="0" fontId="2" fillId="0" borderId="0" applyNumberFormat="0" applyFont="0" applyFill="0" applyBorder="0" applyAlignment="0" applyProtection="0"/>
    <xf numFmtId="0" fontId="10" fillId="0" borderId="0"/>
    <xf numFmtId="266" fontId="2" fillId="93" borderId="127" applyFont="0"/>
    <xf numFmtId="266" fontId="2" fillId="93" borderId="127" applyFont="0"/>
    <xf numFmtId="266" fontId="2" fillId="93" borderId="127" applyFont="0"/>
    <xf numFmtId="266" fontId="2" fillId="93" borderId="127" applyFont="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10" fontId="2" fillId="93" borderId="127" applyFont="0">
      <alignment horizontal="right"/>
    </xf>
    <xf numFmtId="0" fontId="10" fillId="0" borderId="0"/>
    <xf numFmtId="10" fontId="2" fillId="93" borderId="127" applyFont="0">
      <alignment horizontal="right"/>
    </xf>
    <xf numFmtId="0" fontId="2" fillId="0" borderId="0" applyNumberFormat="0" applyFont="0" applyFill="0" applyBorder="0" applyAlignment="0" applyProtection="0"/>
    <xf numFmtId="10" fontId="2" fillId="93" borderId="127" applyFont="0">
      <alignment horizontal="right"/>
    </xf>
    <xf numFmtId="10" fontId="2" fillId="93" borderId="127" applyFont="0">
      <alignment horizontal="right"/>
    </xf>
    <xf numFmtId="10" fontId="2" fillId="93" borderId="127" applyFont="0">
      <alignment horizontal="right"/>
    </xf>
    <xf numFmtId="10" fontId="2" fillId="93"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10" fontId="2" fillId="93" borderId="127" applyFont="0">
      <alignment horizontal="right"/>
    </xf>
    <xf numFmtId="10" fontId="2" fillId="93" borderId="127" applyFont="0">
      <alignment horizontal="right"/>
    </xf>
    <xf numFmtId="10" fontId="2" fillId="93" borderId="127" applyFont="0">
      <alignment horizontal="right"/>
    </xf>
    <xf numFmtId="10" fontId="2" fillId="93"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9" fontId="2" fillId="93" borderId="127" applyFont="0">
      <alignment horizontal="right"/>
    </xf>
    <xf numFmtId="0" fontId="10" fillId="0" borderId="0"/>
    <xf numFmtId="9" fontId="2" fillId="93" borderId="127" applyFont="0">
      <alignment horizontal="right"/>
    </xf>
    <xf numFmtId="0" fontId="2" fillId="0" borderId="0" applyNumberFormat="0" applyFont="0" applyFill="0" applyBorder="0" applyAlignment="0" applyProtection="0"/>
    <xf numFmtId="9" fontId="2" fillId="93" borderId="127" applyFont="0">
      <alignment horizontal="right"/>
    </xf>
    <xf numFmtId="9" fontId="2" fillId="93" borderId="127" applyFont="0">
      <alignment horizontal="right"/>
    </xf>
    <xf numFmtId="9" fontId="2" fillId="93" borderId="127" applyFont="0">
      <alignment horizontal="right"/>
    </xf>
    <xf numFmtId="9" fontId="2" fillId="93"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9" fontId="2" fillId="93" borderId="127" applyFont="0">
      <alignment horizontal="right"/>
    </xf>
    <xf numFmtId="9" fontId="2" fillId="93" borderId="127" applyFont="0">
      <alignment horizontal="right"/>
    </xf>
    <xf numFmtId="9" fontId="2" fillId="93" borderId="127" applyFont="0">
      <alignment horizontal="right"/>
    </xf>
    <xf numFmtId="9" fontId="2" fillId="93"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37" fontId="2" fillId="93" borderId="127" applyFont="0">
      <alignment horizontal="right"/>
    </xf>
    <xf numFmtId="0" fontId="10" fillId="0" borderId="0"/>
    <xf numFmtId="337" fontId="2" fillId="93" borderId="127" applyFont="0">
      <alignment horizontal="right"/>
    </xf>
    <xf numFmtId="0" fontId="2" fillId="0" borderId="0" applyNumberFormat="0" applyFont="0" applyFill="0" applyBorder="0" applyAlignment="0" applyProtection="0"/>
    <xf numFmtId="337" fontId="2" fillId="93" borderId="127" applyFont="0">
      <alignment horizontal="right"/>
    </xf>
    <xf numFmtId="337" fontId="2" fillId="93" borderId="127" applyFont="0">
      <alignment horizontal="right"/>
    </xf>
    <xf numFmtId="337" fontId="2" fillId="93" borderId="127" applyFont="0">
      <alignment horizontal="right"/>
    </xf>
    <xf numFmtId="337" fontId="2" fillId="93"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337" fontId="2" fillId="93" borderId="127" applyFont="0">
      <alignment horizontal="right"/>
    </xf>
    <xf numFmtId="337" fontId="2" fillId="93" borderId="127" applyFont="0">
      <alignment horizontal="right"/>
    </xf>
    <xf numFmtId="337" fontId="2" fillId="93" borderId="127" applyFont="0">
      <alignment horizontal="right"/>
    </xf>
    <xf numFmtId="337" fontId="2" fillId="93" borderId="127"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10" fontId="2" fillId="93" borderId="130"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30" applyFont="0">
      <alignment horizontal="right"/>
    </xf>
    <xf numFmtId="0" fontId="2" fillId="0" borderId="0" applyNumberFormat="0" applyFont="0" applyFill="0" applyBorder="0" applyAlignment="0" applyProtection="0"/>
    <xf numFmtId="10" fontId="2" fillId="93" borderId="130" applyFont="0">
      <alignment horizontal="right"/>
    </xf>
    <xf numFmtId="10" fontId="2" fillId="93" borderId="130" applyFont="0">
      <alignment horizontal="right"/>
    </xf>
    <xf numFmtId="10" fontId="2" fillId="93" borderId="130" applyFont="0">
      <alignment horizontal="right"/>
    </xf>
    <xf numFmtId="10" fontId="2" fillId="93" borderId="130"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10" fontId="2" fillId="93" borderId="130" applyFont="0">
      <alignment horizontal="right"/>
    </xf>
    <xf numFmtId="10" fontId="2" fillId="93" borderId="130" applyFont="0">
      <alignment horizontal="right"/>
    </xf>
    <xf numFmtId="10" fontId="2" fillId="93" borderId="130" applyFont="0">
      <alignment horizontal="right"/>
    </xf>
    <xf numFmtId="10" fontId="2" fillId="93" borderId="130" applyFont="0">
      <alignment horizontal="right"/>
    </xf>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 fillId="93" borderId="127" applyFont="0">
      <alignment horizontal="center" wrapText="1"/>
      <protection locked="0"/>
    </xf>
    <xf numFmtId="0" fontId="10" fillId="0" borderId="0"/>
    <xf numFmtId="0" fontId="2" fillId="93" borderId="127" applyFont="0">
      <alignment horizontal="center" wrapText="1"/>
      <protection locked="0"/>
    </xf>
    <xf numFmtId="0" fontId="2" fillId="0" borderId="0" applyNumberFormat="0" applyFont="0" applyFill="0" applyBorder="0" applyAlignment="0" applyProtection="0"/>
    <xf numFmtId="0" fontId="2" fillId="93" borderId="127" applyFont="0">
      <alignment horizontal="center" wrapText="1"/>
      <protection locked="0"/>
    </xf>
    <xf numFmtId="0" fontId="2" fillId="93" borderId="127" applyFont="0">
      <alignment horizontal="center" wrapText="1"/>
      <protection locked="0"/>
    </xf>
    <xf numFmtId="0" fontId="2" fillId="93" borderId="127" applyFont="0">
      <alignment horizontal="center" wrapText="1"/>
      <protection locked="0"/>
    </xf>
    <xf numFmtId="0" fontId="2" fillId="93" borderId="127" applyFont="0">
      <alignment horizontal="center" wrapText="1"/>
      <protection locked="0"/>
    </xf>
    <xf numFmtId="3" fontId="210" fillId="0" borderId="138">
      <alignment vertical="center"/>
    </xf>
    <xf numFmtId="0" fontId="2" fillId="0" borderId="0" applyNumberFormat="0" applyFont="0" applyFill="0" applyBorder="0" applyAlignment="0" applyProtection="0"/>
    <xf numFmtId="0" fontId="10" fillId="0" borderId="0"/>
    <xf numFmtId="0" fontId="2" fillId="93" borderId="127" applyFont="0">
      <alignment horizontal="center" wrapText="1"/>
      <protection locked="0"/>
    </xf>
    <xf numFmtId="0" fontId="2" fillId="93" borderId="127" applyFont="0">
      <alignment horizontal="center" wrapText="1"/>
      <protection locked="0"/>
    </xf>
    <xf numFmtId="0" fontId="2" fillId="93" borderId="127" applyFont="0">
      <alignment horizontal="center" wrapText="1"/>
      <protection locked="0"/>
    </xf>
    <xf numFmtId="0" fontId="2" fillId="93" borderId="127" applyFont="0">
      <alignment horizontal="center" wrapText="1"/>
      <protection locked="0"/>
    </xf>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49" fontId="2" fillId="93" borderId="127" applyFont="0"/>
    <xf numFmtId="0" fontId="10" fillId="0" borderId="0"/>
    <xf numFmtId="0" fontId="10" fillId="0" borderId="0"/>
    <xf numFmtId="3" fontId="210" fillId="0" borderId="138">
      <alignment vertical="center"/>
    </xf>
    <xf numFmtId="0" fontId="10" fillId="0" borderId="0"/>
    <xf numFmtId="0" fontId="10" fillId="0" borderId="0"/>
    <xf numFmtId="49" fontId="2" fillId="93" borderId="127" applyFont="0"/>
    <xf numFmtId="0" fontId="2" fillId="0" borderId="0" applyNumberFormat="0" applyFont="0" applyFill="0" applyBorder="0" applyAlignment="0" applyProtection="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 fontId="210" fillId="0" borderId="138">
      <alignment vertical="center"/>
    </xf>
    <xf numFmtId="0" fontId="317" fillId="0" borderId="179" applyNumberFormat="0" applyAlignment="0" applyProtection="0"/>
    <xf numFmtId="0" fontId="318" fillId="0" borderId="179"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Alignment="0" applyProtection="0"/>
    <xf numFmtId="0" fontId="319" fillId="0" borderId="0" applyNumberFormat="0" applyFill="0" applyBorder="0" applyProtection="0"/>
    <xf numFmtId="0" fontId="320" fillId="0" borderId="0" applyNumberFormat="0" applyFill="0" applyBorder="0" applyProtection="0">
      <alignment vertical="top"/>
    </xf>
    <xf numFmtId="0" fontId="321" fillId="0" borderId="129"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1" fillId="0" borderId="129" applyNumberFormat="0" applyProtection="0">
      <alignment horizontal="left" vertical="top"/>
    </xf>
    <xf numFmtId="0" fontId="321" fillId="0" borderId="129" applyNumberFormat="0" applyProtection="0">
      <alignment horizontal="left" vertical="top"/>
    </xf>
    <xf numFmtId="0" fontId="2" fillId="0" borderId="0" applyNumberFormat="0" applyFont="0" applyFill="0" applyBorder="0" applyAlignment="0" applyProtection="0"/>
    <xf numFmtId="0" fontId="321" fillId="0" borderId="129" applyNumberFormat="0" applyProtection="0">
      <alignment horizontal="right" vertical="top"/>
    </xf>
    <xf numFmtId="0" fontId="321" fillId="0" borderId="129" applyNumberFormat="0" applyProtection="0">
      <alignment horizontal="right" vertical="top"/>
    </xf>
    <xf numFmtId="0" fontId="321" fillId="0" borderId="129" applyNumberFormat="0" applyProtection="0">
      <alignment horizontal="right" vertical="top"/>
    </xf>
    <xf numFmtId="0" fontId="321" fillId="0" borderId="129" applyNumberFormat="0" applyProtection="0">
      <alignment horizontal="right" vertical="top"/>
    </xf>
    <xf numFmtId="0" fontId="321" fillId="0" borderId="129" applyNumberFormat="0" applyProtection="0">
      <alignment horizontal="right" vertical="top"/>
    </xf>
    <xf numFmtId="0" fontId="318" fillId="0" borderId="0" applyNumberFormat="0" applyProtection="0">
      <alignment horizontal="left" vertical="top"/>
    </xf>
    <xf numFmtId="0" fontId="318" fillId="0" borderId="0" applyNumberFormat="0" applyProtection="0">
      <alignment horizontal="right" vertical="top"/>
    </xf>
    <xf numFmtId="0" fontId="317" fillId="0" borderId="0" applyNumberFormat="0" applyProtection="0">
      <alignment horizontal="left" vertical="top"/>
    </xf>
    <xf numFmtId="0" fontId="317" fillId="0" borderId="0" applyNumberFormat="0" applyProtection="0">
      <alignment horizontal="right" vertical="top"/>
    </xf>
    <xf numFmtId="0" fontId="2" fillId="0" borderId="180" applyNumberFormat="0" applyFont="0" applyAlignment="0" applyProtection="0"/>
    <xf numFmtId="0" fontId="2" fillId="0" borderId="181" applyNumberFormat="0" applyFont="0" applyAlignment="0" applyProtection="0"/>
    <xf numFmtId="0" fontId="2" fillId="0" borderId="182" applyNumberFormat="0" applyFont="0" applyAlignment="0" applyProtection="0"/>
    <xf numFmtId="10" fontId="322" fillId="0" borderId="0" applyNumberFormat="0" applyFill="0" applyBorder="0" applyProtection="0">
      <alignment horizontal="right" vertical="top"/>
    </xf>
    <xf numFmtId="0" fontId="318" fillId="0" borderId="129" applyNumberFormat="0" applyFill="0" applyAlignment="0" applyProtection="0"/>
    <xf numFmtId="0" fontId="318" fillId="0" borderId="129" applyNumberFormat="0" applyFill="0" applyAlignment="0" applyProtection="0"/>
    <xf numFmtId="0" fontId="318" fillId="0" borderId="129" applyNumberFormat="0" applyFill="0" applyAlignment="0" applyProtection="0"/>
    <xf numFmtId="0" fontId="318" fillId="0" borderId="129" applyNumberFormat="0" applyFill="0" applyAlignment="0" applyProtection="0"/>
    <xf numFmtId="0" fontId="318" fillId="0" borderId="129" applyNumberFormat="0" applyFill="0" applyAlignment="0" applyProtection="0"/>
    <xf numFmtId="0" fontId="317" fillId="0" borderId="107" applyNumberFormat="0" applyFont="0" applyFill="0" applyAlignment="0" applyProtection="0">
      <alignment horizontal="left" vertical="top"/>
    </xf>
    <xf numFmtId="0" fontId="317" fillId="0" borderId="107" applyNumberFormat="0" applyFont="0" applyFill="0" applyAlignment="0" applyProtection="0">
      <alignment horizontal="left" vertical="top"/>
    </xf>
    <xf numFmtId="0" fontId="317" fillId="0" borderId="107" applyNumberFormat="0" applyFont="0" applyFill="0" applyAlignment="0" applyProtection="0">
      <alignment horizontal="left" vertical="top"/>
    </xf>
    <xf numFmtId="0" fontId="317" fillId="0" borderId="107" applyNumberFormat="0" applyFont="0" applyFill="0" applyAlignment="0" applyProtection="0">
      <alignment horizontal="left" vertical="top"/>
    </xf>
    <xf numFmtId="0" fontId="317" fillId="0" borderId="107" applyNumberFormat="0" applyFont="0" applyFill="0" applyAlignment="0" applyProtection="0">
      <alignment horizontal="left" vertical="top"/>
    </xf>
    <xf numFmtId="0" fontId="318" fillId="0" borderId="111" applyNumberFormat="0" applyFill="0" applyAlignment="0" applyProtection="0">
      <alignment vertical="top"/>
    </xf>
    <xf numFmtId="0" fontId="318" fillId="0" borderId="111" applyNumberFormat="0" applyFill="0" applyAlignment="0" applyProtection="0">
      <alignment vertical="top"/>
    </xf>
    <xf numFmtId="355"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7">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7">
      <alignment vertical="center" wrapText="1"/>
    </xf>
    <xf numFmtId="0" fontId="2" fillId="0" borderId="127">
      <alignment vertical="center" wrapText="1"/>
    </xf>
    <xf numFmtId="0" fontId="2" fillId="0" borderId="127">
      <alignment vertical="center" wrapText="1"/>
    </xf>
    <xf numFmtId="0" fontId="2" fillId="0" borderId="127">
      <alignment vertical="center" wrapText="1"/>
    </xf>
    <xf numFmtId="0" fontId="2" fillId="0" borderId="0" applyNumberFormat="0" applyFont="0" applyFill="0" applyBorder="0" applyAlignment="0" applyProtection="0"/>
    <xf numFmtId="0" fontId="2" fillId="0" borderId="127">
      <alignment vertical="center" wrapText="1"/>
    </xf>
    <xf numFmtId="0" fontId="2" fillId="0" borderId="127">
      <alignment vertical="center" wrapText="1"/>
    </xf>
    <xf numFmtId="0" fontId="2" fillId="0" borderId="127">
      <alignment vertical="center" wrapText="1"/>
    </xf>
    <xf numFmtId="0" fontId="2" fillId="0" borderId="127">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7">
      <alignment vertical="center" wrapText="1"/>
    </xf>
    <xf numFmtId="0" fontId="2" fillId="0" borderId="127">
      <alignment vertical="center" wrapText="1"/>
    </xf>
    <xf numFmtId="0" fontId="2" fillId="0" borderId="127">
      <alignment vertical="center" wrapText="1"/>
    </xf>
    <xf numFmtId="0" fontId="2" fillId="0" borderId="127">
      <alignment vertical="center" wrapText="1"/>
    </xf>
    <xf numFmtId="0" fontId="2" fillId="0" borderId="0" applyNumberFormat="0" applyFont="0" applyFill="0" applyBorder="0" applyAlignment="0" applyProtection="0"/>
    <xf numFmtId="0" fontId="2" fillId="0" borderId="127">
      <alignment vertical="center" wrapText="1"/>
    </xf>
    <xf numFmtId="0" fontId="2" fillId="0" borderId="127">
      <alignment vertical="center" wrapText="1"/>
    </xf>
    <xf numFmtId="0" fontId="2" fillId="0" borderId="127">
      <alignment vertical="center" wrapText="1"/>
    </xf>
    <xf numFmtId="0" fontId="2" fillId="0" borderId="127">
      <alignment vertical="center" wrapText="1"/>
    </xf>
    <xf numFmtId="0" fontId="2" fillId="0" borderId="0" applyNumberFormat="0" applyFont="0" applyFill="0" applyBorder="0" applyAlignment="0" applyProtection="0"/>
    <xf numFmtId="0" fontId="104" fillId="0" borderId="0" applyFill="0" applyBorder="0" applyProtection="0">
      <alignment horizontal="center" vertical="center"/>
    </xf>
    <xf numFmtId="0" fontId="323" fillId="0" borderId="0" applyBorder="0" applyProtection="0">
      <alignment vertical="center"/>
    </xf>
    <xf numFmtId="283" fontId="323" fillId="0" borderId="111"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324"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4" fillId="111" borderId="111"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62" fillId="0" borderId="0" applyBorder="0" applyProtection="0">
      <alignment horizontal="left"/>
    </xf>
    <xf numFmtId="0" fontId="104"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5"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6" fillId="0" borderId="70"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 fillId="0" borderId="0">
      <alignment horizontal="centerContinuous"/>
    </xf>
    <xf numFmtId="0" fontId="10" fillId="0" borderId="0"/>
    <xf numFmtId="0" fontId="10" fillId="0" borderId="0"/>
    <xf numFmtId="3" fontId="210" fillId="0" borderId="138">
      <alignment vertical="center"/>
    </xf>
    <xf numFmtId="0" fontId="326"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6" fillId="131" borderId="183"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301" fontId="29" fillId="0" borderId="0" applyFill="0" applyBorder="0" applyAlignment="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3" fontId="210" fillId="0" borderId="138">
      <alignment vertical="center"/>
    </xf>
    <xf numFmtId="263"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10" fillId="0" borderId="138">
      <alignment vertical="center"/>
    </xf>
    <xf numFmtId="260" fontId="29" fillId="0" borderId="0" applyFill="0" applyBorder="0" applyAlignment="0"/>
    <xf numFmtId="260"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6" fontId="45" fillId="68" borderId="131"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327"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8" fillId="148" borderId="0" applyNumberFormat="0">
      <alignment horizontal="left"/>
    </xf>
    <xf numFmtId="0" fontId="328" fillId="148" borderId="0" applyNumberFormat="0">
      <alignment horizontal="left"/>
    </xf>
    <xf numFmtId="0" fontId="328"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9"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357" fontId="329" fillId="0" borderId="0">
      <protection locked="0"/>
    </xf>
    <xf numFmtId="357" fontId="329" fillId="0" borderId="0">
      <protection locked="0"/>
    </xf>
    <xf numFmtId="0" fontId="10" fillId="0" borderId="0"/>
    <xf numFmtId="0" fontId="76" fillId="0" borderId="0" applyNumberForma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38" fillId="0" borderId="42" applyNumberFormat="0" applyFill="0" applyAlignment="0" applyProtection="0"/>
    <xf numFmtId="0" fontId="10" fillId="0" borderId="0"/>
    <xf numFmtId="0" fontId="10" fillId="0" borderId="0"/>
    <xf numFmtId="0" fontId="10" fillId="0" borderId="0"/>
    <xf numFmtId="0" fontId="39" fillId="0" borderId="43" applyNumberFormat="0" applyFill="0" applyAlignment="0" applyProtection="0"/>
    <xf numFmtId="0" fontId="10" fillId="0" borderId="0"/>
    <xf numFmtId="0" fontId="10" fillId="0" borderId="0"/>
    <xf numFmtId="0" fontId="10" fillId="0" borderId="0"/>
    <xf numFmtId="0" fontId="40" fillId="0" borderId="44"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30" fillId="149" borderId="0">
      <alignment horizontal="centerContinuous"/>
    </xf>
    <xf numFmtId="0" fontId="331" fillId="63" borderId="0" applyNumberFormat="0" applyBorder="0" applyAlignment="0">
      <alignment horizontal="center"/>
    </xf>
    <xf numFmtId="0" fontId="332" fillId="0" borderId="106"/>
    <xf numFmtId="0" fontId="10" fillId="0" borderId="0"/>
    <xf numFmtId="0" fontId="332" fillId="0" borderId="106"/>
    <xf numFmtId="0" fontId="10" fillId="0" borderId="0"/>
    <xf numFmtId="0" fontId="332" fillId="0" borderId="106"/>
    <xf numFmtId="0" fontId="10" fillId="0" borderId="0"/>
    <xf numFmtId="0" fontId="332" fillId="0" borderId="106"/>
    <xf numFmtId="0" fontId="332" fillId="0" borderId="106"/>
    <xf numFmtId="252" fontId="254" fillId="0" borderId="0"/>
    <xf numFmtId="259"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6">
      <alignment horizontal="left"/>
    </xf>
    <xf numFmtId="259" fontId="2" fillId="0" borderId="106">
      <alignment horizontal="left"/>
    </xf>
    <xf numFmtId="259"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6">
      <alignment horizontal="left"/>
    </xf>
    <xf numFmtId="259" fontId="2" fillId="0" borderId="106">
      <alignment horizontal="left"/>
    </xf>
    <xf numFmtId="259"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6">
      <alignment horizontal="left"/>
    </xf>
    <xf numFmtId="259" fontId="2" fillId="0" borderId="106">
      <alignment horizontal="left"/>
    </xf>
    <xf numFmtId="259"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6">
      <alignment horizontal="left"/>
    </xf>
    <xf numFmtId="259" fontId="2" fillId="0" borderId="106">
      <alignment horizontal="left"/>
    </xf>
    <xf numFmtId="259"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4" applyNumberFormat="0" applyFill="0" applyAlignment="0" applyProtection="0"/>
    <xf numFmtId="0" fontId="77" fillId="0" borderId="184" applyNumberFormat="0" applyFill="0" applyAlignment="0" applyProtection="0"/>
    <xf numFmtId="0" fontId="77" fillId="0" borderId="184" applyNumberFormat="0" applyFill="0" applyAlignment="0" applyProtection="0"/>
    <xf numFmtId="0" fontId="77" fillId="0" borderId="184" applyNumberFormat="0" applyFill="0" applyAlignment="0" applyProtection="0"/>
    <xf numFmtId="0" fontId="30" fillId="0" borderId="184" applyNumberFormat="0" applyFill="0" applyAlignment="0" applyProtection="0"/>
    <xf numFmtId="0" fontId="30"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30" fillId="0" borderId="184" applyNumberFormat="0" applyFill="0" applyAlignment="0" applyProtection="0"/>
    <xf numFmtId="3" fontId="210" fillId="0" borderId="138">
      <alignment vertical="center"/>
    </xf>
    <xf numFmtId="0" fontId="30"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30" fillId="0" borderId="184" applyNumberFormat="0" applyFill="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30" fillId="0" borderId="184" applyNumberFormat="0" applyFill="0" applyAlignment="0" applyProtection="0"/>
    <xf numFmtId="0" fontId="2" fillId="0" borderId="0" applyNumberFormat="0" applyFont="0" applyFill="0" applyBorder="0" applyAlignment="0" applyProtection="0"/>
    <xf numFmtId="0" fontId="77"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4" applyNumberFormat="0" applyFill="0" applyAlignment="0" applyProtection="0"/>
    <xf numFmtId="0" fontId="77" fillId="0" borderId="184" applyNumberFormat="0" applyFill="0" applyAlignment="0" applyProtection="0"/>
    <xf numFmtId="0" fontId="77" fillId="0" borderId="184" applyNumberFormat="0" applyFill="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30" fillId="0" borderId="184" applyNumberFormat="0" applyFill="0" applyAlignment="0" applyProtection="0"/>
    <xf numFmtId="0" fontId="30" fillId="0" borderId="184" applyNumberFormat="0" applyFill="0" applyAlignment="0" applyProtection="0"/>
    <xf numFmtId="0" fontId="30" fillId="0" borderId="184" applyNumberFormat="0" applyFill="0" applyAlignment="0" applyProtection="0"/>
    <xf numFmtId="38" fontId="202" fillId="0" borderId="185">
      <alignment horizontal="right"/>
    </xf>
    <xf numFmtId="0" fontId="273" fillId="0" borderId="186"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3" fillId="0" borderId="186" applyProtection="0">
      <alignment horizontal="center"/>
    </xf>
    <xf numFmtId="0" fontId="273" fillId="0" borderId="186" applyProtection="0">
      <alignment horizontal="center"/>
    </xf>
    <xf numFmtId="0" fontId="273" fillId="0" borderId="186" applyProtection="0">
      <alignment horizontal="center"/>
    </xf>
    <xf numFmtId="0" fontId="273" fillId="0" borderId="186" applyProtection="0">
      <alignment horizontal="center"/>
    </xf>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05" fillId="69" borderId="0">
      <alignment horizontal="center"/>
    </xf>
    <xf numFmtId="0" fontId="105" fillId="69" borderId="0">
      <alignment horizontal="center"/>
    </xf>
    <xf numFmtId="3" fontId="210" fillId="0" borderId="138">
      <alignment vertical="center"/>
    </xf>
    <xf numFmtId="0" fontId="333" fillId="104" borderId="0" applyNumberFormat="0" applyBorder="0"/>
    <xf numFmtId="0" fontId="186" fillId="0" borderId="187" applyNumberFormat="0" applyFont="0" applyFill="0" applyAlignment="0"/>
    <xf numFmtId="0" fontId="334" fillId="0" borderId="131"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180" fillId="0" borderId="63" applyNumberFormat="0" applyBorder="0">
      <protection locked="0"/>
    </xf>
    <xf numFmtId="37" fontId="335" fillId="111" borderId="0"/>
    <xf numFmtId="37" fontId="161" fillId="150" borderId="127" applyNumberFormat="0" applyAlignment="0" applyProtection="0"/>
    <xf numFmtId="0" fontId="2" fillId="0" borderId="0" applyNumberFormat="0" applyFont="0" applyFill="0" applyBorder="0" applyAlignment="0" applyProtection="0"/>
    <xf numFmtId="37" fontId="161" fillId="150" borderId="127" applyNumberFormat="0" applyAlignment="0" applyProtection="0"/>
    <xf numFmtId="37" fontId="161" fillId="150" borderId="127" applyNumberFormat="0" applyAlignment="0" applyProtection="0"/>
    <xf numFmtId="37" fontId="161" fillId="150" borderId="127" applyNumberFormat="0" applyAlignment="0" applyProtection="0"/>
    <xf numFmtId="37" fontId="161" fillId="150" borderId="127" applyNumberFormat="0" applyAlignment="0" applyProtection="0"/>
    <xf numFmtId="3" fontId="210" fillId="0" borderId="138">
      <alignment vertical="center"/>
    </xf>
    <xf numFmtId="0" fontId="2" fillId="0" borderId="0" applyNumberFormat="0" applyFont="0" applyFill="0" applyBorder="0" applyAlignment="0" applyProtection="0"/>
    <xf numFmtId="0" fontId="149" fillId="0" borderId="0" applyNumberFormat="0" applyFill="0" applyBorder="0" applyAlignment="0" applyProtection="0"/>
    <xf numFmtId="0" fontId="10" fillId="0" borderId="0"/>
    <xf numFmtId="0" fontId="10" fillId="0" borderId="0"/>
    <xf numFmtId="227" fontId="33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7" fillId="0" borderId="111">
      <alignment horizontal="center"/>
    </xf>
    <xf numFmtId="171" fontId="2" fillId="0" borderId="0" applyNumberFormat="0" applyFont="0" applyBorder="0" applyAlignment="0">
      <protection locked="0"/>
    </xf>
    <xf numFmtId="2" fontId="335" fillId="111" borderId="0" applyNumberFormat="0" applyFill="0" applyBorder="0" applyAlignment="0" applyProtection="0"/>
    <xf numFmtId="358" fontId="338" fillId="111" borderId="0" applyNumberFormat="0" applyFill="0" applyBorder="0" applyAlignment="0" applyProtection="0"/>
    <xf numFmtId="37" fontId="339" fillId="110" borderId="0" applyNumberFormat="0" applyFill="0" applyBorder="0" applyAlignment="0"/>
    <xf numFmtId="0" fontId="151" fillId="111" borderId="0" applyNumberFormat="0" applyBorder="0" applyAlignment="0"/>
    <xf numFmtId="0" fontId="2" fillId="0" borderId="107"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7"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 fillId="0" borderId="107" applyNumberFormat="0" applyFont="0" applyFill="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344" fontId="2" fillId="0" borderId="0"/>
    <xf numFmtId="2" fontId="234" fillId="69" borderId="127"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0" fontId="10" fillId="0" borderId="0"/>
    <xf numFmtId="3" fontId="210" fillId="0" borderId="138">
      <alignment vertical="center"/>
    </xf>
    <xf numFmtId="0" fontId="10" fillId="0" borderId="0"/>
    <xf numFmtId="173" fontId="340" fillId="69" borderId="7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359"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10" fillId="0" borderId="138">
      <alignment vertical="center"/>
    </xf>
    <xf numFmtId="360" fontId="2" fillId="0" borderId="0" applyFont="0" applyFill="0" applyBorder="0" applyAlignment="0" applyProtection="0"/>
    <xf numFmtId="361" fontId="255" fillId="0" borderId="0">
      <protection locked="0"/>
    </xf>
    <xf numFmtId="0" fontId="10" fillId="0" borderId="0"/>
    <xf numFmtId="0" fontId="10" fillId="0" borderId="0"/>
    <xf numFmtId="0" fontId="10" fillId="0" borderId="0"/>
    <xf numFmtId="0" fontId="24" fillId="64" borderId="40" applyNumberFormat="0" applyAlignment="0" applyProtection="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0" fontId="10" fillId="0" borderId="0"/>
    <xf numFmtId="3" fontId="210" fillId="0" borderId="138">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62"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41"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1" fillId="96" borderId="0">
      <alignment horizontal="right"/>
    </xf>
    <xf numFmtId="0" fontId="342" fillId="74" borderId="111"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7" fillId="0" borderId="0">
      <alignment horizontal="center"/>
    </xf>
    <xf numFmtId="0" fontId="10" fillId="0" borderId="0"/>
    <xf numFmtId="3" fontId="210" fillId="0" borderId="138">
      <alignment vertical="center"/>
    </xf>
    <xf numFmtId="0" fontId="310" fillId="0" borderId="0" applyProtection="0">
      <alignment horizontal="center"/>
    </xf>
    <xf numFmtId="0" fontId="10" fillId="0" borderId="0"/>
    <xf numFmtId="3" fontId="210" fillId="0" borderId="138">
      <alignment vertical="center"/>
    </xf>
    <xf numFmtId="0" fontId="2" fillId="0" borderId="0" applyNumberFormat="0" applyFont="0" applyFill="0" applyBorder="0" applyAlignment="0" applyProtection="0"/>
    <xf numFmtId="0" fontId="343" fillId="0" borderId="0" applyProtection="0">
      <alignment horizontal="center"/>
    </xf>
    <xf numFmtId="0" fontId="10" fillId="0" borderId="0"/>
    <xf numFmtId="3" fontId="210" fillId="0" borderId="138">
      <alignment vertical="center"/>
    </xf>
    <xf numFmtId="0" fontId="45" fillId="0" borderId="0" applyNumberFormat="0" applyFill="0" applyBorder="0" applyProtection="0">
      <alignment horizontal="left"/>
    </xf>
    <xf numFmtId="337" fontId="161" fillId="0" borderId="0" applyNumberFormat="0" applyFont="0" applyFill="0" applyBorder="0" applyProtection="0">
      <alignment vertical="top" wrapText="1"/>
    </xf>
    <xf numFmtId="0" fontId="207" fillId="0" borderId="0" applyNumberFormat="0" applyFill="0" applyBorder="0" applyProtection="0">
      <alignment horizontal="right"/>
    </xf>
    <xf numFmtId="0" fontId="180" fillId="0" borderId="0" applyNumberFormat="0" applyFill="0" applyBorder="0" applyProtection="0">
      <alignment horizontal="center"/>
    </xf>
    <xf numFmtId="15" fontId="180" fillId="0" borderId="0" applyFill="0" applyBorder="0" applyProtection="0">
      <alignment horizontal="center"/>
    </xf>
    <xf numFmtId="363" fontId="105" fillId="0" borderId="0"/>
    <xf numFmtId="363" fontId="105" fillId="0" borderId="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10" fillId="0" borderId="0"/>
    <xf numFmtId="3" fontId="210" fillId="0" borderId="138">
      <alignment vertical="center"/>
    </xf>
    <xf numFmtId="0" fontId="45" fillId="0" borderId="188" applyNumberFormat="0"/>
    <xf numFmtId="14" fontId="161" fillId="0" borderId="0" applyFont="0" applyFill="0" applyBorder="0" applyProtection="0"/>
    <xf numFmtId="16" fontId="161" fillId="0" borderId="0" applyFont="0" applyFill="0" applyBorder="0" applyProtection="0"/>
    <xf numFmtId="3" fontId="210" fillId="0" borderId="138">
      <alignment vertical="center"/>
    </xf>
    <xf numFmtId="364" fontId="344" fillId="0" borderId="111"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2" fillId="0" borderId="0" applyNumberFormat="0" applyFont="0" applyFill="0" applyBorder="0" applyAlignment="0" applyProtection="0"/>
    <xf numFmtId="0" fontId="10" fillId="0" borderId="0"/>
    <xf numFmtId="3" fontId="210" fillId="0" borderId="138">
      <alignment vertical="center"/>
    </xf>
    <xf numFmtId="0" fontId="10" fillId="0" borderId="0"/>
    <xf numFmtId="0" fontId="10" fillId="0" borderId="0"/>
    <xf numFmtId="0" fontId="10" fillId="0" borderId="0"/>
    <xf numFmtId="0" fontId="10" fillId="0" borderId="0"/>
    <xf numFmtId="3" fontId="210" fillId="0" borderId="138">
      <alignment vertical="center"/>
    </xf>
    <xf numFmtId="0" fontId="219"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5" fillId="0" borderId="0" applyNumberFormat="0" applyFont="0" applyBorder="0" applyAlignment="0"/>
    <xf numFmtId="0" fontId="346" fillId="0" borderId="0"/>
    <xf numFmtId="0" fontId="6" fillId="0" borderId="0" applyNumberFormat="0" applyFill="0" applyBorder="0" applyAlignment="0" applyProtection="0">
      <alignment vertical="top"/>
      <protection locked="0"/>
    </xf>
    <xf numFmtId="214" fontId="346" fillId="0" borderId="0" applyFont="0" applyFill="0" applyBorder="0" applyAlignment="0" applyProtection="0"/>
    <xf numFmtId="215" fontId="346" fillId="0" borderId="0" applyFont="0" applyFill="0" applyBorder="0" applyAlignment="0" applyProtection="0"/>
    <xf numFmtId="213" fontId="346" fillId="0" borderId="0" applyFont="0" applyFill="0" applyBorder="0" applyAlignment="0" applyProtection="0"/>
    <xf numFmtId="216" fontId="34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201" fontId="9" fillId="0" borderId="0" applyFont="0" applyFill="0" applyBorder="0" applyAlignment="0" applyProtection="0"/>
    <xf numFmtId="200" fontId="9" fillId="0" borderId="0" applyFont="0" applyFill="0" applyBorder="0" applyAlignment="0" applyProtection="0"/>
    <xf numFmtId="0" fontId="347" fillId="0" borderId="0" applyNumberFormat="0" applyFill="0" applyBorder="0" applyAlignment="0" applyProtection="0"/>
    <xf numFmtId="3" fontId="2" fillId="74" borderId="195" applyFont="0">
      <alignment horizontal="right" vertical="center"/>
      <protection locked="0"/>
    </xf>
    <xf numFmtId="0" fontId="45" fillId="69" borderId="191" applyFont="0" applyBorder="0">
      <alignment horizontal="center" wrapText="1"/>
    </xf>
    <xf numFmtId="0" fontId="148" fillId="69" borderId="194" applyNumberFormat="0" applyFill="0" applyBorder="0" applyAlignment="0" applyProtection="0">
      <alignment horizontal="left"/>
    </xf>
    <xf numFmtId="0" fontId="1" fillId="0" borderId="0"/>
    <xf numFmtId="0" fontId="175" fillId="0" borderId="199"/>
    <xf numFmtId="250" fontId="177" fillId="0" borderId="20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3" fontId="182" fillId="88" borderId="195" applyNumberFormat="0" applyFont="0" applyAlignment="0"/>
    <xf numFmtId="3" fontId="182" fillId="88" borderId="195" applyNumberFormat="0" applyFont="0" applyAlignment="0"/>
    <xf numFmtId="3" fontId="182" fillId="88" borderId="195" applyNumberFormat="0" applyFont="0" applyAlignment="0"/>
    <xf numFmtId="3" fontId="182" fillId="88" borderId="195" applyNumberFormat="0" applyFont="0" applyAlignment="0"/>
    <xf numFmtId="3" fontId="182" fillId="88" borderId="195" applyNumberFormat="0" applyFont="0" applyAlignment="0"/>
    <xf numFmtId="253"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253" fontId="180" fillId="107" borderId="195" applyNumberFormat="0" applyFill="0" applyBorder="0" applyAlignment="0" applyProtection="0"/>
    <xf numFmtId="0"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0"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253" fontId="180" fillId="107" borderId="195" applyNumberFormat="0" applyFill="0" applyBorder="0" applyAlignment="0" applyProtection="0"/>
    <xf numFmtId="0" fontId="180" fillId="107" borderId="195" applyNumberFormat="0" applyFill="0" applyBorder="0" applyAlignment="0" applyProtection="0"/>
    <xf numFmtId="0" fontId="184" fillId="108" borderId="201" applyNumberFormat="0" applyAlignment="0" applyProtection="0"/>
    <xf numFmtId="0" fontId="184" fillId="108" borderId="201" applyNumberFormat="0" applyAlignment="0" applyProtection="0"/>
    <xf numFmtId="258" fontId="105" fillId="0" borderId="201" applyNumberFormat="0" applyFont="0" applyFill="0" applyAlignment="0">
      <alignment vertical="center"/>
    </xf>
    <xf numFmtId="0" fontId="105" fillId="0" borderId="201" applyNumberFormat="0" applyFont="0" applyFill="0"/>
    <xf numFmtId="0" fontId="105" fillId="0" borderId="201" applyNumberFormat="0" applyFont="0" applyFill="0"/>
    <xf numFmtId="0" fontId="105" fillId="0" borderId="201" applyNumberFormat="0" applyFont="0" applyFill="0"/>
    <xf numFmtId="0" fontId="105" fillId="0" borderId="201" applyNumberFormat="0" applyFont="0" applyFill="0"/>
    <xf numFmtId="0" fontId="105" fillId="0" borderId="201" applyNumberFormat="0" applyFont="0" applyFill="0"/>
    <xf numFmtId="0" fontId="105" fillId="0" borderId="201" applyNumberFormat="0" applyFont="0" applyFill="0"/>
    <xf numFmtId="0" fontId="105" fillId="0" borderId="201" applyNumberFormat="0" applyFont="0" applyFill="0"/>
    <xf numFmtId="0" fontId="105" fillId="0" borderId="201" applyNumberFormat="0" applyFont="0" applyFill="0"/>
    <xf numFmtId="258" fontId="105" fillId="0" borderId="201" applyNumberFormat="0" applyFont="0" applyFill="0" applyAlignment="0">
      <alignment vertical="center"/>
    </xf>
    <xf numFmtId="0" fontId="105" fillId="0" borderId="201" applyNumberFormat="0" applyFont="0" applyFill="0"/>
    <xf numFmtId="258" fontId="105" fillId="0" borderId="201" applyNumberFormat="0" applyFont="0" applyFill="0" applyAlignment="0">
      <alignment vertical="center"/>
    </xf>
    <xf numFmtId="0" fontId="105" fillId="0" borderId="201" applyNumberFormat="0" applyFont="0" applyFill="0"/>
    <xf numFmtId="0" fontId="105" fillId="0" borderId="201" applyNumberFormat="0" applyFont="0" applyFill="0"/>
    <xf numFmtId="0" fontId="105" fillId="0" borderId="201" applyNumberFormat="0" applyFont="0" applyFill="0"/>
    <xf numFmtId="0" fontId="105" fillId="0" borderId="201" applyNumberFormat="0" applyFont="0" applyFill="0"/>
    <xf numFmtId="0" fontId="105" fillId="0" borderId="201" applyNumberFormat="0" applyFont="0" applyFill="0"/>
    <xf numFmtId="0" fontId="105" fillId="0" borderId="201" applyNumberFormat="0" applyFont="0" applyFill="0"/>
    <xf numFmtId="0" fontId="202" fillId="0" borderId="190" applyNumberFormat="0" applyFont="0" applyFill="0" applyAlignment="0" applyProtection="0"/>
    <xf numFmtId="0" fontId="150" fillId="0" borderId="194" applyNumberFormat="0" applyFont="0" applyFill="0" applyAlignment="0" applyProtection="0"/>
    <xf numFmtId="0" fontId="150" fillId="0" borderId="194" applyNumberFormat="0" applyFont="0" applyFill="0" applyAlignment="0" applyProtection="0"/>
    <xf numFmtId="0" fontId="150" fillId="0" borderId="194" applyNumberFormat="0" applyFont="0" applyFill="0" applyAlignment="0" applyProtection="0"/>
    <xf numFmtId="0" fontId="150" fillId="0" borderId="199" applyNumberFormat="0" applyFont="0" applyFill="0" applyAlignment="0" applyProtection="0"/>
    <xf numFmtId="0" fontId="150" fillId="0" borderId="199" applyNumberFormat="0" applyFont="0" applyFill="0" applyAlignment="0" applyProtection="0"/>
    <xf numFmtId="0" fontId="150" fillId="0" borderId="193" applyNumberFormat="0" applyFont="0" applyFill="0" applyAlignment="0" applyProtection="0"/>
    <xf numFmtId="0" fontId="150" fillId="0" borderId="193" applyNumberFormat="0" applyFont="0" applyFill="0" applyAlignment="0" applyProtection="0"/>
    <xf numFmtId="0" fontId="150" fillId="0" borderId="193" applyNumberFormat="0" applyFont="0" applyFill="0" applyAlignment="0" applyProtection="0"/>
    <xf numFmtId="0" fontId="150" fillId="0" borderId="193" applyNumberFormat="0" applyFont="0" applyFill="0" applyAlignment="0" applyProtection="0"/>
    <xf numFmtId="0" fontId="150" fillId="0" borderId="193" applyNumberFormat="0" applyFont="0" applyFill="0" applyAlignment="0" applyProtection="0"/>
    <xf numFmtId="0" fontId="150" fillId="0" borderId="193" applyNumberFormat="0" applyFont="0" applyFill="0" applyAlignment="0" applyProtection="0"/>
    <xf numFmtId="259" fontId="2" fillId="0" borderId="200">
      <alignment horizontal="left"/>
    </xf>
    <xf numFmtId="259" fontId="2" fillId="0" borderId="200">
      <alignment horizontal="left"/>
    </xf>
    <xf numFmtId="259" fontId="2" fillId="0" borderId="200">
      <alignment horizontal="left"/>
    </xf>
    <xf numFmtId="259" fontId="2" fillId="0" borderId="200">
      <alignment horizontal="left"/>
    </xf>
    <xf numFmtId="259" fontId="2" fillId="0" borderId="200">
      <alignment horizontal="left"/>
    </xf>
    <xf numFmtId="259" fontId="2" fillId="0" borderId="200">
      <alignment horizontal="left"/>
    </xf>
    <xf numFmtId="259" fontId="2" fillId="0" borderId="200">
      <alignment horizontal="left"/>
    </xf>
    <xf numFmtId="259" fontId="2" fillId="0" borderId="200">
      <alignment horizontal="left"/>
    </xf>
    <xf numFmtId="3" fontId="45" fillId="41" borderId="194">
      <protection hidden="1"/>
    </xf>
    <xf numFmtId="0" fontId="205" fillId="0" borderId="194" applyBorder="0"/>
    <xf numFmtId="3" fontId="207" fillId="69" borderId="195" applyFont="0" applyFill="0" applyProtection="0">
      <alignment horizontal="right"/>
    </xf>
    <xf numFmtId="3" fontId="207" fillId="69" borderId="195" applyFont="0" applyFill="0" applyProtection="0">
      <alignment horizontal="right"/>
    </xf>
    <xf numFmtId="3" fontId="207" fillId="69" borderId="195" applyFont="0" applyFill="0" applyProtection="0">
      <alignment horizontal="right"/>
    </xf>
    <xf numFmtId="3" fontId="207" fillId="69" borderId="195" applyFont="0" applyFill="0" applyProtection="0">
      <alignment horizontal="right"/>
    </xf>
    <xf numFmtId="3" fontId="207" fillId="69" borderId="195" applyFont="0" applyFill="0" applyProtection="0">
      <alignment horizontal="right"/>
    </xf>
    <xf numFmtId="3" fontId="207" fillId="69" borderId="195" applyFont="0" applyFill="0" applyProtection="0">
      <alignment horizontal="right"/>
    </xf>
    <xf numFmtId="3" fontId="207" fillId="69" borderId="195" applyFont="0" applyFill="0" applyProtection="0">
      <alignment horizontal="right"/>
    </xf>
    <xf numFmtId="3" fontId="207" fillId="69" borderId="195" applyFont="0" applyFill="0" applyProtection="0">
      <alignment horizontal="right"/>
    </xf>
    <xf numFmtId="3" fontId="207" fillId="69" borderId="195" applyFont="0" applyFill="0" applyProtection="0">
      <alignment horizontal="right" vertical="center"/>
    </xf>
    <xf numFmtId="3" fontId="207" fillId="69" borderId="195" applyFont="0" applyFill="0" applyProtection="0">
      <alignment horizontal="right"/>
    </xf>
    <xf numFmtId="3" fontId="207" fillId="69" borderId="195" applyFont="0" applyFill="0" applyProtection="0">
      <alignment horizontal="right"/>
    </xf>
    <xf numFmtId="3" fontId="207" fillId="69" borderId="195" applyFont="0" applyFill="0" applyProtection="0">
      <alignment horizontal="right"/>
    </xf>
    <xf numFmtId="3" fontId="207" fillId="69" borderId="195" applyFont="0" applyFill="0" applyProtection="0">
      <alignment horizontal="right"/>
    </xf>
    <xf numFmtId="3" fontId="207" fillId="69" borderId="195" applyFont="0" applyFill="0" applyProtection="0">
      <alignment horizontal="right"/>
    </xf>
    <xf numFmtId="3" fontId="207" fillId="69" borderId="195" applyFont="0" applyFill="0" applyProtection="0">
      <alignment horizontal="right"/>
    </xf>
    <xf numFmtId="3" fontId="207" fillId="69" borderId="195" applyFont="0" applyFill="0" applyProtection="0">
      <alignment horizontal="right"/>
    </xf>
    <xf numFmtId="207" fontId="2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0" fontId="221" fillId="0" borderId="202" applyNumberFormat="0" applyFill="0" applyBorder="0" applyAlignment="0" applyProtection="0">
      <alignment horizontal="center"/>
      <protection locked="0"/>
    </xf>
    <xf numFmtId="0" fontId="222" fillId="0" borderId="202" applyNumberFormat="0" applyFill="0" applyBorder="0">
      <protection locked="0"/>
    </xf>
    <xf numFmtId="0" fontId="222" fillId="0" borderId="202" applyNumberFormat="0" applyFill="0" applyBorder="0">
      <protection locked="0"/>
    </xf>
    <xf numFmtId="0" fontId="222" fillId="0" borderId="202" applyNumberFormat="0" applyFill="0" applyBorder="0">
      <protection locked="0"/>
    </xf>
    <xf numFmtId="0" fontId="222" fillId="0" borderId="202" applyNumberFormat="0" applyFill="0" applyBorder="0">
      <protection locked="0"/>
    </xf>
    <xf numFmtId="0" fontId="222" fillId="0" borderId="202" applyNumberFormat="0" applyFill="0" applyBorder="0">
      <protection locked="0"/>
    </xf>
    <xf numFmtId="0" fontId="222" fillId="0" borderId="202" applyNumberFormat="0" applyFill="0" applyBorder="0">
      <protection locked="0"/>
    </xf>
    <xf numFmtId="0" fontId="222" fillId="0" borderId="202" applyNumberFormat="0" applyFill="0" applyBorder="0">
      <protection locked="0"/>
    </xf>
    <xf numFmtId="0" fontId="222" fillId="0" borderId="202" applyNumberFormat="0" applyFill="0" applyBorder="0">
      <protection locked="0"/>
    </xf>
    <xf numFmtId="0" fontId="221" fillId="0" borderId="202" applyNumberFormat="0" applyFill="0" applyBorder="0" applyAlignment="0" applyProtection="0">
      <alignment horizontal="center"/>
      <protection locked="0"/>
    </xf>
    <xf numFmtId="0" fontId="221" fillId="0" borderId="202" applyNumberFormat="0" applyFill="0" applyBorder="0" applyAlignment="0" applyProtection="0">
      <alignment horizontal="center"/>
      <protection locked="0"/>
    </xf>
    <xf numFmtId="0" fontId="221" fillId="0" borderId="202" applyNumberFormat="0" applyFill="0" applyBorder="0" applyAlignment="0" applyProtection="0">
      <alignment horizontal="center"/>
      <protection locked="0"/>
    </xf>
    <xf numFmtId="0" fontId="221" fillId="0" borderId="202" applyNumberFormat="0" applyFill="0" applyBorder="0" applyAlignment="0" applyProtection="0">
      <alignment horizontal="center"/>
      <protection locked="0"/>
    </xf>
    <xf numFmtId="0" fontId="222" fillId="0" borderId="202" applyNumberFormat="0" applyFill="0" applyBorder="0">
      <protection locked="0"/>
    </xf>
    <xf numFmtId="0" fontId="222" fillId="0" borderId="202" applyNumberFormat="0" applyFill="0" applyBorder="0">
      <protection locked="0"/>
    </xf>
    <xf numFmtId="0" fontId="222" fillId="0" borderId="202" applyNumberFormat="0" applyFill="0" applyBorder="0">
      <protection locked="0"/>
    </xf>
    <xf numFmtId="0" fontId="222" fillId="0" borderId="202" applyNumberFormat="0" applyFill="0" applyBorder="0">
      <protection locked="0"/>
    </xf>
    <xf numFmtId="0" fontId="222" fillId="0" borderId="202" applyNumberFormat="0" applyFill="0" applyBorder="0">
      <protection locked="0"/>
    </xf>
    <xf numFmtId="0" fontId="222" fillId="0" borderId="202" applyNumberFormat="0" applyFill="0" applyBorder="0">
      <protection locked="0"/>
    </xf>
    <xf numFmtId="0" fontId="222" fillId="0" borderId="202" applyNumberFormat="0" applyFill="0" applyBorder="0">
      <protection locked="0"/>
    </xf>
    <xf numFmtId="0" fontId="222" fillId="0" borderId="202" applyNumberFormat="0" applyFill="0" applyBorder="0">
      <protection locked="0"/>
    </xf>
    <xf numFmtId="0" fontId="2" fillId="0" borderId="0" applyFont="0" applyFill="0" applyBorder="0" applyAlignment="0" applyProtection="0"/>
    <xf numFmtId="168" fontId="2" fillId="0" borderId="0" applyFont="0" applyFill="0" applyBorder="0" applyAlignment="0" applyProtection="0"/>
    <xf numFmtId="273" fontId="163" fillId="0" borderId="0" applyFont="0" applyFill="0" applyBorder="0" applyAlignment="0" applyProtection="0">
      <alignment horizontal="righ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28" fillId="119" borderId="192" applyNumberFormat="0" applyBorder="0">
      <alignment horizontal="left"/>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281" fontId="2" fillId="0" borderId="194" applyFill="0" applyProtection="0">
      <alignment horizontal="centerContinuous"/>
    </xf>
    <xf numFmtId="0" fontId="233" fillId="120" borderId="195" applyNumberFormat="0" applyBorder="0" applyAlignment="0">
      <alignment horizontal="center"/>
      <protection locked="0"/>
    </xf>
    <xf numFmtId="0" fontId="233" fillId="120" borderId="195" applyNumberFormat="0" applyBorder="0" applyAlignment="0">
      <alignment horizontal="center"/>
      <protection locked="0"/>
    </xf>
    <xf numFmtId="3" fontId="234" fillId="121" borderId="202" applyNumberFormat="0" applyBorder="0" applyAlignment="0" applyProtection="0">
      <protection hidden="1"/>
    </xf>
    <xf numFmtId="287" fontId="2" fillId="0" borderId="0" applyFont="0" applyFill="0" applyBorder="0" applyAlignment="0" applyProtection="0"/>
    <xf numFmtId="0" fontId="2" fillId="71" borderId="193" applyNumberFormat="0" applyFont="0" applyAlignment="0" applyProtection="0"/>
    <xf numFmtId="0" fontId="2" fillId="71" borderId="193" applyNumberFormat="0" applyFont="0" applyAlignment="0" applyProtection="0"/>
    <xf numFmtId="0" fontId="2" fillId="71" borderId="193" applyNumberFormat="0" applyFont="0" applyAlignment="0" applyProtection="0"/>
    <xf numFmtId="0" fontId="2" fillId="71" borderId="193" applyNumberFormat="0" applyFont="0" applyAlignment="0" applyProtection="0"/>
    <xf numFmtId="0" fontId="2" fillId="71" borderId="193" applyNumberFormat="0" applyFont="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45" fillId="113" borderId="197" applyAlignment="0" applyProtection="0"/>
    <xf numFmtId="0" fontId="45" fillId="113" borderId="197" applyAlignment="0" applyProtection="0"/>
    <xf numFmtId="0" fontId="45" fillId="113" borderId="197" applyAlignment="0" applyProtection="0"/>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Protection="0">
      <alignment horizontal="center" vertical="center"/>
    </xf>
    <xf numFmtId="0" fontId="2" fillId="68" borderId="195" applyNumberFormat="0" applyFont="0" applyBorder="0" applyProtection="0">
      <alignment horizontal="center" vertical="center"/>
    </xf>
    <xf numFmtId="0" fontId="2" fillId="68" borderId="195" applyNumberFormat="0" applyFont="0" applyBorder="0" applyProtection="0">
      <alignment horizontal="center" vertical="center"/>
    </xf>
    <xf numFmtId="0" fontId="2" fillId="68" borderId="195" applyNumberFormat="0" applyFont="0" applyBorder="0" applyProtection="0">
      <alignment horizontal="center" vertic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125" borderId="192" applyNumberFormat="0" applyFont="0" applyBorder="0" applyAlignment="0"/>
    <xf numFmtId="0" fontId="2" fillId="125" borderId="192" applyNumberFormat="0" applyFont="0" applyBorder="0" applyAlignment="0"/>
    <xf numFmtId="0" fontId="2" fillId="125" borderId="192" applyNumberFormat="0" applyFont="0" applyBorder="0" applyAlignment="0"/>
    <xf numFmtId="0" fontId="2" fillId="125" borderId="192" applyNumberFormat="0" applyFont="0" applyBorder="0" applyAlignment="0"/>
    <xf numFmtId="0" fontId="2" fillId="125" borderId="192" applyNumberFormat="0" applyFont="0" applyBorder="0" applyAlignment="0"/>
    <xf numFmtId="0" fontId="41" fillId="126" borderId="191" applyNumberFormat="0" applyFont="0" applyBorder="0" applyAlignment="0">
      <alignment horizontal="centerContinuous"/>
    </xf>
    <xf numFmtId="0" fontId="41" fillId="126" borderId="191" applyNumberFormat="0" applyFont="0" applyBorder="0" applyAlignment="0">
      <alignment horizontal="centerContinuous"/>
    </xf>
    <xf numFmtId="0" fontId="41" fillId="126" borderId="191" applyNumberFormat="0" applyFont="0" applyBorder="0" applyAlignment="0">
      <alignment horizontal="centerContinuous"/>
    </xf>
    <xf numFmtId="0" fontId="41" fillId="126" borderId="191" applyNumberFormat="0" applyFont="0" applyBorder="0" applyAlignment="0">
      <alignment horizontal="centerContinuous"/>
    </xf>
    <xf numFmtId="0" fontId="41" fillId="126" borderId="191" applyNumberFormat="0" applyFont="0" applyBorder="0" applyAlignment="0">
      <alignment horizontal="centerContinuous"/>
    </xf>
    <xf numFmtId="0" fontId="37" fillId="0" borderId="197">
      <alignment horizontal="left" vertical="center"/>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0" borderId="0" applyNumberFormat="0" applyFont="0" applyFill="0" applyBorder="0" applyAlignment="0" applyProtection="0"/>
    <xf numFmtId="10" fontId="19" fillId="107" borderId="195" applyNumberFormat="0" applyBorder="0" applyAlignment="0" applyProtection="0"/>
    <xf numFmtId="10" fontId="19" fillId="107" borderId="195" applyNumberFormat="0" applyBorder="0" applyAlignment="0" applyProtection="0"/>
    <xf numFmtId="10" fontId="19" fillId="107" borderId="195" applyNumberFormat="0" applyBorder="0" applyAlignment="0" applyProtection="0"/>
    <xf numFmtId="10" fontId="19" fillId="107" borderId="195" applyNumberFormat="0" applyBorder="0" applyAlignment="0" applyProtection="0"/>
    <xf numFmtId="10" fontId="19" fillId="107" borderId="195" applyNumberFormat="0" applyBorder="0" applyAlignment="0" applyProtection="0"/>
    <xf numFmtId="10" fontId="19" fillId="107" borderId="195" applyNumberFormat="0" applyBorder="0" applyAlignment="0" applyProtection="0"/>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0" fontId="272" fillId="0" borderId="200">
      <protection locked="0"/>
    </xf>
    <xf numFmtId="2" fontId="234" fillId="129" borderId="200" applyNumberFormat="0" applyBorder="0" applyAlignment="0" applyProtection="0">
      <alignment horizontal="center"/>
      <protection locked="0"/>
    </xf>
    <xf numFmtId="317" fontId="2" fillId="71" borderId="195" applyFont="0" applyAlignment="0">
      <protection locked="0"/>
    </xf>
    <xf numFmtId="317" fontId="2" fillId="71" borderId="195" applyFont="0" applyAlignment="0">
      <protection locked="0"/>
    </xf>
    <xf numFmtId="317" fontId="2" fillId="71" borderId="195" applyFont="0" applyAlignment="0">
      <protection locked="0"/>
    </xf>
    <xf numFmtId="317" fontId="2" fillId="71" borderId="195" applyFont="0" applyAlignment="0">
      <protection locked="0"/>
    </xf>
    <xf numFmtId="317" fontId="2" fillId="71" borderId="195" applyFont="0" applyAlignment="0">
      <protection locked="0"/>
    </xf>
    <xf numFmtId="317" fontId="2" fillId="71" borderId="195" applyFont="0" applyAlignment="0">
      <protection locked="0"/>
    </xf>
    <xf numFmtId="317" fontId="2" fillId="71" borderId="195" applyFont="0" applyAlignment="0">
      <protection locked="0"/>
    </xf>
    <xf numFmtId="317" fontId="2" fillId="71" borderId="195" applyFont="0" applyAlignment="0">
      <protection locked="0"/>
    </xf>
    <xf numFmtId="317" fontId="2" fillId="71" borderId="195" applyFont="0" applyAlignment="0">
      <protection locked="0"/>
    </xf>
    <xf numFmtId="317" fontId="2" fillId="71" borderId="195" applyFont="0" applyAlignment="0">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vertical="center"/>
      <protection locked="0"/>
    </xf>
    <xf numFmtId="3" fontId="2" fillId="71" borderId="195" applyFont="0">
      <alignment horizontal="right" vertical="center"/>
      <protection locked="0"/>
    </xf>
    <xf numFmtId="3" fontId="2" fillId="71" borderId="195" applyFont="0">
      <alignment horizontal="right" vertical="center"/>
      <protection locked="0"/>
    </xf>
    <xf numFmtId="3" fontId="2" fillId="71" borderId="195" applyFont="0">
      <alignment horizontal="right" vertical="center"/>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266" fontId="2" fillId="71" borderId="195" applyFont="0">
      <alignment horizontal="right"/>
      <protection locked="0"/>
    </xf>
    <xf numFmtId="266" fontId="2" fillId="71" borderId="195" applyFont="0">
      <alignment horizontal="right"/>
      <protection locked="0"/>
    </xf>
    <xf numFmtId="266" fontId="2" fillId="71" borderId="195" applyFont="0">
      <alignment horizontal="right"/>
      <protection locked="0"/>
    </xf>
    <xf numFmtId="266" fontId="2" fillId="71" borderId="195" applyFont="0">
      <alignment horizontal="right"/>
      <protection locked="0"/>
    </xf>
    <xf numFmtId="266" fontId="2" fillId="71" borderId="195" applyFont="0">
      <alignment horizontal="right"/>
      <protection locked="0"/>
    </xf>
    <xf numFmtId="266" fontId="2" fillId="71" borderId="195" applyFont="0">
      <alignment horizontal="right"/>
      <protection locked="0"/>
    </xf>
    <xf numFmtId="266" fontId="2" fillId="71" borderId="195" applyFont="0">
      <alignment horizontal="right"/>
      <protection locked="0"/>
    </xf>
    <xf numFmtId="266" fontId="2" fillId="71" borderId="195" applyFont="0">
      <alignment horizontal="right"/>
      <protection locked="0"/>
    </xf>
    <xf numFmtId="266" fontId="2" fillId="71" borderId="195" applyFont="0">
      <alignment horizontal="right"/>
      <protection locked="0"/>
    </xf>
    <xf numFmtId="266"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49" fontId="2" fillId="71" borderId="195" applyFont="0" applyAlignment="0">
      <protection locked="0"/>
    </xf>
    <xf numFmtId="49" fontId="2" fillId="71" borderId="195" applyFont="0" applyAlignment="0">
      <protection locked="0"/>
    </xf>
    <xf numFmtId="323" fontId="161" fillId="0" borderId="200" applyBorder="0"/>
    <xf numFmtId="259" fontId="229" fillId="96" borderId="200" applyBorder="0"/>
    <xf numFmtId="10" fontId="9" fillId="130" borderId="192" applyBorder="0">
      <alignment horizontal="center"/>
      <protection locked="0"/>
    </xf>
    <xf numFmtId="10" fontId="9" fillId="130" borderId="192" applyBorder="0">
      <alignment horizontal="center"/>
      <protection locked="0"/>
    </xf>
    <xf numFmtId="10" fontId="9" fillId="130" borderId="192" applyBorder="0">
      <alignment horizontal="center"/>
      <protection locked="0"/>
    </xf>
    <xf numFmtId="10" fontId="9" fillId="130" borderId="192" applyBorder="0">
      <alignment horizontal="center"/>
      <protection locked="0"/>
    </xf>
    <xf numFmtId="10" fontId="9" fillId="130" borderId="192" applyBorder="0">
      <alignment horizontal="center"/>
      <protection locked="0"/>
    </xf>
    <xf numFmtId="2" fontId="234" fillId="107" borderId="195" applyNumberFormat="0" applyBorder="0" applyAlignment="0">
      <protection locked="0"/>
    </xf>
    <xf numFmtId="3" fontId="210" fillId="0" borderId="138">
      <alignment vertical="center"/>
    </xf>
    <xf numFmtId="37" fontId="202" fillId="0" borderId="0" applyNumberFormat="0" applyFill="0" applyAlignment="0"/>
    <xf numFmtId="0" fontId="284" fillId="104" borderId="196">
      <alignment horizontal="center" vertical="top" wrapText="1"/>
    </xf>
    <xf numFmtId="0" fontId="284" fillId="104" borderId="196">
      <alignment horizontal="center" vertical="top" wrapText="1"/>
    </xf>
    <xf numFmtId="0" fontId="284" fillId="104" borderId="196">
      <alignment horizontal="center" vertical="top" wrapText="1"/>
    </xf>
    <xf numFmtId="0" fontId="284" fillId="104" borderId="196">
      <alignment horizontal="center" vertical="top" wrapText="1"/>
    </xf>
    <xf numFmtId="0" fontId="2" fillId="0" borderId="197"/>
    <xf numFmtId="0" fontId="2" fillId="0" borderId="197"/>
    <xf numFmtId="0" fontId="2" fillId="0" borderId="197"/>
    <xf numFmtId="0" fontId="2" fillId="0" borderId="197"/>
    <xf numFmtId="0" fontId="45" fillId="70" borderId="191"/>
    <xf numFmtId="0" fontId="45" fillId="70" borderId="191"/>
    <xf numFmtId="0" fontId="45" fillId="70" borderId="191"/>
    <xf numFmtId="0" fontId="45" fillId="70" borderId="191"/>
    <xf numFmtId="0" fontId="45" fillId="0" borderId="192"/>
    <xf numFmtId="0" fontId="45" fillId="0" borderId="192"/>
    <xf numFmtId="0" fontId="45" fillId="0" borderId="192"/>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0" fontId="284" fillId="132" borderId="196">
      <alignment horizontal="center" vertical="top"/>
    </xf>
    <xf numFmtId="0" fontId="284" fillId="132" borderId="196">
      <alignment horizontal="center" vertical="top"/>
    </xf>
    <xf numFmtId="0" fontId="45" fillId="0" borderId="191"/>
    <xf numFmtId="0" fontId="45" fillId="0" borderId="191"/>
    <xf numFmtId="0" fontId="45" fillId="0" borderId="191"/>
    <xf numFmtId="0" fontId="45" fillId="0" borderId="191"/>
    <xf numFmtId="0" fontId="2" fillId="0" borderId="196"/>
    <xf numFmtId="0" fontId="2" fillId="0" borderId="196"/>
    <xf numFmtId="0" fontId="2" fillId="0" borderId="196"/>
    <xf numFmtId="0" fontId="2" fillId="0" borderId="196"/>
    <xf numFmtId="0" fontId="2" fillId="0" borderId="196"/>
    <xf numFmtId="0" fontId="285" fillId="70" borderId="202"/>
    <xf numFmtId="0" fontId="285" fillId="70" borderId="202"/>
    <xf numFmtId="0" fontId="2" fillId="0" borderId="192">
      <alignment horizontal="center"/>
    </xf>
    <xf numFmtId="0" fontId="2" fillId="0" borderId="192">
      <alignment horizontal="center"/>
    </xf>
    <xf numFmtId="0" fontId="2" fillId="0" borderId="192">
      <alignment horizontal="center"/>
    </xf>
    <xf numFmtId="0" fontId="2" fillId="0" borderId="193">
      <alignment horizontal="center"/>
    </xf>
    <xf numFmtId="0" fontId="2" fillId="0" borderId="193">
      <alignment horizontal="center"/>
    </xf>
    <xf numFmtId="0" fontId="2" fillId="0" borderId="193">
      <alignment horizontal="center"/>
    </xf>
    <xf numFmtId="0" fontId="2" fillId="0" borderId="193">
      <alignment horizontal="center"/>
    </xf>
    <xf numFmtId="0" fontId="2" fillId="0" borderId="198">
      <alignment horizontal="center"/>
    </xf>
    <xf numFmtId="0" fontId="2" fillId="0" borderId="198">
      <alignment horizontal="center"/>
    </xf>
    <xf numFmtId="0" fontId="284" fillId="132" borderId="196">
      <alignment horizontal="center" vertical="top" wrapText="1"/>
    </xf>
    <xf numFmtId="0" fontId="284" fillId="132" borderId="196">
      <alignment horizontal="center" vertical="top" wrapText="1"/>
    </xf>
    <xf numFmtId="0" fontId="284" fillId="132" borderId="196">
      <alignment horizontal="center" vertical="top" wrapText="1"/>
    </xf>
    <xf numFmtId="0" fontId="284" fillId="132" borderId="196">
      <alignment horizontal="center" vertical="top" wrapText="1"/>
    </xf>
    <xf numFmtId="3" fontId="2" fillId="0" borderId="197"/>
    <xf numFmtId="3" fontId="2" fillId="0" borderId="197"/>
    <xf numFmtId="3" fontId="2" fillId="0" borderId="197"/>
    <xf numFmtId="3" fontId="2" fillId="0" borderId="197"/>
    <xf numFmtId="0" fontId="45" fillId="70" borderId="191">
      <alignment horizontal="center"/>
    </xf>
    <xf numFmtId="0" fontId="45" fillId="70" borderId="191">
      <alignment horizontal="center"/>
    </xf>
    <xf numFmtId="0" fontId="45" fillId="70" borderId="191">
      <alignment horizontal="center"/>
    </xf>
    <xf numFmtId="0" fontId="45" fillId="70" borderId="191">
      <alignment horizontal="center"/>
    </xf>
    <xf numFmtId="0" fontId="45" fillId="70" borderId="197">
      <alignment horizontal="center"/>
    </xf>
    <xf numFmtId="0" fontId="45" fillId="70" borderId="197">
      <alignment horizontal="center"/>
    </xf>
    <xf numFmtId="0" fontId="45" fillId="70" borderId="196">
      <alignment horizontal="center"/>
    </xf>
    <xf numFmtId="0" fontId="45" fillId="70" borderId="196">
      <alignment horizontal="center"/>
    </xf>
    <xf numFmtId="0" fontId="45" fillId="70" borderId="196">
      <alignment horizontal="center"/>
    </xf>
    <xf numFmtId="0" fontId="45" fillId="70" borderId="196">
      <alignment horizontal="center"/>
    </xf>
    <xf numFmtId="0" fontId="45" fillId="70" borderId="192">
      <alignment horizontal="left" vertical="top"/>
    </xf>
    <xf numFmtId="0" fontId="45" fillId="70" borderId="192">
      <alignment horizontal="left" vertical="top"/>
    </xf>
    <xf numFmtId="0" fontId="45" fillId="70" borderId="192">
      <alignment horizontal="left" vertical="top"/>
    </xf>
    <xf numFmtId="0" fontId="284" fillId="132" borderId="197">
      <alignment horizontal="center" vertical="center"/>
    </xf>
    <xf numFmtId="0" fontId="284" fillId="132" borderId="197">
      <alignment horizontal="center" vertical="center"/>
    </xf>
    <xf numFmtId="0" fontId="284" fillId="132" borderId="196">
      <alignment horizontal="center" vertical="center"/>
    </xf>
    <xf numFmtId="0" fontId="284" fillId="132" borderId="196">
      <alignment horizontal="center" vertical="center"/>
    </xf>
    <xf numFmtId="0" fontId="284" fillId="132" borderId="196">
      <alignment horizontal="center" vertical="center"/>
    </xf>
    <xf numFmtId="0" fontId="284" fillId="132" borderId="196">
      <alignment horizontal="center" vertical="center"/>
    </xf>
    <xf numFmtId="0" fontId="284" fillId="104" borderId="191">
      <alignment horizontal="center" vertical="center"/>
    </xf>
    <xf numFmtId="0" fontId="284" fillId="104" borderId="191">
      <alignment horizontal="center" vertical="center"/>
    </xf>
    <xf numFmtId="0" fontId="284" fillId="104" borderId="191">
      <alignment horizontal="center" vertical="center"/>
    </xf>
    <xf numFmtId="0" fontId="284" fillId="104" borderId="191">
      <alignment horizontal="center" vertical="center"/>
    </xf>
    <xf numFmtId="0" fontId="284" fillId="104" borderId="197">
      <alignment horizontal="center" vertical="center"/>
    </xf>
    <xf numFmtId="0" fontId="284" fillId="104" borderId="197">
      <alignment horizontal="center" vertical="center"/>
    </xf>
    <xf numFmtId="0" fontId="284" fillId="104" borderId="196">
      <alignment horizontal="center" vertical="center"/>
    </xf>
    <xf numFmtId="0" fontId="284" fillId="104" borderId="196">
      <alignment horizontal="center" vertical="center"/>
    </xf>
    <xf numFmtId="0" fontId="284" fillId="104" borderId="196">
      <alignment horizontal="center" vertical="center"/>
    </xf>
    <xf numFmtId="0" fontId="284" fillId="104" borderId="196">
      <alignment horizontal="center" vertical="center"/>
    </xf>
    <xf numFmtId="0" fontId="2" fillId="0" borderId="193"/>
    <xf numFmtId="0" fontId="2" fillId="0" borderId="193"/>
    <xf numFmtId="0" fontId="2" fillId="0" borderId="193"/>
    <xf numFmtId="0" fontId="2" fillId="0" borderId="193"/>
    <xf numFmtId="0" fontId="2" fillId="0" borderId="198"/>
    <xf numFmtId="0" fontId="2" fillId="0" borderId="198"/>
    <xf numFmtId="0" fontId="2" fillId="0" borderId="0" applyNumberFormat="0" applyFont="0" applyFill="0" applyBorder="0" applyAlignment="0" applyProtection="0"/>
    <xf numFmtId="0" fontId="287" fillId="0" borderId="200"/>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266" fontId="2" fillId="74" borderId="195">
      <alignment horizontal="right"/>
      <protection locked="0"/>
    </xf>
    <xf numFmtId="266" fontId="2" fillId="74" borderId="195">
      <alignment horizontal="right"/>
      <protection locked="0"/>
    </xf>
    <xf numFmtId="266" fontId="2" fillId="74" borderId="195">
      <alignment horizontal="right"/>
      <protection locked="0"/>
    </xf>
    <xf numFmtId="266" fontId="2" fillId="74" borderId="195">
      <alignment horizontal="right"/>
      <protection locked="0"/>
    </xf>
    <xf numFmtId="266" fontId="2" fillId="74" borderId="195">
      <alignment horizontal="right"/>
      <protection locked="0"/>
    </xf>
    <xf numFmtId="266" fontId="2" fillId="74" borderId="195">
      <alignment horizontal="right"/>
      <protection locked="0"/>
    </xf>
    <xf numFmtId="266" fontId="2" fillId="74" borderId="195">
      <alignment horizontal="right"/>
      <protection locked="0"/>
    </xf>
    <xf numFmtId="266" fontId="2" fillId="74" borderId="195">
      <alignment horizontal="right"/>
      <protection locked="0"/>
    </xf>
    <xf numFmtId="266" fontId="2" fillId="74" borderId="195">
      <alignment horizontal="right"/>
      <protection locked="0"/>
    </xf>
    <xf numFmtId="266" fontId="2" fillId="74" borderId="195">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337" fontId="2" fillId="74" borderId="195" applyFont="0">
      <alignment horizontal="right" vertical="center"/>
      <protection locked="0"/>
    </xf>
    <xf numFmtId="337" fontId="2" fillId="74" borderId="195" applyFont="0">
      <alignment horizontal="right" vertical="center"/>
      <protection locked="0"/>
    </xf>
    <xf numFmtId="337" fontId="2" fillId="74" borderId="195" applyFont="0">
      <alignment horizontal="right" vertical="center"/>
      <protection locked="0"/>
    </xf>
    <xf numFmtId="337" fontId="2" fillId="74" borderId="195" applyFont="0">
      <alignment horizontal="right" vertical="center"/>
      <protection locked="0"/>
    </xf>
    <xf numFmtId="337" fontId="2" fillId="74" borderId="195" applyFont="0">
      <alignment horizontal="right" vertical="center"/>
      <protection locked="0"/>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180" fontId="234" fillId="134" borderId="200" applyNumberFormat="0" applyBorder="0" applyAlignment="0" applyProtection="0">
      <alignment horizontal="center"/>
      <protection hidden="1"/>
    </xf>
    <xf numFmtId="3" fontId="288" fillId="57" borderId="195" applyNumberFormat="0" applyBorder="0" applyAlignment="0" applyProtection="0">
      <protection hidden="1"/>
    </xf>
    <xf numFmtId="3" fontId="289" fillId="135" borderId="202" applyNumberFormat="0" applyBorder="0" applyAlignment="0" applyProtection="0">
      <protection hidden="1"/>
    </xf>
    <xf numFmtId="0" fontId="19" fillId="131" borderId="200" applyNumberFormat="0" applyFont="0" applyBorder="0" applyAlignment="0" applyProtection="0">
      <alignment horizontal="center"/>
    </xf>
    <xf numFmtId="0" fontId="19" fillId="131" borderId="200" applyNumberFormat="0" applyFont="0" applyBorder="0" applyAlignment="0" applyProtection="0">
      <alignment horizontal="center"/>
    </xf>
    <xf numFmtId="0" fontId="19" fillId="96" borderId="200" applyNumberFormat="0" applyFont="0" applyBorder="0" applyAlignment="0" applyProtection="0">
      <alignment horizontal="center"/>
    </xf>
    <xf numFmtId="0" fontId="19" fillId="96" borderId="200" applyNumberFormat="0" applyFont="0" applyBorder="0" applyAlignment="0" applyProtection="0">
      <alignment horizontal="center"/>
    </xf>
    <xf numFmtId="0" fontId="161" fillId="0" borderId="203" applyNumberFormat="0" applyAlignment="0" applyProtection="0"/>
    <xf numFmtId="0" fontId="10" fillId="0" borderId="0"/>
    <xf numFmtId="0" fontId="46" fillId="69" borderId="194">
      <alignment horizontal="center"/>
    </xf>
    <xf numFmtId="0" fontId="41" fillId="0" borderId="190">
      <alignment horizontal="center"/>
    </xf>
    <xf numFmtId="0" fontId="45" fillId="92" borderId="194" applyNumberFormat="0" applyBorder="0" applyAlignment="0"/>
    <xf numFmtId="3" fontId="2" fillId="95" borderId="195" applyFont="0">
      <alignment horizontal="right" vertical="center"/>
      <protection locked="0"/>
    </xf>
    <xf numFmtId="3" fontId="2" fillId="95" borderId="195" applyFont="0">
      <alignment horizontal="right" vertical="center"/>
      <protection locked="0"/>
    </xf>
    <xf numFmtId="3" fontId="2" fillId="95" borderId="195" applyFont="0">
      <alignment horizontal="right" vertical="center"/>
      <protection locked="0"/>
    </xf>
    <xf numFmtId="3" fontId="2" fillId="95" borderId="195" applyFont="0">
      <alignment horizontal="right" vertical="center"/>
      <protection locked="0"/>
    </xf>
    <xf numFmtId="3" fontId="2" fillId="95" borderId="195" applyFont="0">
      <alignment horizontal="right" vertical="center"/>
      <protection locked="0"/>
    </xf>
    <xf numFmtId="0" fontId="298" fillId="45" borderId="195"/>
    <xf numFmtId="0" fontId="2" fillId="0" borderId="204">
      <alignment vertical="center"/>
    </xf>
    <xf numFmtId="4" fontId="29" fillId="138" borderId="205" applyNumberFormat="0" applyProtection="0">
      <alignment horizontal="left" vertical="center" indent="1"/>
    </xf>
    <xf numFmtId="4" fontId="29" fillId="138" borderId="205" applyNumberFormat="0" applyProtection="0">
      <alignment horizontal="left" vertical="center" indent="1"/>
    </xf>
    <xf numFmtId="4" fontId="29" fillId="138" borderId="205" applyNumberFormat="0" applyProtection="0">
      <alignment horizontal="left" vertical="center" indent="1"/>
    </xf>
    <xf numFmtId="4" fontId="29" fillId="138" borderId="205" applyNumberFormat="0" applyProtection="0">
      <alignment horizontal="left" vertical="center" indent="1"/>
    </xf>
    <xf numFmtId="4" fontId="29" fillId="138" borderId="205" applyNumberFormat="0" applyProtection="0">
      <alignment horizontal="left" vertical="center" indent="1"/>
    </xf>
    <xf numFmtId="353" fontId="2" fillId="69" borderId="195">
      <alignment horizontal="center"/>
    </xf>
    <xf numFmtId="353" fontId="2" fillId="69" borderId="195">
      <alignment horizontal="center"/>
    </xf>
    <xf numFmtId="353" fontId="2" fillId="69" borderId="195">
      <alignment horizontal="center"/>
    </xf>
    <xf numFmtId="353" fontId="2" fillId="69" borderId="195">
      <alignment horizontal="center"/>
    </xf>
    <xf numFmtId="353" fontId="2" fillId="69" borderId="195">
      <alignment horizontal="center"/>
    </xf>
    <xf numFmtId="353" fontId="2" fillId="69" borderId="195">
      <alignment horizontal="center"/>
    </xf>
    <xf numFmtId="353" fontId="2" fillId="69" borderId="195">
      <alignment horizontal="center"/>
    </xf>
    <xf numFmtId="353" fontId="2" fillId="69" borderId="195">
      <alignment horizontal="center"/>
    </xf>
    <xf numFmtId="353" fontId="2" fillId="69" borderId="195">
      <alignment horizontal="center"/>
    </xf>
    <xf numFmtId="353" fontId="2" fillId="69" borderId="195">
      <alignment horizontal="center"/>
    </xf>
    <xf numFmtId="3" fontId="2" fillId="69" borderId="195" applyFont="0">
      <alignment horizontal="right"/>
    </xf>
    <xf numFmtId="3" fontId="2" fillId="69" borderId="195" applyFont="0">
      <alignment horizontal="right"/>
    </xf>
    <xf numFmtId="3" fontId="2" fillId="69" borderId="195" applyFont="0">
      <alignment horizontal="right" vertical="center"/>
    </xf>
    <xf numFmtId="3" fontId="2" fillId="69" borderId="195" applyFont="0">
      <alignment horizontal="right" vertical="center"/>
    </xf>
    <xf numFmtId="3" fontId="2" fillId="69" borderId="195" applyFont="0">
      <alignment horizontal="right" vertical="center"/>
    </xf>
    <xf numFmtId="3" fontId="2" fillId="69" borderId="195" applyFont="0">
      <alignment horizontal="right" vertical="center"/>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194" fontId="2" fillId="69" borderId="195" applyFont="0">
      <alignment horizontal="right"/>
    </xf>
    <xf numFmtId="194" fontId="2" fillId="69" borderId="195" applyFont="0">
      <alignment horizontal="right"/>
    </xf>
    <xf numFmtId="194" fontId="2" fillId="69" borderId="195" applyFont="0">
      <alignment horizontal="right"/>
    </xf>
    <xf numFmtId="194" fontId="2" fillId="69" borderId="195" applyFont="0">
      <alignment horizontal="right"/>
    </xf>
    <xf numFmtId="194" fontId="2" fillId="69" borderId="195" applyFont="0">
      <alignment horizontal="right"/>
    </xf>
    <xf numFmtId="194" fontId="2" fillId="69" borderId="195" applyFont="0">
      <alignment horizontal="right"/>
    </xf>
    <xf numFmtId="194" fontId="2" fillId="69" borderId="195" applyFont="0">
      <alignment horizontal="right"/>
    </xf>
    <xf numFmtId="194" fontId="2" fillId="69" borderId="195" applyFont="0">
      <alignment horizontal="right"/>
    </xf>
    <xf numFmtId="194" fontId="2" fillId="69" borderId="195" applyFont="0">
      <alignment horizontal="right"/>
    </xf>
    <xf numFmtId="194" fontId="2" fillId="69" borderId="195" applyFont="0">
      <alignment horizontal="right"/>
    </xf>
    <xf numFmtId="266" fontId="2" fillId="69" borderId="195" applyFont="0">
      <alignment horizontal="right"/>
    </xf>
    <xf numFmtId="266" fontId="2" fillId="69" borderId="195" applyFont="0">
      <alignment horizontal="right"/>
    </xf>
    <xf numFmtId="266" fontId="2" fillId="69" borderId="195" applyFont="0">
      <alignment horizontal="right"/>
    </xf>
    <xf numFmtId="266" fontId="2" fillId="69" borderId="195" applyFont="0">
      <alignment horizontal="right"/>
    </xf>
    <xf numFmtId="266" fontId="2" fillId="69" borderId="195" applyFont="0">
      <alignment horizontal="right"/>
    </xf>
    <xf numFmtId="266" fontId="2" fillId="69" borderId="195" applyFont="0">
      <alignment horizontal="right"/>
    </xf>
    <xf numFmtId="266" fontId="2" fillId="69" borderId="195" applyFont="0">
      <alignment horizontal="right"/>
    </xf>
    <xf numFmtId="266" fontId="2" fillId="69" borderId="195" applyFont="0">
      <alignment horizontal="right"/>
    </xf>
    <xf numFmtId="266" fontId="2" fillId="69" borderId="195" applyFont="0">
      <alignment horizontal="right"/>
    </xf>
    <xf numFmtId="266"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354" fontId="2" fillId="69" borderId="195" applyFont="0">
      <alignment horizontal="center" wrapText="1"/>
    </xf>
    <xf numFmtId="354" fontId="2" fillId="69" borderId="195" applyFont="0">
      <alignment horizontal="center" wrapText="1"/>
    </xf>
    <xf numFmtId="354" fontId="2" fillId="69" borderId="195" applyFont="0">
      <alignment horizontal="center" wrapText="1"/>
    </xf>
    <xf numFmtId="354" fontId="2" fillId="69" borderId="195" applyFont="0">
      <alignment horizontal="center" wrapText="1"/>
    </xf>
    <xf numFmtId="354" fontId="2" fillId="69" borderId="195" applyFont="0">
      <alignment horizontal="center" wrapText="1"/>
    </xf>
    <xf numFmtId="354" fontId="2" fillId="69" borderId="195" applyFont="0">
      <alignment horizontal="center" wrapText="1"/>
    </xf>
    <xf numFmtId="354" fontId="2" fillId="69" borderId="195" applyFont="0">
      <alignment horizontal="center" wrapText="1"/>
    </xf>
    <xf numFmtId="354" fontId="2" fillId="69" borderId="195" applyFont="0">
      <alignment horizontal="center" wrapText="1"/>
    </xf>
    <xf numFmtId="354" fontId="2" fillId="69" borderId="195" applyFont="0">
      <alignment horizontal="center" wrapText="1"/>
    </xf>
    <xf numFmtId="354" fontId="2" fillId="69" borderId="195" applyFont="0">
      <alignment horizontal="center" wrapText="1"/>
    </xf>
    <xf numFmtId="3" fontId="2" fillId="68" borderId="197" applyBorder="0"/>
    <xf numFmtId="3" fontId="2" fillId="68" borderId="197" applyBorder="0"/>
    <xf numFmtId="3" fontId="2" fillId="68" borderId="197" applyBorder="0"/>
    <xf numFmtId="3" fontId="2" fillId="68" borderId="197" applyBorder="0"/>
    <xf numFmtId="3" fontId="2" fillId="68" borderId="197" applyBorder="0"/>
    <xf numFmtId="2" fontId="314" fillId="0" borderId="200" applyNumberFormat="0" applyFill="0" applyBorder="0" applyAlignment="0" applyProtection="0">
      <alignment horizontal="center"/>
      <protection locked="0"/>
    </xf>
    <xf numFmtId="0" fontId="161" fillId="0" borderId="195" applyNumberFormat="0" applyFont="0" applyFill="0" applyBorder="0" applyAlignment="0">
      <protection hidden="1"/>
    </xf>
    <xf numFmtId="0" fontId="161" fillId="0" borderId="195" applyNumberFormat="0" applyFont="0" applyFill="0" applyBorder="0" applyAlignment="0">
      <protection hidden="1"/>
    </xf>
    <xf numFmtId="0" fontId="161" fillId="0" borderId="195" applyNumberFormat="0" applyFont="0" applyFill="0" applyBorder="0" applyAlignment="0">
      <protection hidden="1"/>
    </xf>
    <xf numFmtId="0" fontId="161" fillId="0" borderId="195" applyNumberFormat="0" applyFont="0" applyFill="0" applyBorder="0" applyAlignment="0">
      <protection hidden="1"/>
    </xf>
    <xf numFmtId="0" fontId="161" fillId="0" borderId="195" applyNumberFormat="0" applyFont="0" applyFill="0" applyBorder="0" applyAlignment="0">
      <protection hidden="1"/>
    </xf>
    <xf numFmtId="0" fontId="161" fillId="0" borderId="195" applyNumberFormat="0" applyFont="0" applyFill="0" applyBorder="0" applyAlignment="0">
      <protection hidden="1"/>
    </xf>
    <xf numFmtId="0" fontId="161" fillId="0" borderId="195" applyNumberFormat="0" applyFont="0" applyFill="0" applyBorder="0" applyAlignment="0">
      <protection hidden="1"/>
    </xf>
    <xf numFmtId="0" fontId="161" fillId="0" borderId="195" applyNumberFormat="0" applyFont="0" applyFill="0" applyBorder="0" applyAlignment="0">
      <protection hidden="1"/>
    </xf>
    <xf numFmtId="0" fontId="161" fillId="0" borderId="195" applyNumberFormat="0" applyFont="0" applyFill="0" applyBorder="0" applyAlignment="0">
      <protection hidden="1"/>
    </xf>
    <xf numFmtId="0" fontId="161" fillId="0" borderId="195" applyNumberFormat="0" applyFont="0" applyFill="0" applyBorder="0" applyAlignment="0">
      <protection hidden="1"/>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310" fontId="2" fillId="144" borderId="195" applyFont="0"/>
    <xf numFmtId="310" fontId="2" fillId="144" borderId="195" applyFont="0"/>
    <xf numFmtId="310" fontId="2" fillId="144" borderId="195" applyFont="0"/>
    <xf numFmtId="310" fontId="2" fillId="144" borderId="195" applyFont="0"/>
    <xf numFmtId="310" fontId="2" fillId="144" borderId="195" applyFont="0"/>
    <xf numFmtId="310" fontId="2" fillId="144" borderId="195" applyFont="0"/>
    <xf numFmtId="310" fontId="2" fillId="144" borderId="195" applyFont="0"/>
    <xf numFmtId="310" fontId="2" fillId="144" borderId="195" applyFont="0"/>
    <xf numFmtId="310" fontId="2" fillId="144" borderId="195" applyFont="0"/>
    <xf numFmtId="310" fontId="2" fillId="144" borderId="195" applyFont="0"/>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337" fontId="2" fillId="144" borderId="195" applyFont="0">
      <alignment horizontal="right"/>
    </xf>
    <xf numFmtId="337" fontId="2" fillId="144" borderId="195" applyFont="0">
      <alignment horizontal="right"/>
    </xf>
    <xf numFmtId="337" fontId="2" fillId="144" borderId="195" applyFont="0">
      <alignment horizontal="right"/>
    </xf>
    <xf numFmtId="337" fontId="2" fillId="144" borderId="195" applyFont="0">
      <alignment horizontal="right"/>
    </xf>
    <xf numFmtId="337" fontId="2" fillId="144" borderId="195" applyFont="0">
      <alignment horizontal="right"/>
    </xf>
    <xf numFmtId="337" fontId="2" fillId="144" borderId="195" applyFont="0">
      <alignment horizontal="right"/>
    </xf>
    <xf numFmtId="337" fontId="2" fillId="144" borderId="195" applyFont="0">
      <alignment horizontal="right"/>
    </xf>
    <xf numFmtId="337" fontId="2" fillId="144" borderId="195" applyFont="0">
      <alignment horizontal="right"/>
    </xf>
    <xf numFmtId="337" fontId="2" fillId="144" borderId="195" applyFont="0">
      <alignment horizontal="right"/>
    </xf>
    <xf numFmtId="337"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49" fontId="2" fillId="144" borderId="195" applyFont="0"/>
    <xf numFmtId="49" fontId="2" fillId="144" borderId="195" applyFont="0"/>
    <xf numFmtId="310" fontId="2" fillId="145" borderId="195" applyFont="0"/>
    <xf numFmtId="310" fontId="2" fillId="145" borderId="195" applyFont="0"/>
    <xf numFmtId="310" fontId="2" fillId="145" borderId="195" applyFont="0"/>
    <xf numFmtId="310" fontId="2" fillId="145" borderId="195" applyFont="0"/>
    <xf numFmtId="310" fontId="2" fillId="145" borderId="195" applyFont="0"/>
    <xf numFmtId="310" fontId="2" fillId="145" borderId="195" applyFont="0"/>
    <xf numFmtId="310" fontId="2" fillId="145" borderId="195" applyFont="0"/>
    <xf numFmtId="310" fontId="2" fillId="145" borderId="195" applyFont="0"/>
    <xf numFmtId="310" fontId="2" fillId="145" borderId="195" applyFont="0"/>
    <xf numFmtId="310" fontId="2" fillId="145" borderId="195" applyFont="0"/>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317" fontId="2" fillId="146" borderId="195">
      <alignment vertical="center"/>
    </xf>
    <xf numFmtId="317" fontId="2" fillId="146" borderId="195">
      <alignment vertical="center"/>
    </xf>
    <xf numFmtId="317" fontId="2" fillId="146" borderId="195">
      <alignment vertical="center"/>
    </xf>
    <xf numFmtId="317" fontId="2" fillId="146" borderId="195">
      <alignment vertical="center"/>
    </xf>
    <xf numFmtId="317" fontId="2" fillId="146" borderId="195">
      <alignment vertical="center"/>
    </xf>
    <xf numFmtId="310" fontId="2" fillId="93" borderId="195" applyFont="0">
      <alignment horizontal="right"/>
    </xf>
    <xf numFmtId="310" fontId="2" fillId="93" borderId="195" applyFont="0">
      <alignment horizontal="right"/>
    </xf>
    <xf numFmtId="310" fontId="2" fillId="93" borderId="195" applyFont="0">
      <alignment horizontal="right"/>
    </xf>
    <xf numFmtId="310" fontId="2" fillId="93" borderId="195" applyFont="0">
      <alignment horizontal="right"/>
    </xf>
    <xf numFmtId="310" fontId="2" fillId="93" borderId="195" applyFont="0">
      <alignment horizontal="right"/>
    </xf>
    <xf numFmtId="310" fontId="2" fillId="93" borderId="195" applyFont="0">
      <alignment horizontal="right"/>
    </xf>
    <xf numFmtId="310" fontId="2" fillId="93" borderId="195" applyFont="0">
      <alignment horizontal="right"/>
    </xf>
    <xf numFmtId="310" fontId="2" fillId="93" borderId="195" applyFont="0">
      <alignment horizontal="right"/>
    </xf>
    <xf numFmtId="310" fontId="2" fillId="93" borderId="195" applyFont="0">
      <alignment horizontal="right"/>
    </xf>
    <xf numFmtId="310"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310" fontId="2" fillId="93" borderId="195" applyFont="0"/>
    <xf numFmtId="310" fontId="2" fillId="93" borderId="195" applyFont="0"/>
    <xf numFmtId="310" fontId="2" fillId="93" borderId="195" applyFont="0"/>
    <xf numFmtId="310" fontId="2" fillId="93" borderId="195" applyFont="0"/>
    <xf numFmtId="310" fontId="2" fillId="93" borderId="195" applyFont="0"/>
    <xf numFmtId="310" fontId="2" fillId="93" borderId="195" applyFont="0"/>
    <xf numFmtId="310" fontId="2" fillId="93" borderId="195" applyFont="0"/>
    <xf numFmtId="310" fontId="2" fillId="93" borderId="195" applyFont="0"/>
    <xf numFmtId="310" fontId="2" fillId="93" borderId="195" applyFont="0"/>
    <xf numFmtId="310" fontId="2" fillId="93" borderId="195" applyFont="0"/>
    <xf numFmtId="266" fontId="2" fillId="93" borderId="195" applyFont="0"/>
    <xf numFmtId="266" fontId="2" fillId="93" borderId="195" applyFont="0"/>
    <xf numFmtId="266" fontId="2" fillId="93" borderId="195" applyFont="0"/>
    <xf numFmtId="266" fontId="2" fillId="93" borderId="195" applyFont="0"/>
    <xf numFmtId="266" fontId="2" fillId="93" borderId="195" applyFont="0"/>
    <xf numFmtId="266" fontId="2" fillId="93" borderId="195" applyFont="0"/>
    <xf numFmtId="266" fontId="2" fillId="93" borderId="195" applyFont="0"/>
    <xf numFmtId="266" fontId="2" fillId="93" borderId="195" applyFont="0"/>
    <xf numFmtId="266" fontId="2" fillId="93" borderId="195" applyFont="0"/>
    <xf numFmtId="266" fontId="2" fillId="93" borderId="195" applyFont="0"/>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337" fontId="2" fillId="93" borderId="195" applyFont="0">
      <alignment horizontal="right"/>
    </xf>
    <xf numFmtId="337" fontId="2" fillId="93" borderId="195" applyFont="0">
      <alignment horizontal="right"/>
    </xf>
    <xf numFmtId="337" fontId="2" fillId="93" borderId="195" applyFont="0">
      <alignment horizontal="right"/>
    </xf>
    <xf numFmtId="337" fontId="2" fillId="93" borderId="195" applyFont="0">
      <alignment horizontal="right"/>
    </xf>
    <xf numFmtId="337" fontId="2" fillId="93" borderId="195" applyFont="0">
      <alignment horizontal="right"/>
    </xf>
    <xf numFmtId="337" fontId="2" fillId="93" borderId="195" applyFont="0">
      <alignment horizontal="right"/>
    </xf>
    <xf numFmtId="337" fontId="2" fillId="93" borderId="195" applyFont="0">
      <alignment horizontal="right"/>
    </xf>
    <xf numFmtId="337" fontId="2" fillId="93" borderId="195" applyFont="0">
      <alignment horizontal="right"/>
    </xf>
    <xf numFmtId="337" fontId="2" fillId="93" borderId="195" applyFont="0">
      <alignment horizontal="right"/>
    </xf>
    <xf numFmtId="337" fontId="2" fillId="93" borderId="195"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49" fontId="2" fillId="93" borderId="195" applyFont="0"/>
    <xf numFmtId="49" fontId="2" fillId="93" borderId="195" applyFont="0"/>
    <xf numFmtId="0" fontId="321" fillId="0" borderId="197" applyNumberFormat="0" applyProtection="0">
      <alignment horizontal="left" vertical="top"/>
    </xf>
    <xf numFmtId="0" fontId="321" fillId="0" borderId="197" applyNumberFormat="0" applyProtection="0">
      <alignment horizontal="left" vertical="top"/>
    </xf>
    <xf numFmtId="0" fontId="321" fillId="0" borderId="197" applyNumberFormat="0" applyProtection="0">
      <alignment horizontal="left" vertical="top"/>
    </xf>
    <xf numFmtId="0" fontId="321" fillId="0" borderId="197" applyNumberFormat="0" applyProtection="0">
      <alignment horizontal="right" vertical="top"/>
    </xf>
    <xf numFmtId="0" fontId="321" fillId="0" borderId="197" applyNumberFormat="0" applyProtection="0">
      <alignment horizontal="right" vertical="top"/>
    </xf>
    <xf numFmtId="0" fontId="321" fillId="0" borderId="197" applyNumberFormat="0" applyProtection="0">
      <alignment horizontal="right" vertical="top"/>
    </xf>
    <xf numFmtId="0" fontId="321" fillId="0" borderId="197" applyNumberFormat="0" applyProtection="0">
      <alignment horizontal="right" vertical="top"/>
    </xf>
    <xf numFmtId="0" fontId="321" fillId="0" borderId="197" applyNumberFormat="0" applyProtection="0">
      <alignment horizontal="right" vertical="top"/>
    </xf>
    <xf numFmtId="0" fontId="318" fillId="0" borderId="197" applyNumberFormat="0" applyFill="0" applyAlignment="0" applyProtection="0"/>
    <xf numFmtId="0" fontId="318" fillId="0" borderId="197" applyNumberFormat="0" applyFill="0" applyAlignment="0" applyProtection="0"/>
    <xf numFmtId="0" fontId="318" fillId="0" borderId="197" applyNumberFormat="0" applyFill="0" applyAlignment="0" applyProtection="0"/>
    <xf numFmtId="0" fontId="318" fillId="0" borderId="197" applyNumberFormat="0" applyFill="0" applyAlignment="0" applyProtection="0"/>
    <xf numFmtId="0" fontId="318" fillId="0" borderId="197" applyNumberFormat="0" applyFill="0" applyAlignment="0" applyProtection="0"/>
    <xf numFmtId="0" fontId="317" fillId="0" borderId="193" applyNumberFormat="0" applyFont="0" applyFill="0" applyAlignment="0" applyProtection="0">
      <alignment horizontal="left" vertical="top"/>
    </xf>
    <xf numFmtId="0" fontId="317" fillId="0" borderId="193" applyNumberFormat="0" applyFont="0" applyFill="0" applyAlignment="0" applyProtection="0">
      <alignment horizontal="left" vertical="top"/>
    </xf>
    <xf numFmtId="0" fontId="317" fillId="0" borderId="193" applyNumberFormat="0" applyFont="0" applyFill="0" applyAlignment="0" applyProtection="0">
      <alignment horizontal="left" vertical="top"/>
    </xf>
    <xf numFmtId="0" fontId="317" fillId="0" borderId="193" applyNumberFormat="0" applyFont="0" applyFill="0" applyAlignment="0" applyProtection="0">
      <alignment horizontal="left" vertical="top"/>
    </xf>
    <xf numFmtId="0" fontId="317" fillId="0" borderId="193" applyNumberFormat="0" applyFont="0" applyFill="0" applyAlignment="0" applyProtection="0">
      <alignment horizontal="left" vertical="top"/>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56" fillId="0" borderId="194" applyFill="0" applyBorder="0" applyProtection="0">
      <alignment horizontal="left" vertical="top"/>
    </xf>
    <xf numFmtId="0" fontId="186" fillId="131" borderId="206" applyNumberFormat="0" applyFont="0">
      <alignment horizontal="center" vertical="center"/>
    </xf>
    <xf numFmtId="356" fontId="45" fillId="68" borderId="202" applyNumberFormat="0" applyBorder="0" applyAlignment="0">
      <alignment horizontal="right"/>
    </xf>
    <xf numFmtId="0" fontId="332" fillId="0" borderId="192"/>
    <xf numFmtId="0" fontId="332" fillId="0" borderId="192"/>
    <xf numFmtId="0" fontId="332" fillId="0" borderId="192"/>
    <xf numFmtId="0" fontId="332" fillId="0" borderId="192"/>
    <xf numFmtId="0" fontId="332" fillId="0" borderId="192"/>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259" fontId="2" fillId="0" borderId="192">
      <alignment horizontal="left"/>
    </xf>
    <xf numFmtId="0" fontId="273" fillId="0" borderId="207" applyProtection="0">
      <alignment horizontal="center"/>
    </xf>
    <xf numFmtId="0" fontId="273" fillId="0" borderId="207" applyProtection="0">
      <alignment horizontal="center"/>
    </xf>
    <xf numFmtId="0" fontId="273" fillId="0" borderId="207" applyProtection="0">
      <alignment horizontal="center"/>
    </xf>
    <xf numFmtId="0" fontId="273" fillId="0" borderId="207" applyProtection="0">
      <alignment horizontal="center"/>
    </xf>
    <xf numFmtId="0" fontId="273" fillId="0" borderId="207" applyProtection="0">
      <alignment horizontal="center"/>
    </xf>
    <xf numFmtId="0" fontId="334" fillId="0" borderId="202" applyNumberFormat="0" applyFill="0" applyBorder="0" applyAlignment="0" applyProtection="0">
      <alignment horizontal="center"/>
      <protection locked="0"/>
    </xf>
    <xf numFmtId="37" fontId="161" fillId="150" borderId="195" applyNumberFormat="0" applyAlignment="0" applyProtection="0"/>
    <xf numFmtId="37" fontId="161" fillId="150" borderId="195" applyNumberFormat="0" applyAlignment="0" applyProtection="0"/>
    <xf numFmtId="37" fontId="161" fillId="150" borderId="195" applyNumberFormat="0" applyAlignment="0" applyProtection="0"/>
    <xf numFmtId="37" fontId="161" fillId="150" borderId="195" applyNumberFormat="0" applyAlignment="0" applyProtection="0"/>
    <xf numFmtId="37" fontId="161" fillId="150" borderId="195" applyNumberFormat="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2" fontId="234" fillId="69" borderId="195" applyBorder="0" applyAlignment="0"/>
    <xf numFmtId="173" fontId="340" fillId="69" borderId="194">
      <alignment horizontal="center"/>
    </xf>
    <xf numFmtId="0" fontId="347" fillId="0" borderId="0" applyNumberFormat="0" applyFill="0" applyBorder="0" applyAlignment="0" applyProtection="0"/>
    <xf numFmtId="0" fontId="1" fillId="0" borderId="0"/>
    <xf numFmtId="0" fontId="1" fillId="0" borderId="0"/>
  </cellStyleXfs>
  <cellXfs count="840">
    <xf numFmtId="0" fontId="0" fillId="0" borderId="0" xfId="0"/>
    <xf numFmtId="0" fontId="2" fillId="3" borderId="3" xfId="11" applyFill="1" applyBorder="1" applyAlignment="1">
      <alignment horizontal="left" vertical="center" wrapText="1"/>
    </xf>
    <xf numFmtId="0" fontId="2" fillId="0" borderId="0" xfId="11"/>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18" xfId="0" applyFont="1" applyBorder="1" applyAlignment="1">
      <alignment horizontal="right" vertical="center" wrapText="1"/>
    </xf>
    <xf numFmtId="0" fontId="2" fillId="0" borderId="16" xfId="0" applyFont="1" applyBorder="1" applyAlignment="1">
      <alignment vertical="center" wrapText="1"/>
    </xf>
    <xf numFmtId="0" fontId="2" fillId="0" borderId="18" xfId="0" applyFont="1" applyBorder="1" applyAlignment="1">
      <alignment horizontal="center" vertical="center" wrapText="1"/>
    </xf>
    <xf numFmtId="0" fontId="2" fillId="0" borderId="3" xfId="0" applyFont="1" applyBorder="1" applyAlignment="1">
      <alignment vertical="center" wrapText="1"/>
    </xf>
    <xf numFmtId="0" fontId="2" fillId="0" borderId="0" xfId="0" applyFont="1" applyAlignment="1">
      <alignment horizontal="right"/>
    </xf>
    <xf numFmtId="0" fontId="89" fillId="0" borderId="0" xfId="0" applyFont="1"/>
    <xf numFmtId="0" fontId="46" fillId="0" borderId="0" xfId="0" applyFont="1" applyAlignment="1" applyProtection="1">
      <alignment horizontal="right"/>
      <protection locked="0"/>
    </xf>
    <xf numFmtId="0" fontId="2" fillId="0" borderId="3" xfId="0" applyFont="1" applyBorder="1" applyAlignment="1">
      <alignment horizontal="center" vertical="center" wrapText="1"/>
    </xf>
    <xf numFmtId="0" fontId="46" fillId="0" borderId="0" xfId="0" applyFont="1" applyAlignment="1">
      <alignment horizontal="center"/>
    </xf>
    <xf numFmtId="0" fontId="84" fillId="0" borderId="18" xfId="0" applyFont="1" applyBorder="1" applyAlignment="1">
      <alignment horizontal="center" vertical="center" wrapText="1"/>
    </xf>
    <xf numFmtId="0" fontId="84" fillId="0" borderId="3" xfId="0" applyFont="1" applyBorder="1" applyAlignment="1">
      <alignment vertical="center" wrapText="1"/>
    </xf>
    <xf numFmtId="0" fontId="84" fillId="0" borderId="21" xfId="0" applyFont="1" applyBorder="1" applyAlignment="1">
      <alignment horizontal="center" vertical="center" wrapText="1"/>
    </xf>
    <xf numFmtId="0" fontId="86" fillId="0" borderId="22" xfId="0" applyFont="1" applyBorder="1" applyAlignment="1">
      <alignment vertical="center" wrapText="1"/>
    </xf>
    <xf numFmtId="0" fontId="84" fillId="0" borderId="0" xfId="0" applyFont="1" applyAlignment="1">
      <alignment horizontal="center" vertical="center" wrapText="1"/>
    </xf>
    <xf numFmtId="0" fontId="84" fillId="0" borderId="0" xfId="0" applyFont="1" applyAlignment="1">
      <alignment vertical="center" wrapText="1"/>
    </xf>
    <xf numFmtId="0" fontId="84" fillId="0" borderId="0" xfId="0" applyFont="1" applyAlignment="1">
      <alignment wrapText="1"/>
    </xf>
    <xf numFmtId="0" fontId="2" fillId="0" borderId="0" xfId="0" applyFont="1" applyAlignment="1">
      <alignment horizontal="left" wrapText="1"/>
    </xf>
    <xf numFmtId="0" fontId="45" fillId="0" borderId="0" xfId="0" applyFont="1" applyAlignment="1">
      <alignment horizontal="center" vertical="center" wrapText="1"/>
    </xf>
    <xf numFmtId="0" fontId="2" fillId="0" borderId="0" xfId="0" applyFont="1" applyAlignment="1">
      <alignment horizontal="right" wrapText="1"/>
    </xf>
    <xf numFmtId="0" fontId="2" fillId="0" borderId="18" xfId="0" applyFont="1" applyBorder="1" applyAlignment="1">
      <alignment vertical="center"/>
    </xf>
    <xf numFmtId="0" fontId="85" fillId="0" borderId="0" xfId="0" applyFont="1" applyAlignment="1">
      <alignment wrapText="1"/>
    </xf>
    <xf numFmtId="0" fontId="2" fillId="0" borderId="21" xfId="0" applyFont="1" applyBorder="1"/>
    <xf numFmtId="0" fontId="2" fillId="0" borderId="24" xfId="0" applyFont="1" applyBorder="1" applyAlignment="1">
      <alignment wrapText="1"/>
    </xf>
    <xf numFmtId="0" fontId="84" fillId="0" borderId="38" xfId="0" applyFont="1" applyBorder="1"/>
    <xf numFmtId="0" fontId="46" fillId="0" borderId="0" xfId="11" applyFont="1" applyAlignment="1">
      <alignment horizontal="right"/>
    </xf>
    <xf numFmtId="0" fontId="45" fillId="0" borderId="16" xfId="11" applyFont="1" applyBorder="1" applyAlignment="1">
      <alignment horizontal="center" vertical="center"/>
    </xf>
    <xf numFmtId="0" fontId="45" fillId="0" borderId="17" xfId="11" applyFont="1" applyBorder="1" applyAlignment="1">
      <alignment horizontal="center" vertical="center"/>
    </xf>
    <xf numFmtId="0" fontId="2" fillId="0" borderId="0" xfId="11" applyAlignment="1">
      <alignment vertical="center"/>
    </xf>
    <xf numFmtId="0" fontId="85" fillId="0" borderId="3" xfId="0" applyFont="1" applyBorder="1"/>
    <xf numFmtId="0" fontId="84" fillId="0" borderId="0" xfId="0" applyFont="1" applyAlignment="1">
      <alignment vertical="center"/>
    </xf>
    <xf numFmtId="0" fontId="84" fillId="0" borderId="18" xfId="0" applyFont="1" applyBorder="1" applyAlignment="1">
      <alignment horizontal="center" vertical="center"/>
    </xf>
    <xf numFmtId="0" fontId="84" fillId="0" borderId="11" xfId="0" applyFont="1" applyBorder="1" applyAlignment="1">
      <alignment wrapText="1"/>
    </xf>
    <xf numFmtId="0" fontId="84" fillId="0" borderId="0" xfId="0" applyFont="1" applyAlignment="1">
      <alignment horizontal="center" vertical="center"/>
    </xf>
    <xf numFmtId="0" fontId="2" fillId="0" borderId="15" xfId="9" applyFont="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172" fontId="2" fillId="3" borderId="17" xfId="2" applyNumberFormat="1" applyFont="1" applyFill="1" applyBorder="1" applyAlignment="1" applyProtection="1">
      <alignment horizontal="center" vertical="center"/>
      <protection locked="0"/>
    </xf>
    <xf numFmtId="0" fontId="2" fillId="0" borderId="18" xfId="9"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198" fontId="2" fillId="35" borderId="19" xfId="2" applyNumberFormat="1" applyFont="1" applyFill="1" applyBorder="1" applyAlignment="1" applyProtection="1">
      <alignment vertical="top"/>
    </xf>
    <xf numFmtId="0" fontId="2" fillId="3" borderId="7" xfId="13" applyFont="1" applyFill="1" applyBorder="1" applyAlignment="1" applyProtection="1">
      <alignment vertical="center" wrapText="1"/>
      <protection locked="0"/>
    </xf>
    <xf numFmtId="198" fontId="2" fillId="3" borderId="19"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8" fontId="2" fillId="35" borderId="19" xfId="2" applyNumberFormat="1" applyFont="1" applyFill="1" applyBorder="1" applyAlignment="1" applyProtection="1">
      <alignment vertical="top" wrapText="1"/>
    </xf>
    <xf numFmtId="0" fontId="2" fillId="3" borderId="7" xfId="13" applyFont="1" applyFill="1" applyBorder="1" applyAlignment="1" applyProtection="1">
      <alignment horizontal="left" vertical="center" wrapText="1"/>
      <protection locked="0"/>
    </xf>
    <xf numFmtId="198" fontId="2" fillId="3" borderId="19"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Alignment="1" applyProtection="1">
      <alignment wrapText="1"/>
      <protection locked="0"/>
    </xf>
    <xf numFmtId="1" fontId="45" fillId="35" borderId="3" xfId="2" applyNumberFormat="1" applyFont="1" applyFill="1" applyBorder="1" applyAlignment="1" applyProtection="1">
      <alignment horizontal="left" vertical="top" wrapText="1"/>
    </xf>
    <xf numFmtId="0" fontId="2" fillId="0" borderId="18" xfId="9" applyFont="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8" fontId="2" fillId="35" borderId="19"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2" xfId="13" applyFont="1" applyFill="1" applyBorder="1" applyAlignment="1" applyProtection="1">
      <alignment vertical="center" wrapText="1"/>
      <protection locked="0"/>
    </xf>
    <xf numFmtId="198" fontId="2" fillId="35" borderId="23" xfId="2" applyNumberFormat="1" applyFont="1" applyFill="1" applyBorder="1" applyAlignment="1" applyProtection="1">
      <alignment vertical="top" wrapText="1"/>
    </xf>
    <xf numFmtId="0" fontId="45" fillId="0" borderId="0" xfId="11" applyFont="1"/>
    <xf numFmtId="0" fontId="84" fillId="0" borderId="4" xfId="0" applyFont="1" applyBorder="1" applyAlignment="1">
      <alignment horizontal="center" vertical="center" wrapText="1"/>
    </xf>
    <xf numFmtId="0" fontId="84" fillId="0" borderId="59" xfId="0" applyFont="1" applyBorder="1" applyAlignment="1">
      <alignment horizontal="center" vertical="center" wrapText="1"/>
    </xf>
    <xf numFmtId="0" fontId="84" fillId="0" borderId="6" xfId="0" applyFont="1" applyBorder="1" applyAlignment="1">
      <alignment horizontal="center" vertical="center" wrapText="1"/>
    </xf>
    <xf numFmtId="174" fontId="84" fillId="0" borderId="60" xfId="0" applyNumberFormat="1" applyFont="1" applyBorder="1" applyAlignment="1">
      <alignment horizontal="center"/>
    </xf>
    <xf numFmtId="174" fontId="85" fillId="0" borderId="0" xfId="0" applyNumberFormat="1" applyFont="1" applyAlignment="1">
      <alignment horizontal="center"/>
    </xf>
    <xf numFmtId="174" fontId="84" fillId="0" borderId="58" xfId="0" applyNumberFormat="1" applyFont="1" applyBorder="1" applyAlignment="1">
      <alignment horizontal="center"/>
    </xf>
    <xf numFmtId="174" fontId="92" fillId="0" borderId="0" xfId="0" applyNumberFormat="1" applyFont="1" applyAlignment="1">
      <alignment horizontal="center"/>
    </xf>
    <xf numFmtId="174" fontId="84" fillId="0" borderId="61" xfId="0" applyNumberFormat="1" applyFont="1" applyBorder="1" applyAlignment="1">
      <alignment horizontal="center"/>
    </xf>
    <xf numFmtId="174" fontId="90" fillId="0" borderId="0" xfId="0" applyNumberFormat="1" applyFont="1" applyAlignment="1">
      <alignment horizontal="center"/>
    </xf>
    <xf numFmtId="174" fontId="84" fillId="0" borderId="62" xfId="0" applyNumberFormat="1" applyFont="1" applyBorder="1" applyAlignment="1">
      <alignment horizontal="center"/>
    </xf>
    <xf numFmtId="0" fontId="84" fillId="0" borderId="18" xfId="0" applyFont="1" applyBorder="1" applyAlignment="1">
      <alignment vertical="center"/>
    </xf>
    <xf numFmtId="0" fontId="2" fillId="3" borderId="21" xfId="9" applyFont="1" applyFill="1" applyBorder="1" applyAlignment="1" applyProtection="1">
      <alignment horizontal="left" vertical="center"/>
      <protection locked="0"/>
    </xf>
    <xf numFmtId="0" fontId="45" fillId="3" borderId="22" xfId="16" applyFont="1" applyFill="1" applyBorder="1" applyProtection="1">
      <protection locked="0"/>
    </xf>
    <xf numFmtId="0" fontId="86" fillId="0" borderId="0" xfId="0" applyFont="1" applyAlignment="1">
      <alignment horizontal="center"/>
    </xf>
    <xf numFmtId="0" fontId="84" fillId="0" borderId="15" xfId="0" applyFont="1" applyBorder="1"/>
    <xf numFmtId="0" fontId="84" fillId="0" borderId="17" xfId="0" applyFont="1" applyBorder="1"/>
    <xf numFmtId="0" fontId="84" fillId="0" borderId="19" xfId="0" applyFont="1" applyBorder="1" applyAlignment="1">
      <alignment horizontal="center" vertical="center"/>
    </xf>
    <xf numFmtId="172" fontId="2" fillId="3" borderId="18" xfId="1" applyNumberFormat="1" applyFont="1" applyFill="1" applyBorder="1" applyAlignment="1" applyProtection="1">
      <alignment horizontal="center" vertical="center" wrapText="1"/>
      <protection locked="0"/>
    </xf>
    <xf numFmtId="172" fontId="2" fillId="3" borderId="3" xfId="1" applyNumberFormat="1" applyFont="1" applyFill="1" applyBorder="1" applyAlignment="1" applyProtection="1">
      <alignment horizontal="center" vertical="center" wrapText="1"/>
      <protection locked="0"/>
    </xf>
    <xf numFmtId="172" fontId="2" fillId="3" borderId="19" xfId="1" applyNumberFormat="1" applyFont="1" applyFill="1" applyBorder="1" applyAlignment="1" applyProtection="1">
      <alignment horizontal="center" vertical="center" wrapText="1"/>
      <protection locked="0"/>
    </xf>
    <xf numFmtId="0" fontId="2" fillId="3" borderId="18" xfId="5" applyFill="1" applyBorder="1" applyAlignment="1" applyProtection="1">
      <alignment horizontal="right" vertical="center"/>
      <protection locked="0"/>
    </xf>
    <xf numFmtId="0" fontId="45" fillId="3" borderId="23" xfId="16" applyFont="1" applyFill="1" applyBorder="1" applyProtection="1">
      <protection locked="0"/>
    </xf>
    <xf numFmtId="0" fontId="84" fillId="0" borderId="16" xfId="0" applyFont="1" applyBorder="1"/>
    <xf numFmtId="0" fontId="89" fillId="0" borderId="0" xfId="0" applyFont="1" applyAlignment="1">
      <alignment wrapText="1"/>
    </xf>
    <xf numFmtId="0" fontId="84" fillId="0" borderId="18" xfId="0" applyFont="1" applyBorder="1"/>
    <xf numFmtId="0" fontId="84" fillId="0" borderId="3" xfId="0" applyFont="1" applyBorder="1"/>
    <xf numFmtId="0" fontId="84" fillId="0" borderId="63" xfId="0" applyFont="1" applyBorder="1" applyAlignment="1">
      <alignment wrapText="1"/>
    </xf>
    <xf numFmtId="0" fontId="84" fillId="0" borderId="21" xfId="0" applyFont="1" applyBorder="1"/>
    <xf numFmtId="0" fontId="86" fillId="0" borderId="22" xfId="0" applyFont="1" applyBorder="1"/>
    <xf numFmtId="0" fontId="2" fillId="0" borderId="3" xfId="13" applyFont="1" applyBorder="1" applyAlignment="1" applyProtection="1">
      <alignment horizontal="center" vertical="center" wrapText="1"/>
      <protection locked="0"/>
    </xf>
    <xf numFmtId="0" fontId="45" fillId="0" borderId="25" xfId="0" applyFont="1" applyBorder="1" applyAlignment="1">
      <alignment vertical="center" wrapText="1"/>
    </xf>
    <xf numFmtId="0" fontId="91" fillId="0" borderId="3" xfId="20949" applyFont="1" applyBorder="1" applyAlignment="1">
      <alignment horizontal="center" vertical="center"/>
    </xf>
    <xf numFmtId="0" fontId="2" fillId="3" borderId="3" xfId="20949" applyFill="1" applyBorder="1" applyAlignment="1">
      <alignment horizontal="right" indent="1"/>
    </xf>
    <xf numFmtId="0" fontId="2" fillId="3" borderId="2" xfId="20949" applyFill="1" applyBorder="1" applyAlignment="1">
      <alignment horizontal="right" indent="1"/>
    </xf>
    <xf numFmtId="0" fontId="93" fillId="0" borderId="0" xfId="0" applyFont="1" applyAlignment="1">
      <alignment wrapText="1"/>
    </xf>
    <xf numFmtId="0" fontId="2" fillId="3" borderId="3" xfId="20949" applyFill="1" applyBorder="1"/>
    <xf numFmtId="0" fontId="45" fillId="0" borderId="3" xfId="0" applyFont="1" applyBorder="1" applyAlignment="1">
      <alignment horizontal="center" vertical="center" wrapText="1"/>
    </xf>
    <xf numFmtId="0" fontId="65" fillId="0" borderId="3" xfId="0" applyFont="1" applyBorder="1" applyAlignment="1">
      <alignment horizontal="left" vertical="center" wrapText="1"/>
    </xf>
    <xf numFmtId="0" fontId="2" fillId="0" borderId="22" xfId="0" applyFont="1" applyBorder="1" applyAlignment="1">
      <alignment vertical="center" wrapText="1"/>
    </xf>
    <xf numFmtId="0" fontId="2" fillId="0" borderId="15" xfId="11" applyBorder="1" applyAlignment="1">
      <alignment vertical="center"/>
    </xf>
    <xf numFmtId="0" fontId="2" fillId="0" borderId="16" xfId="11" applyBorder="1" applyAlignment="1">
      <alignment vertical="center"/>
    </xf>
    <xf numFmtId="0" fontId="84" fillId="0" borderId="3" xfId="0" applyFont="1" applyBorder="1" applyAlignment="1">
      <alignment wrapText="1"/>
    </xf>
    <xf numFmtId="0" fontId="86" fillId="35" borderId="3" xfId="0" applyFont="1" applyFill="1" applyBorder="1" applyAlignment="1">
      <alignment wrapText="1"/>
    </xf>
    <xf numFmtId="0" fontId="86" fillId="35" borderId="22" xfId="0" applyFont="1" applyFill="1" applyBorder="1" applyAlignment="1">
      <alignment wrapText="1"/>
    </xf>
    <xf numFmtId="0" fontId="84" fillId="0" borderId="15" xfId="0" applyFont="1" applyBorder="1" applyAlignment="1">
      <alignment horizontal="center" vertical="center"/>
    </xf>
    <xf numFmtId="0" fontId="45" fillId="0" borderId="0" xfId="11" applyFont="1" applyAlignment="1">
      <alignment horizontal="center"/>
    </xf>
    <xf numFmtId="172" fontId="2" fillId="0" borderId="3" xfId="1" applyNumberFormat="1" applyFont="1" applyFill="1" applyBorder="1" applyAlignment="1" applyProtection="1">
      <alignment horizontal="center" vertical="center" wrapText="1"/>
      <protection locked="0"/>
    </xf>
    <xf numFmtId="0" fontId="84" fillId="0" borderId="15" xfId="0" applyFont="1" applyBorder="1" applyAlignment="1">
      <alignment horizontal="center" vertical="center" wrapText="1"/>
    </xf>
    <xf numFmtId="0" fontId="84" fillId="0" borderId="16" xfId="0" applyFont="1" applyBorder="1" applyAlignment="1">
      <alignment horizontal="left" vertical="center" wrapText="1" indent="2"/>
    </xf>
    <xf numFmtId="0" fontId="94" fillId="0" borderId="0" xfId="11" applyFont="1"/>
    <xf numFmtId="0" fontId="95" fillId="0" borderId="0" xfId="11"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Border="1" applyAlignment="1">
      <alignment horizontal="center" vertical="center" wrapText="1"/>
    </xf>
    <xf numFmtId="0" fontId="2" fillId="0" borderId="19" xfId="1" applyNumberFormat="1" applyFont="1" applyFill="1" applyBorder="1" applyAlignment="1" applyProtection="1">
      <alignment horizontal="center" vertical="center" wrapText="1"/>
      <protection locked="0"/>
    </xf>
    <xf numFmtId="0" fontId="3" fillId="0" borderId="54" xfId="0" applyFont="1" applyBorder="1"/>
    <xf numFmtId="0" fontId="3" fillId="0" borderId="55" xfId="0" applyFont="1" applyBorder="1"/>
    <xf numFmtId="0" fontId="3" fillId="0" borderId="16" xfId="0" applyFont="1" applyBorder="1" applyAlignment="1">
      <alignment horizontal="center" vertical="center"/>
    </xf>
    <xf numFmtId="0" fontId="3" fillId="0" borderId="26" xfId="0" applyFont="1" applyBorder="1" applyAlignment="1">
      <alignment horizontal="center" vertical="center"/>
    </xf>
    <xf numFmtId="0" fontId="3" fillId="0" borderId="17" xfId="0" applyFont="1" applyBorder="1" applyAlignment="1">
      <alignment horizontal="center" vertical="center"/>
    </xf>
    <xf numFmtId="0" fontId="97" fillId="0" borderId="0" xfId="0" applyFont="1"/>
    <xf numFmtId="0" fontId="3" fillId="0" borderId="63" xfId="0" applyFont="1" applyBorder="1"/>
    <xf numFmtId="0" fontId="3" fillId="0" borderId="16" xfId="0" applyFont="1" applyBorder="1" applyAlignment="1">
      <alignment wrapText="1"/>
    </xf>
    <xf numFmtId="0" fontId="3" fillId="0" borderId="26" xfId="0" applyFont="1" applyBorder="1" applyAlignment="1">
      <alignment wrapText="1"/>
    </xf>
    <xf numFmtId="0" fontId="3" fillId="0" borderId="17" xfId="0" applyFont="1" applyBorder="1" applyAlignment="1">
      <alignment wrapText="1"/>
    </xf>
    <xf numFmtId="0" fontId="3" fillId="0" borderId="3" xfId="0" applyFont="1" applyBorder="1" applyAlignment="1">
      <alignment horizontal="center" vertical="center" wrapText="1"/>
    </xf>
    <xf numFmtId="0" fontId="86" fillId="0" borderId="0" xfId="0" applyFont="1" applyAlignment="1">
      <alignment horizontal="center" wrapText="1"/>
    </xf>
    <xf numFmtId="0" fontId="84" fillId="0" borderId="68" xfId="0" applyFont="1" applyBorder="1" applyAlignment="1">
      <alignment vertical="center" wrapText="1"/>
    </xf>
    <xf numFmtId="198" fontId="86" fillId="35" borderId="22"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6" xfId="0" applyFont="1" applyFill="1" applyBorder="1" applyAlignment="1">
      <alignment wrapText="1"/>
    </xf>
    <xf numFmtId="0" fontId="96" fillId="0" borderId="0" xfId="0" applyFont="1" applyAlignment="1">
      <alignment wrapText="1"/>
    </xf>
    <xf numFmtId="0" fontId="2" fillId="0" borderId="0" xfId="0" applyFont="1" applyAlignment="1">
      <alignment wrapText="1"/>
    </xf>
    <xf numFmtId="0" fontId="99" fillId="3" borderId="78" xfId="0" applyFont="1" applyFill="1" applyBorder="1" applyAlignment="1">
      <alignment horizontal="left"/>
    </xf>
    <xf numFmtId="0" fontId="99" fillId="3" borderId="79" xfId="0" applyFont="1" applyFill="1" applyBorder="1" applyAlignment="1">
      <alignment horizontal="left"/>
    </xf>
    <xf numFmtId="0" fontId="4" fillId="3" borderId="82" xfId="0" applyFont="1" applyFill="1" applyBorder="1" applyAlignment="1">
      <alignment vertical="center"/>
    </xf>
    <xf numFmtId="0" fontId="3" fillId="3" borderId="83" xfId="0" applyFont="1" applyFill="1" applyBorder="1" applyAlignment="1">
      <alignment vertical="center"/>
    </xf>
    <xf numFmtId="0" fontId="3" fillId="3" borderId="84" xfId="0" applyFont="1" applyFill="1" applyBorder="1" applyAlignment="1">
      <alignment vertical="center"/>
    </xf>
    <xf numFmtId="0" fontId="3" fillId="0" borderId="67" xfId="0" applyFont="1" applyBorder="1" applyAlignment="1">
      <alignment horizontal="center" vertical="center"/>
    </xf>
    <xf numFmtId="0" fontId="3" fillId="0" borderId="7" xfId="0" applyFont="1" applyBorder="1" applyAlignment="1">
      <alignment vertical="center"/>
    </xf>
    <xf numFmtId="0" fontId="3" fillId="0" borderId="18" xfId="0" applyFont="1" applyBorder="1" applyAlignment="1">
      <alignment horizontal="center" vertical="center"/>
    </xf>
    <xf numFmtId="0" fontId="3" fillId="0" borderId="80" xfId="0" applyFont="1" applyBorder="1" applyAlignment="1">
      <alignment vertical="center"/>
    </xf>
    <xf numFmtId="0" fontId="4" fillId="0" borderId="80" xfId="0" applyFont="1" applyBorder="1" applyAlignment="1">
      <alignment vertical="center"/>
    </xf>
    <xf numFmtId="0" fontId="3" fillId="0" borderId="21" xfId="0" applyFont="1" applyBorder="1" applyAlignment="1">
      <alignment horizontal="center" vertical="center"/>
    </xf>
    <xf numFmtId="0" fontId="4" fillId="0" borderId="22" xfId="0" applyFont="1" applyBorder="1" applyAlignment="1">
      <alignment vertical="center"/>
    </xf>
    <xf numFmtId="0" fontId="3" fillId="3" borderId="63" xfId="0" applyFont="1" applyFill="1" applyBorder="1" applyAlignment="1">
      <alignment horizontal="center" vertical="center"/>
    </xf>
    <xf numFmtId="0" fontId="3" fillId="3" borderId="0" xfId="0" applyFont="1" applyFill="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176" fontId="9" fillId="36" borderId="55" xfId="20" applyBorder="1"/>
    <xf numFmtId="0" fontId="3" fillId="0" borderId="87" xfId="0" applyFont="1" applyBorder="1" applyAlignment="1">
      <alignment horizontal="center" vertical="center"/>
    </xf>
    <xf numFmtId="0" fontId="3" fillId="0" borderId="88" xfId="0" applyFont="1" applyBorder="1" applyAlignment="1">
      <alignment vertical="center"/>
    </xf>
    <xf numFmtId="176" fontId="9" fillId="36" borderId="24" xfId="20" applyBorder="1"/>
    <xf numFmtId="176" fontId="9" fillId="36" borderId="89" xfId="20" applyBorder="1"/>
    <xf numFmtId="176" fontId="9" fillId="36" borderId="25" xfId="20" applyBorder="1"/>
    <xf numFmtId="0" fontId="3" fillId="0" borderId="92" xfId="0" applyFont="1" applyBorder="1" applyAlignment="1">
      <alignment horizontal="center" vertical="center"/>
    </xf>
    <xf numFmtId="0" fontId="3" fillId="0" borderId="93" xfId="0" applyFont="1" applyBorder="1" applyAlignment="1">
      <alignment vertical="center"/>
    </xf>
    <xf numFmtId="176" fontId="9" fillId="36" borderId="30" xfId="20" applyBorder="1"/>
    <xf numFmtId="0" fontId="4" fillId="0" borderId="0" xfId="0" applyFont="1" applyAlignment="1">
      <alignment horizontal="center"/>
    </xf>
    <xf numFmtId="0" fontId="86" fillId="0" borderId="80" xfId="0" applyFont="1" applyBorder="1" applyAlignment="1">
      <alignment horizontal="center" vertical="center" wrapText="1"/>
    </xf>
    <xf numFmtId="0" fontId="86" fillId="0" borderId="81" xfId="0" applyFont="1" applyBorder="1" applyAlignment="1">
      <alignment horizontal="center" vertical="center" wrapText="1"/>
    </xf>
    <xf numFmtId="0" fontId="4" fillId="35" borderId="16" xfId="0" applyFont="1" applyFill="1" applyBorder="1" applyAlignment="1">
      <alignment horizontal="center" vertical="center" wrapText="1"/>
    </xf>
    <xf numFmtId="0" fontId="4" fillId="35" borderId="17" xfId="0" applyFont="1" applyFill="1" applyBorder="1" applyAlignment="1">
      <alignment horizontal="center" vertical="center" wrapText="1"/>
    </xf>
    <xf numFmtId="0" fontId="4" fillId="35" borderId="18" xfId="0" applyFont="1" applyFill="1" applyBorder="1" applyAlignment="1">
      <alignment horizontal="left" vertical="center" wrapText="1"/>
    </xf>
    <xf numFmtId="0" fontId="4" fillId="35" borderId="81" xfId="0" applyFont="1" applyFill="1" applyBorder="1" applyAlignment="1">
      <alignment horizontal="left" vertical="center" wrapText="1"/>
    </xf>
    <xf numFmtId="0" fontId="3" fillId="0" borderId="18" xfId="0" applyFont="1" applyBorder="1" applyAlignment="1">
      <alignment horizontal="right" vertical="center" wrapText="1"/>
    </xf>
    <xf numFmtId="0" fontId="100" fillId="0" borderId="18" xfId="0" applyFont="1" applyBorder="1" applyAlignment="1">
      <alignment horizontal="right" vertical="center" wrapText="1"/>
    </xf>
    <xf numFmtId="0" fontId="4" fillId="0" borderId="18" xfId="0" applyFont="1" applyBorder="1" applyAlignment="1">
      <alignment horizontal="left" vertical="center" wrapText="1"/>
    </xf>
    <xf numFmtId="0" fontId="4" fillId="0" borderId="0" xfId="20951" applyFont="1" applyAlignment="1" applyProtection="1">
      <alignment horizontal="left" vertical="center"/>
      <protection locked="0"/>
    </xf>
    <xf numFmtId="0" fontId="3" fillId="0" borderId="0" xfId="0" applyFont="1" applyAlignment="1">
      <alignment horizontal="left" vertical="center"/>
    </xf>
    <xf numFmtId="0" fontId="100" fillId="0" borderId="0" xfId="0" applyFont="1" applyAlignment="1">
      <alignment horizontal="left" vertical="center"/>
    </xf>
    <xf numFmtId="49" fontId="101" fillId="0" borderId="21" xfId="5" applyNumberFormat="1" applyFont="1" applyBorder="1" applyAlignment="1" applyProtection="1">
      <alignment horizontal="left" vertical="center"/>
      <protection locked="0"/>
    </xf>
    <xf numFmtId="0" fontId="102" fillId="0" borderId="22" xfId="9" applyFont="1" applyBorder="1" applyAlignment="1" applyProtection="1">
      <alignment horizontal="left" vertical="center" wrapText="1"/>
      <protection locked="0"/>
    </xf>
    <xf numFmtId="0" fontId="84" fillId="0" borderId="80" xfId="0" applyFont="1" applyBorder="1" applyAlignment="1">
      <alignment vertical="center" wrapText="1"/>
    </xf>
    <xf numFmtId="14" fontId="2" fillId="3" borderId="80" xfId="8" quotePrefix="1" applyNumberFormat="1" applyFont="1" applyFill="1" applyBorder="1" applyAlignment="1" applyProtection="1">
      <alignment horizontal="left"/>
      <protection locked="0"/>
    </xf>
    <xf numFmtId="0" fontId="6" fillId="0" borderId="80" xfId="17" applyFill="1" applyBorder="1" applyAlignment="1" applyProtection="1"/>
    <xf numFmtId="49" fontId="84" fillId="0" borderId="80" xfId="0" applyNumberFormat="1" applyFont="1" applyBorder="1" applyAlignment="1">
      <alignment horizontal="right"/>
    </xf>
    <xf numFmtId="0" fontId="2" fillId="3" borderId="3" xfId="20949" applyFill="1" applyBorder="1" applyAlignment="1">
      <alignment horizontal="left" wrapText="1"/>
    </xf>
    <xf numFmtId="0" fontId="84" fillId="0" borderId="3" xfId="20949" applyFont="1" applyBorder="1" applyAlignment="1">
      <alignment horizontal="left" wrapText="1"/>
    </xf>
    <xf numFmtId="0" fontId="2" fillId="0" borderId="3" xfId="20949" applyBorder="1" applyAlignment="1">
      <alignment horizontal="left" wrapText="1"/>
    </xf>
    <xf numFmtId="0" fontId="2" fillId="0" borderId="2" xfId="20949" applyBorder="1" applyAlignment="1">
      <alignment horizontal="left" wrapText="1"/>
    </xf>
    <xf numFmtId="0" fontId="0" fillId="0" borderId="0" xfId="0" applyAlignment="1">
      <alignment wrapText="1"/>
    </xf>
    <xf numFmtId="0" fontId="100" fillId="0" borderId="99" xfId="0" applyFont="1" applyBorder="1" applyAlignment="1">
      <alignment horizontal="left" vertical="center" wrapText="1"/>
    </xf>
    <xf numFmtId="10" fontId="96" fillId="0" borderId="99" xfId="20950" applyNumberFormat="1" applyFont="1" applyFill="1" applyBorder="1" applyAlignment="1">
      <alignment horizontal="left" vertical="center" wrapText="1"/>
    </xf>
    <xf numFmtId="10" fontId="3" fillId="0" borderId="99" xfId="20950" applyNumberFormat="1" applyFont="1" applyFill="1" applyBorder="1" applyAlignment="1">
      <alignment horizontal="left" vertical="center" wrapText="1"/>
    </xf>
    <xf numFmtId="10" fontId="4" fillId="35" borderId="99" xfId="0" applyNumberFormat="1" applyFont="1" applyFill="1" applyBorder="1" applyAlignment="1">
      <alignment horizontal="left" vertical="center" wrapText="1"/>
    </xf>
    <xf numFmtId="10" fontId="100" fillId="0" borderId="99" xfId="20950" applyNumberFormat="1" applyFont="1" applyFill="1" applyBorder="1" applyAlignment="1">
      <alignment horizontal="left" vertical="center" wrapText="1"/>
    </xf>
    <xf numFmtId="10" fontId="4" fillId="35" borderId="99" xfId="20950" applyNumberFormat="1" applyFont="1" applyFill="1" applyBorder="1" applyAlignment="1">
      <alignment horizontal="left" vertical="center" wrapText="1"/>
    </xf>
    <xf numFmtId="10" fontId="4" fillId="35" borderId="99" xfId="0" applyNumberFormat="1" applyFont="1" applyFill="1" applyBorder="1" applyAlignment="1">
      <alignment horizontal="center" vertical="center" wrapText="1"/>
    </xf>
    <xf numFmtId="10" fontId="102" fillId="0" borderId="22" xfId="20950" applyNumberFormat="1" applyFont="1" applyFill="1" applyBorder="1" applyAlignment="1" applyProtection="1">
      <alignment horizontal="left" vertical="center"/>
    </xf>
    <xf numFmtId="0" fontId="4" fillId="35" borderId="99" xfId="0" applyFont="1" applyFill="1" applyBorder="1" applyAlignment="1">
      <alignment horizontal="left" vertical="center" wrapText="1"/>
    </xf>
    <xf numFmtId="0" fontId="3" fillId="0" borderId="99" xfId="0" applyFont="1" applyBorder="1" applyAlignment="1">
      <alignment horizontal="left" vertical="center" wrapText="1"/>
    </xf>
    <xf numFmtId="0" fontId="4" fillId="35" borderId="81" xfId="0" applyFont="1" applyFill="1" applyBorder="1" applyAlignment="1">
      <alignment horizontal="center" vertical="center" wrapText="1"/>
    </xf>
    <xf numFmtId="0" fontId="4" fillId="35" borderId="82" xfId="0" applyFont="1" applyFill="1" applyBorder="1" applyAlignment="1">
      <alignment vertical="center" wrapText="1"/>
    </xf>
    <xf numFmtId="0" fontId="4" fillId="35" borderId="98" xfId="0" applyFont="1" applyFill="1" applyBorder="1" applyAlignment="1">
      <alignment vertical="center" wrapText="1"/>
    </xf>
    <xf numFmtId="0" fontId="4" fillId="35" borderId="69" xfId="0" applyFont="1" applyFill="1" applyBorder="1" applyAlignment="1">
      <alignment vertical="center" wrapText="1"/>
    </xf>
    <xf numFmtId="0" fontId="4" fillId="35" borderId="29" xfId="0" applyFont="1" applyFill="1" applyBorder="1" applyAlignment="1">
      <alignment vertical="center" wrapText="1"/>
    </xf>
    <xf numFmtId="0" fontId="84" fillId="0" borderId="99" xfId="0" applyFont="1" applyBorder="1"/>
    <xf numFmtId="0" fontId="6" fillId="0" borderId="99" xfId="17" applyFill="1" applyBorder="1" applyAlignment="1" applyProtection="1">
      <alignment horizontal="left" vertical="center"/>
    </xf>
    <xf numFmtId="0" fontId="6" fillId="0" borderId="99" xfId="17" applyBorder="1" applyAlignment="1" applyProtection="1"/>
    <xf numFmtId="0" fontId="6" fillId="0" borderId="99" xfId="17" applyFill="1" applyBorder="1" applyAlignment="1" applyProtection="1">
      <alignment horizontal="left" vertical="center" wrapText="1"/>
    </xf>
    <xf numFmtId="0" fontId="6" fillId="0" borderId="99" xfId="17" applyFill="1" applyBorder="1" applyAlignment="1" applyProtection="1"/>
    <xf numFmtId="0" fontId="2" fillId="0" borderId="16" xfId="0" applyFont="1" applyBorder="1" applyAlignment="1">
      <alignment horizontal="left" vertical="center" wrapText="1" indent="1"/>
    </xf>
    <xf numFmtId="0" fontId="2" fillId="0" borderId="17" xfId="0" applyFont="1" applyBorder="1" applyAlignment="1">
      <alignment horizontal="left" vertical="center" wrapText="1" indent="1"/>
    </xf>
    <xf numFmtId="14" fontId="2" fillId="0" borderId="0" xfId="0" applyNumberFormat="1" applyFont="1"/>
    <xf numFmtId="176" fontId="2" fillId="36" borderId="0" xfId="20" applyFont="1"/>
    <xf numFmtId="176" fontId="2" fillId="36" borderId="96" xfId="20" applyFont="1" applyBorder="1"/>
    <xf numFmtId="0" fontId="2" fillId="2" borderId="18" xfId="0" applyFont="1" applyFill="1" applyBorder="1" applyAlignment="1">
      <alignment horizontal="right" vertical="center"/>
    </xf>
    <xf numFmtId="0" fontId="45" fillId="0" borderId="18" xfId="0" applyFont="1" applyBorder="1" applyAlignment="1">
      <alignment horizontal="center" vertical="center" wrapText="1"/>
    </xf>
    <xf numFmtId="0" fontId="2" fillId="2" borderId="21" xfId="0" applyFont="1" applyFill="1" applyBorder="1" applyAlignment="1">
      <alignment horizontal="right" vertical="center"/>
    </xf>
    <xf numFmtId="0" fontId="4" fillId="0" borderId="0" xfId="0" applyFont="1" applyAlignment="1">
      <alignment horizontal="center" wrapText="1"/>
    </xf>
    <xf numFmtId="0" fontId="3" fillId="3" borderId="54" xfId="0" applyFont="1" applyFill="1" applyBorder="1"/>
    <xf numFmtId="0" fontId="3" fillId="3" borderId="102" xfId="0" applyFont="1" applyFill="1" applyBorder="1" applyAlignment="1">
      <alignment wrapText="1"/>
    </xf>
    <xf numFmtId="0" fontId="3" fillId="3" borderId="103" xfId="0" applyFont="1" applyFill="1" applyBorder="1"/>
    <xf numFmtId="0" fontId="4" fillId="3" borderId="75" xfId="0" applyFont="1" applyFill="1" applyBorder="1" applyAlignment="1">
      <alignment horizontal="center" wrapText="1"/>
    </xf>
    <xf numFmtId="0" fontId="3" fillId="0" borderId="99" xfId="0" applyFont="1" applyBorder="1" applyAlignment="1">
      <alignment horizontal="center"/>
    </xf>
    <xf numFmtId="0" fontId="3" fillId="3" borderId="63" xfId="0" applyFont="1" applyFill="1" applyBorder="1"/>
    <xf numFmtId="0" fontId="4" fillId="3" borderId="0" xfId="0" applyFont="1" applyFill="1" applyAlignment="1">
      <alignment horizontal="center" wrapText="1"/>
    </xf>
    <xf numFmtId="0" fontId="3" fillId="3" borderId="0" xfId="0" applyFont="1" applyFill="1" applyAlignment="1">
      <alignment horizontal="center"/>
    </xf>
    <xf numFmtId="0" fontId="3" fillId="3" borderId="96" xfId="0" applyFont="1" applyFill="1" applyBorder="1" applyAlignment="1">
      <alignment horizontal="center" vertical="center" wrapText="1"/>
    </xf>
    <xf numFmtId="0" fontId="3" fillId="0" borderId="18" xfId="0" applyFont="1" applyBorder="1"/>
    <xf numFmtId="0" fontId="3" fillId="0" borderId="99" xfId="0" applyFont="1" applyBorder="1" applyAlignment="1">
      <alignment wrapText="1"/>
    </xf>
    <xf numFmtId="172" fontId="3" fillId="0" borderId="99" xfId="7" applyNumberFormat="1" applyFont="1" applyBorder="1"/>
    <xf numFmtId="172" fontId="3" fillId="0" borderId="81" xfId="7" applyNumberFormat="1" applyFont="1" applyBorder="1"/>
    <xf numFmtId="0" fontId="99" fillId="0" borderId="99" xfId="0" applyFont="1" applyBorder="1" applyAlignment="1">
      <alignment horizontal="left" wrapText="1" indent="2"/>
    </xf>
    <xf numFmtId="172" fontId="3" fillId="0" borderId="99" xfId="7" applyNumberFormat="1" applyFont="1" applyBorder="1" applyAlignment="1">
      <alignment vertical="center"/>
    </xf>
    <xf numFmtId="0" fontId="4" fillId="0" borderId="18" xfId="0" applyFont="1" applyBorder="1"/>
    <xf numFmtId="0" fontId="4" fillId="0" borderId="99" xfId="0" applyFont="1" applyBorder="1" applyAlignment="1">
      <alignment wrapText="1"/>
    </xf>
    <xf numFmtId="172" fontId="4" fillId="0" borderId="81" xfId="7" applyNumberFormat="1" applyFont="1" applyBorder="1"/>
    <xf numFmtId="0" fontId="109" fillId="3" borderId="63" xfId="0" applyFont="1" applyFill="1" applyBorder="1" applyAlignment="1">
      <alignment horizontal="left"/>
    </xf>
    <xf numFmtId="0" fontId="109" fillId="3" borderId="0" xfId="0" applyFont="1" applyFill="1" applyAlignment="1">
      <alignment horizontal="center"/>
    </xf>
    <xf numFmtId="172" fontId="3" fillId="3" borderId="0" xfId="7" applyNumberFormat="1" applyFont="1" applyFill="1" applyBorder="1"/>
    <xf numFmtId="172" fontId="3" fillId="3" borderId="0" xfId="7" applyNumberFormat="1" applyFont="1" applyFill="1" applyBorder="1" applyAlignment="1">
      <alignment vertical="center"/>
    </xf>
    <xf numFmtId="172" fontId="3" fillId="3" borderId="96" xfId="7" applyNumberFormat="1" applyFont="1" applyFill="1" applyBorder="1"/>
    <xf numFmtId="172" fontId="3" fillId="0" borderId="99" xfId="7" applyNumberFormat="1" applyFont="1" applyFill="1" applyBorder="1"/>
    <xf numFmtId="172" fontId="3" fillId="0" borderId="99" xfId="7" applyNumberFormat="1" applyFont="1" applyFill="1" applyBorder="1" applyAlignment="1">
      <alignment vertical="center"/>
    </xf>
    <xf numFmtId="0" fontId="99" fillId="0" borderId="99" xfId="0" applyFont="1" applyBorder="1" applyAlignment="1">
      <alignment horizontal="left" wrapText="1" indent="4"/>
    </xf>
    <xf numFmtId="0" fontId="3" fillId="3" borderId="0" xfId="0" applyFont="1" applyFill="1" applyAlignment="1">
      <alignment wrapText="1"/>
    </xf>
    <xf numFmtId="0" fontId="3" fillId="3" borderId="0" xfId="0" applyFont="1" applyFill="1"/>
    <xf numFmtId="0" fontId="3" fillId="3" borderId="96" xfId="0" applyFont="1" applyFill="1" applyBorder="1"/>
    <xf numFmtId="0" fontId="4" fillId="0" borderId="21" xfId="0" applyFont="1" applyBorder="1"/>
    <xf numFmtId="0" fontId="4" fillId="0" borderId="22" xfId="0" applyFont="1" applyBorder="1" applyAlignment="1">
      <alignment wrapText="1"/>
    </xf>
    <xf numFmtId="10" fontId="4" fillId="0" borderId="23" xfId="20950" applyNumberFormat="1" applyFont="1" applyBorder="1"/>
    <xf numFmtId="0" fontId="2" fillId="2" borderId="87" xfId="0" applyFont="1" applyFill="1" applyBorder="1" applyAlignment="1">
      <alignment horizontal="right" vertical="center"/>
    </xf>
    <xf numFmtId="0" fontId="2" fillId="0" borderId="97" xfId="0" applyFont="1" applyBorder="1" applyAlignment="1">
      <alignment vertical="center" wrapText="1"/>
    </xf>
    <xf numFmtId="198" fontId="87" fillId="2" borderId="91" xfId="0" applyNumberFormat="1" applyFont="1" applyFill="1" applyBorder="1" applyAlignment="1" applyProtection="1">
      <alignment vertical="center"/>
      <protection locked="0"/>
    </xf>
    <xf numFmtId="0" fontId="110" fillId="0" borderId="0" xfId="11" applyFont="1"/>
    <xf numFmtId="0" fontId="112" fillId="0" borderId="0" xfId="11" applyFont="1"/>
    <xf numFmtId="0" fontId="111" fillId="0" borderId="0" xfId="0" applyFont="1"/>
    <xf numFmtId="0" fontId="113" fillId="0" borderId="68" xfId="0" applyFont="1" applyBorder="1" applyAlignment="1">
      <alignment horizontal="left" vertical="center" wrapText="1"/>
    </xf>
    <xf numFmtId="0" fontId="6" fillId="0" borderId="114" xfId="17" applyBorder="1" applyAlignment="1" applyProtection="1"/>
    <xf numFmtId="0" fontId="111" fillId="0" borderId="0" xfId="0" applyFont="1" applyAlignment="1">
      <alignment horizontal="left" vertical="top" wrapText="1"/>
    </xf>
    <xf numFmtId="198" fontId="2" fillId="3" borderId="81" xfId="2" applyNumberFormat="1" applyFont="1" applyFill="1" applyBorder="1" applyAlignment="1" applyProtection="1">
      <alignment vertical="top" wrapText="1"/>
      <protection locked="0"/>
    </xf>
    <xf numFmtId="0" fontId="0" fillId="0" borderId="114" xfId="0" applyBorder="1" applyAlignment="1">
      <alignment horizontal="center"/>
    </xf>
    <xf numFmtId="0" fontId="122" fillId="3" borderId="114" xfId="20954" applyFont="1" applyFill="1" applyBorder="1" applyAlignment="1">
      <alignment horizontal="left" vertical="center" wrapText="1"/>
    </xf>
    <xf numFmtId="0" fontId="123" fillId="0" borderId="114" xfId="20954" applyFont="1" applyBorder="1" applyAlignment="1">
      <alignment horizontal="left" vertical="center" wrapText="1" indent="1"/>
    </xf>
    <xf numFmtId="0" fontId="124" fillId="3" borderId="124" xfId="0" applyFont="1" applyFill="1" applyBorder="1" applyAlignment="1">
      <alignment horizontal="left" vertical="center" wrapText="1"/>
    </xf>
    <xf numFmtId="0" fontId="123" fillId="3" borderId="114" xfId="20954" applyFont="1" applyFill="1" applyBorder="1" applyAlignment="1">
      <alignment horizontal="left" vertical="center" wrapText="1" indent="1"/>
    </xf>
    <xf numFmtId="0" fontId="122" fillId="0" borderId="124" xfId="0" applyFont="1" applyBorder="1" applyAlignment="1">
      <alignment horizontal="left" vertical="center" wrapText="1"/>
    </xf>
    <xf numFmtId="0" fontId="124" fillId="0" borderId="124" xfId="0" applyFont="1" applyBorder="1" applyAlignment="1">
      <alignment horizontal="left" vertical="center" wrapText="1"/>
    </xf>
    <xf numFmtId="0" fontId="124" fillId="0" borderId="124" xfId="0" applyFont="1" applyBorder="1" applyAlignment="1">
      <alignment vertical="center" wrapText="1"/>
    </xf>
    <xf numFmtId="0" fontId="125" fillId="0" borderId="124" xfId="0" applyFont="1" applyBorder="1" applyAlignment="1">
      <alignment horizontal="left" vertical="center" wrapText="1" indent="1"/>
    </xf>
    <xf numFmtId="0" fontId="125" fillId="3" borderId="124" xfId="0" applyFont="1" applyFill="1" applyBorder="1" applyAlignment="1">
      <alignment horizontal="left" vertical="center" wrapText="1" indent="1"/>
    </xf>
    <xf numFmtId="0" fontId="124" fillId="3" borderId="125" xfId="0" applyFont="1" applyFill="1" applyBorder="1" applyAlignment="1">
      <alignment horizontal="left" vertical="center" wrapText="1"/>
    </xf>
    <xf numFmtId="0" fontId="125" fillId="0" borderId="114" xfId="20954" applyFont="1" applyBorder="1" applyAlignment="1">
      <alignment horizontal="left" vertical="center" wrapText="1" indent="1"/>
    </xf>
    <xf numFmtId="0" fontId="124" fillId="0" borderId="114" xfId="0" applyFont="1" applyBorder="1" applyAlignment="1">
      <alignment horizontal="left" vertical="center" wrapText="1"/>
    </xf>
    <xf numFmtId="0" fontId="126" fillId="0" borderId="114" xfId="20954" applyFont="1" applyBorder="1" applyAlignment="1">
      <alignment horizontal="center" vertical="center" wrapText="1"/>
    </xf>
    <xf numFmtId="0" fontId="124" fillId="3" borderId="126" xfId="0" applyFont="1" applyFill="1" applyBorder="1" applyAlignment="1">
      <alignment horizontal="left" vertical="center" wrapText="1"/>
    </xf>
    <xf numFmtId="0" fontId="0" fillId="0" borderId="127" xfId="0" applyBorder="1" applyAlignment="1">
      <alignment horizontal="center"/>
    </xf>
    <xf numFmtId="0" fontId="123" fillId="3" borderId="127" xfId="20954" applyFont="1" applyFill="1" applyBorder="1" applyAlignment="1">
      <alignment horizontal="left" vertical="center" wrapText="1" indent="1"/>
    </xf>
    <xf numFmtId="0" fontId="123" fillId="3" borderId="124" xfId="0" applyFont="1" applyFill="1" applyBorder="1" applyAlignment="1">
      <alignment horizontal="left" vertical="center" wrapText="1" indent="1"/>
    </xf>
    <xf numFmtId="0" fontId="123" fillId="0" borderId="127" xfId="20954" applyFont="1" applyBorder="1" applyAlignment="1">
      <alignment horizontal="left" vertical="center" wrapText="1" indent="1"/>
    </xf>
    <xf numFmtId="0" fontId="124" fillId="0" borderId="127" xfId="20954" applyFont="1" applyBorder="1" applyAlignment="1">
      <alignment horizontal="left" vertical="center" wrapText="1"/>
    </xf>
    <xf numFmtId="0" fontId="124" fillId="0" borderId="127" xfId="0" applyFont="1" applyBorder="1" applyAlignment="1">
      <alignment vertical="center" wrapText="1"/>
    </xf>
    <xf numFmtId="0" fontId="126" fillId="0" borderId="127" xfId="20954" applyFont="1" applyBorder="1" applyAlignment="1">
      <alignment horizontal="center" vertical="center" wrapText="1"/>
    </xf>
    <xf numFmtId="0" fontId="124" fillId="3" borderId="127" xfId="20954" applyFont="1" applyFill="1" applyBorder="1" applyAlignment="1">
      <alignment horizontal="left" vertical="center" wrapText="1"/>
    </xf>
    <xf numFmtId="0" fontId="124" fillId="0" borderId="127" xfId="0" applyFont="1" applyBorder="1" applyAlignment="1">
      <alignment horizontal="left" vertical="center" wrapText="1"/>
    </xf>
    <xf numFmtId="0" fontId="2" fillId="0" borderId="127" xfId="0" applyFont="1" applyBorder="1" applyAlignment="1">
      <alignment horizontal="center" vertical="center" wrapText="1"/>
    </xf>
    <xf numFmtId="0" fontId="0" fillId="0" borderId="127" xfId="0" applyBorder="1" applyAlignment="1">
      <alignment horizontal="center" vertical="center"/>
    </xf>
    <xf numFmtId="0" fontId="124" fillId="0" borderId="132" xfId="0" applyFont="1" applyBorder="1" applyAlignment="1">
      <alignment horizontal="justify" vertical="center" wrapText="1"/>
    </xf>
    <xf numFmtId="0" fontId="123" fillId="0" borderId="124" xfId="0" applyFont="1" applyBorder="1" applyAlignment="1">
      <alignment horizontal="left" vertical="center" wrapText="1" indent="1"/>
    </xf>
    <xf numFmtId="0" fontId="123" fillId="0" borderId="125" xfId="0" applyFont="1" applyBorder="1" applyAlignment="1">
      <alignment horizontal="left" vertical="center" wrapText="1" indent="1"/>
    </xf>
    <xf numFmtId="0" fontId="124" fillId="0" borderId="124" xfId="0" applyFont="1" applyBorder="1" applyAlignment="1">
      <alignment horizontal="justify" vertical="center" wrapText="1"/>
    </xf>
    <xf numFmtId="0" fontId="122" fillId="0" borderId="124" xfId="0" applyFont="1" applyBorder="1" applyAlignment="1">
      <alignment horizontal="justify" vertical="center" wrapText="1"/>
    </xf>
    <xf numFmtId="0" fontId="124" fillId="3" borderId="124" xfId="0" applyFont="1" applyFill="1" applyBorder="1" applyAlignment="1">
      <alignment horizontal="justify" vertical="center" wrapText="1"/>
    </xf>
    <xf numFmtId="0" fontId="124" fillId="0" borderId="125" xfId="0" applyFont="1" applyBorder="1" applyAlignment="1">
      <alignment horizontal="justify" vertical="center" wrapText="1"/>
    </xf>
    <xf numFmtId="0" fontId="124" fillId="0" borderId="126" xfId="0" applyFont="1" applyBorder="1" applyAlignment="1">
      <alignment horizontal="justify" vertical="center" wrapText="1"/>
    </xf>
    <xf numFmtId="0" fontId="122" fillId="0" borderId="124" xfId="0" applyFont="1" applyBorder="1" applyAlignment="1">
      <alignment vertical="center" wrapText="1"/>
    </xf>
    <xf numFmtId="0" fontId="123" fillId="0" borderId="124" xfId="0" applyFont="1" applyBorder="1" applyAlignment="1">
      <alignment horizontal="left" vertical="center" wrapText="1"/>
    </xf>
    <xf numFmtId="0" fontId="124" fillId="0" borderId="133" xfId="0" applyFont="1" applyBorder="1" applyAlignment="1">
      <alignment vertical="center" wrapText="1"/>
    </xf>
    <xf numFmtId="0" fontId="124" fillId="3" borderId="124" xfId="0" applyFont="1" applyFill="1" applyBorder="1" applyAlignment="1">
      <alignment vertical="center" wrapText="1"/>
    </xf>
    <xf numFmtId="0" fontId="2" fillId="0" borderId="130" xfId="0" applyFont="1" applyBorder="1" applyAlignment="1">
      <alignment horizontal="left" vertical="center" wrapText="1" indent="4"/>
    </xf>
    <xf numFmtId="0" fontId="45" fillId="0" borderId="130" xfId="0" applyFont="1" applyBorder="1" applyAlignment="1">
      <alignment vertical="center" wrapText="1"/>
    </xf>
    <xf numFmtId="0" fontId="2" fillId="0" borderId="127" xfId="0" applyFont="1" applyBorder="1" applyAlignment="1" applyProtection="1">
      <alignment horizontal="left" vertical="center" indent="11"/>
      <protection locked="0"/>
    </xf>
    <xf numFmtId="0" fontId="46" fillId="0" borderId="127" xfId="0" applyFont="1" applyBorder="1" applyAlignment="1" applyProtection="1">
      <alignment horizontal="left" vertical="center" indent="17"/>
      <protection locked="0"/>
    </xf>
    <xf numFmtId="0" fontId="2" fillId="0" borderId="130" xfId="0" applyFont="1" applyBorder="1" applyAlignment="1">
      <alignment horizontal="left" vertical="center" wrapText="1"/>
    </xf>
    <xf numFmtId="198" fontId="94" fillId="0" borderId="0" xfId="0" applyNumberFormat="1" applyFont="1" applyAlignment="1">
      <alignment horizontal="right"/>
    </xf>
    <xf numFmtId="0" fontId="123" fillId="3" borderId="125" xfId="0" applyFont="1" applyFill="1" applyBorder="1" applyAlignment="1">
      <alignment horizontal="left" vertical="center" wrapText="1" indent="1"/>
    </xf>
    <xf numFmtId="0" fontId="123" fillId="3" borderId="127" xfId="0" applyFont="1" applyFill="1" applyBorder="1" applyAlignment="1">
      <alignment horizontal="left" vertical="center" wrapText="1" indent="1"/>
    </xf>
    <xf numFmtId="174" fontId="84" fillId="0" borderId="127" xfId="0" applyNumberFormat="1" applyFont="1" applyBorder="1" applyAlignment="1">
      <alignment horizontal="center"/>
    </xf>
    <xf numFmtId="0" fontId="84" fillId="0" borderId="127" xfId="0" applyFont="1" applyBorder="1"/>
    <xf numFmtId="0" fontId="123" fillId="0" borderId="127" xfId="0" applyFont="1" applyBorder="1" applyAlignment="1">
      <alignment horizontal="left" vertical="center" wrapText="1" indent="1"/>
    </xf>
    <xf numFmtId="0" fontId="124" fillId="3" borderId="127" xfId="0" applyFont="1" applyFill="1" applyBorder="1" applyAlignment="1">
      <alignment horizontal="left" vertical="center" wrapText="1"/>
    </xf>
    <xf numFmtId="0" fontId="125" fillId="3" borderId="127" xfId="0" applyFont="1" applyFill="1" applyBorder="1" applyAlignment="1">
      <alignment horizontal="left" vertical="center" wrapText="1" indent="1"/>
    </xf>
    <xf numFmtId="0" fontId="127" fillId="0" borderId="127" xfId="0" applyFont="1" applyBorder="1" applyAlignment="1">
      <alignment horizontal="justify"/>
    </xf>
    <xf numFmtId="174" fontId="86" fillId="0" borderId="127" xfId="0" applyNumberFormat="1" applyFont="1" applyBorder="1" applyAlignment="1">
      <alignment horizontal="center"/>
    </xf>
    <xf numFmtId="174" fontId="86" fillId="0" borderId="56" xfId="0" applyNumberFormat="1" applyFont="1" applyBorder="1" applyAlignment="1">
      <alignment horizontal="center"/>
    </xf>
    <xf numFmtId="174" fontId="88" fillId="0" borderId="58" xfId="0" applyNumberFormat="1" applyFont="1" applyBorder="1" applyAlignment="1">
      <alignment horizontal="center"/>
    </xf>
    <xf numFmtId="174" fontId="46" fillId="0" borderId="58" xfId="0" applyNumberFormat="1" applyFont="1" applyBorder="1" applyAlignment="1">
      <alignment horizontal="center"/>
    </xf>
    <xf numFmtId="0" fontId="84" fillId="0" borderId="127" xfId="0" applyFont="1" applyBorder="1" applyAlignment="1">
      <alignment horizontal="center"/>
    </xf>
    <xf numFmtId="0" fontId="114" fillId="0" borderId="127" xfId="0" applyFont="1" applyBorder="1"/>
    <xf numFmtId="49" fontId="116" fillId="0" borderId="127" xfId="5" applyNumberFormat="1" applyFont="1" applyBorder="1" applyAlignment="1" applyProtection="1">
      <alignment horizontal="right" vertical="center"/>
      <protection locked="0"/>
    </xf>
    <xf numFmtId="0" fontId="115" fillId="3" borderId="127" xfId="13" applyFont="1" applyFill="1" applyBorder="1" applyAlignment="1" applyProtection="1">
      <alignment horizontal="left" vertical="center" wrapText="1"/>
      <protection locked="0"/>
    </xf>
    <xf numFmtId="49" fontId="115" fillId="3" borderId="127" xfId="5" applyNumberFormat="1" applyFont="1" applyFill="1" applyBorder="1" applyAlignment="1" applyProtection="1">
      <alignment horizontal="right" vertical="center"/>
      <protection locked="0"/>
    </xf>
    <xf numFmtId="0" fontId="115" fillId="0" borderId="127" xfId="13" applyFont="1" applyBorder="1" applyAlignment="1" applyProtection="1">
      <alignment horizontal="left" vertical="center" wrapText="1"/>
      <protection locked="0"/>
    </xf>
    <xf numFmtId="49" fontId="115" fillId="0" borderId="127" xfId="5" applyNumberFormat="1" applyFont="1" applyBorder="1" applyAlignment="1" applyProtection="1">
      <alignment horizontal="right" vertical="center"/>
      <protection locked="0"/>
    </xf>
    <xf numFmtId="0" fontId="117" fillId="0" borderId="127" xfId="13" applyFont="1" applyBorder="1" applyAlignment="1" applyProtection="1">
      <alignment horizontal="left" vertical="center" wrapText="1"/>
      <protection locked="0"/>
    </xf>
    <xf numFmtId="0" fontId="114" fillId="0" borderId="127" xfId="0" applyFont="1" applyBorder="1" applyAlignment="1">
      <alignment horizontal="center" vertical="center" wrapText="1"/>
    </xf>
    <xf numFmtId="14" fontId="111" fillId="0" borderId="0" xfId="0" applyNumberFormat="1" applyFont="1"/>
    <xf numFmtId="171" fontId="96" fillId="0" borderId="0" xfId="7" applyFont="1"/>
    <xf numFmtId="0" fontId="111" fillId="0" borderId="0" xfId="0" applyFont="1" applyAlignment="1">
      <alignment wrapText="1"/>
    </xf>
    <xf numFmtId="0" fontId="110" fillId="0" borderId="127" xfId="0" applyFont="1" applyBorder="1"/>
    <xf numFmtId="0" fontId="110" fillId="0" borderId="127" xfId="0" applyFont="1" applyBorder="1" applyAlignment="1">
      <alignment horizontal="left" indent="8"/>
    </xf>
    <xf numFmtId="0" fontId="110" fillId="0" borderId="127" xfId="0" applyFont="1" applyBorder="1" applyAlignment="1">
      <alignment wrapText="1"/>
    </xf>
    <xf numFmtId="0" fontId="114" fillId="0" borderId="0" xfId="0" applyFont="1"/>
    <xf numFmtId="0" fontId="113" fillId="0" borderId="127" xfId="0" applyFont="1" applyBorder="1"/>
    <xf numFmtId="49" fontId="116" fillId="0" borderId="127" xfId="5" applyNumberFormat="1" applyFont="1" applyBorder="1" applyAlignment="1" applyProtection="1">
      <alignment horizontal="right" vertical="center" wrapText="1"/>
      <protection locked="0"/>
    </xf>
    <xf numFmtId="49" fontId="115" fillId="3" borderId="127" xfId="5" applyNumberFormat="1" applyFont="1" applyFill="1" applyBorder="1" applyAlignment="1" applyProtection="1">
      <alignment horizontal="right" vertical="center" wrapText="1"/>
      <protection locked="0"/>
    </xf>
    <xf numFmtId="49" fontId="115" fillId="0" borderId="127" xfId="5" applyNumberFormat="1" applyFont="1" applyBorder="1" applyAlignment="1" applyProtection="1">
      <alignment horizontal="right" vertical="center" wrapText="1"/>
      <protection locked="0"/>
    </xf>
    <xf numFmtId="0" fontId="110" fillId="0" borderId="127" xfId="0" applyFont="1" applyBorder="1" applyAlignment="1">
      <alignment horizontal="center" vertical="center" wrapText="1"/>
    </xf>
    <xf numFmtId="0" fontId="110" fillId="0" borderId="131" xfId="0" applyFont="1" applyBorder="1" applyAlignment="1">
      <alignment horizontal="center" vertical="center" wrapText="1"/>
    </xf>
    <xf numFmtId="0" fontId="110" fillId="0" borderId="127" xfId="0" applyFont="1" applyBorder="1" applyAlignment="1">
      <alignment horizontal="center" vertical="center"/>
    </xf>
    <xf numFmtId="0" fontId="110" fillId="0" borderId="0" xfId="0" applyFont="1"/>
    <xf numFmtId="0" fontId="110" fillId="0" borderId="0" xfId="0" applyFont="1" applyAlignment="1">
      <alignment wrapText="1"/>
    </xf>
    <xf numFmtId="14" fontId="110" fillId="0" borderId="0" xfId="0" applyNumberFormat="1" applyFont="1"/>
    <xf numFmtId="0" fontId="111" fillId="0" borderId="0" xfId="0" applyFont="1" applyAlignment="1">
      <alignment horizontal="left"/>
    </xf>
    <xf numFmtId="0" fontId="110" fillId="0" borderId="127" xfId="0" applyFont="1" applyBorder="1" applyAlignment="1">
      <alignment horizontal="left" vertical="center" wrapText="1"/>
    </xf>
    <xf numFmtId="0" fontId="113" fillId="0" borderId="127" xfId="0" applyFont="1" applyBorder="1" applyAlignment="1">
      <alignment horizontal="left" wrapText="1" indent="1"/>
    </xf>
    <xf numFmtId="0" fontId="113" fillId="0" borderId="127" xfId="0" applyFont="1" applyBorder="1" applyAlignment="1">
      <alignment horizontal="left" vertical="center" indent="1"/>
    </xf>
    <xf numFmtId="0" fontId="111" fillId="0" borderId="127" xfId="0" applyFont="1" applyBorder="1"/>
    <xf numFmtId="0" fontId="110" fillId="0" borderId="127" xfId="0" applyFont="1" applyBorder="1" applyAlignment="1">
      <alignment horizontal="left" wrapText="1" indent="1"/>
    </xf>
    <xf numFmtId="0" fontId="110" fillId="0" borderId="127" xfId="0" applyFont="1" applyBorder="1" applyAlignment="1">
      <alignment horizontal="left" indent="1"/>
    </xf>
    <xf numFmtId="0" fontId="110" fillId="0" borderId="127" xfId="0" applyFont="1" applyBorder="1" applyAlignment="1">
      <alignment horizontal="left" wrapText="1" indent="4"/>
    </xf>
    <xf numFmtId="0" fontId="110" fillId="0" borderId="127" xfId="0" applyFont="1" applyBorder="1" applyAlignment="1">
      <alignment horizontal="left" indent="3"/>
    </xf>
    <xf numFmtId="0" fontId="113" fillId="0" borderId="127" xfId="0" applyFont="1" applyBorder="1" applyAlignment="1">
      <alignment horizontal="left" indent="1"/>
    </xf>
    <xf numFmtId="0" fontId="114" fillId="0" borderId="7" xfId="0" applyFont="1" applyBorder="1"/>
    <xf numFmtId="0" fontId="111" fillId="0" borderId="127" xfId="0" applyFont="1" applyBorder="1" applyAlignment="1">
      <alignment horizontal="left" wrapText="1" indent="2"/>
    </xf>
    <xf numFmtId="0" fontId="111" fillId="0" borderId="127" xfId="0" applyFont="1" applyBorder="1" applyAlignment="1">
      <alignment horizontal="left" wrapText="1"/>
    </xf>
    <xf numFmtId="0" fontId="110" fillId="0" borderId="127" xfId="0" applyFont="1" applyBorder="1" applyAlignment="1">
      <alignment horizontal="center"/>
    </xf>
    <xf numFmtId="0" fontId="110" fillId="0" borderId="0" xfId="0" applyFont="1" applyAlignment="1">
      <alignment horizontal="center" vertical="center"/>
    </xf>
    <xf numFmtId="0" fontId="110" fillId="0" borderId="7" xfId="0" applyFont="1" applyBorder="1" applyAlignment="1">
      <alignment horizontal="center" vertical="center" wrapText="1"/>
    </xf>
    <xf numFmtId="0" fontId="110" fillId="0" borderId="7" xfId="0" applyFont="1" applyBorder="1" applyAlignment="1">
      <alignment wrapText="1"/>
    </xf>
    <xf numFmtId="0" fontId="110" fillId="0" borderId="0" xfId="0" applyFont="1" applyAlignment="1">
      <alignment horizontal="center" vertical="center" wrapText="1"/>
    </xf>
    <xf numFmtId="0" fontId="110" fillId="0" borderId="106" xfId="0" applyFont="1" applyBorder="1" applyAlignment="1">
      <alignment horizontal="center" vertical="center" wrapText="1"/>
    </xf>
    <xf numFmtId="0" fontId="110" fillId="0" borderId="130" xfId="0" applyFont="1" applyBorder="1" applyAlignment="1">
      <alignment horizontal="center" vertical="center" wrapText="1"/>
    </xf>
    <xf numFmtId="0" fontId="110" fillId="0" borderId="107" xfId="0" applyFont="1" applyBorder="1" applyAlignment="1">
      <alignment horizontal="center" vertical="center" wrapText="1"/>
    </xf>
    <xf numFmtId="49" fontId="110" fillId="0" borderId="23" xfId="0" applyNumberFormat="1" applyFont="1" applyBorder="1" applyAlignment="1">
      <alignment horizontal="left" wrapText="1" indent="1"/>
    </xf>
    <xf numFmtId="0" fontId="110" fillId="0" borderId="21" xfId="0" applyFont="1" applyBorder="1" applyAlignment="1">
      <alignment horizontal="left" wrapText="1" indent="1"/>
    </xf>
    <xf numFmtId="49" fontId="110" fillId="0" borderId="81" xfId="0" applyNumberFormat="1" applyFont="1" applyBorder="1" applyAlignment="1">
      <alignment horizontal="left" wrapText="1" indent="1"/>
    </xf>
    <xf numFmtId="0" fontId="110" fillId="0" borderId="18" xfId="0" applyFont="1" applyBorder="1" applyAlignment="1">
      <alignment horizontal="left" wrapText="1" indent="1"/>
    </xf>
    <xf numFmtId="49" fontId="110" fillId="0" borderId="18" xfId="0" applyNumberFormat="1" applyFont="1" applyBorder="1" applyAlignment="1">
      <alignment horizontal="left" wrapText="1" indent="3"/>
    </xf>
    <xf numFmtId="49" fontId="110" fillId="0" borderId="81" xfId="0" applyNumberFormat="1" applyFont="1" applyBorder="1" applyAlignment="1">
      <alignment horizontal="left" wrapText="1" indent="3"/>
    </xf>
    <xf numFmtId="49" fontId="110" fillId="0" borderId="18" xfId="0" applyNumberFormat="1" applyFont="1" applyBorder="1" applyAlignment="1">
      <alignment horizontal="left" wrapText="1" indent="2"/>
    </xf>
    <xf numFmtId="49" fontId="110" fillId="0" borderId="81" xfId="0" applyNumberFormat="1" applyFont="1" applyBorder="1" applyAlignment="1">
      <alignment horizontal="left" wrapText="1" indent="2"/>
    </xf>
    <xf numFmtId="49" fontId="110" fillId="0" borderId="81" xfId="0" applyNumberFormat="1" applyFont="1" applyBorder="1" applyAlignment="1">
      <alignment horizontal="left" vertical="top" wrapText="1" indent="2"/>
    </xf>
    <xf numFmtId="49" fontId="110" fillId="0" borderId="81" xfId="0" applyNumberFormat="1" applyFont="1" applyBorder="1" applyAlignment="1">
      <alignment horizontal="left" indent="1"/>
    </xf>
    <xf numFmtId="0" fontId="110" fillId="0" borderId="18" xfId="0" applyFont="1" applyBorder="1" applyAlignment="1">
      <alignment horizontal="left" indent="1"/>
    </xf>
    <xf numFmtId="49" fontId="110" fillId="0" borderId="18" xfId="0" applyNumberFormat="1" applyFont="1" applyBorder="1" applyAlignment="1">
      <alignment horizontal="left" indent="1"/>
    </xf>
    <xf numFmtId="49" fontId="110" fillId="0" borderId="18" xfId="0" applyNumberFormat="1" applyFont="1" applyBorder="1" applyAlignment="1">
      <alignment horizontal="left" indent="3"/>
    </xf>
    <xf numFmtId="49" fontId="110" fillId="0" borderId="81" xfId="0" applyNumberFormat="1" applyFont="1" applyBorder="1" applyAlignment="1">
      <alignment horizontal="left" indent="3"/>
    </xf>
    <xf numFmtId="0" fontId="110" fillId="0" borderId="18" xfId="0" applyFont="1" applyBorder="1" applyAlignment="1">
      <alignment horizontal="left" indent="2"/>
    </xf>
    <xf numFmtId="0" fontId="110" fillId="0" borderId="81" xfId="0" applyFont="1" applyBorder="1" applyAlignment="1">
      <alignment horizontal="left" indent="2"/>
    </xf>
    <xf numFmtId="0" fontId="110" fillId="0" borderId="81" xfId="0" applyFont="1" applyBorder="1" applyAlignment="1">
      <alignment horizontal="left" indent="1"/>
    </xf>
    <xf numFmtId="0" fontId="113" fillId="0" borderId="64" xfId="0" applyFont="1" applyBorder="1"/>
    <xf numFmtId="0" fontId="110" fillId="0" borderId="75" xfId="0" applyFont="1" applyBorder="1" applyAlignment="1">
      <alignment horizontal="center" vertical="center" wrapText="1"/>
    </xf>
    <xf numFmtId="0" fontId="110" fillId="0" borderId="81" xfId="0" applyFont="1" applyBorder="1" applyAlignment="1">
      <alignment horizontal="center" vertical="center" wrapText="1"/>
    </xf>
    <xf numFmtId="0" fontId="110" fillId="0" borderId="0" xfId="0" applyFont="1" applyAlignment="1">
      <alignment horizontal="left"/>
    </xf>
    <xf numFmtId="0" fontId="113" fillId="0" borderId="127" xfId="0" applyFont="1" applyBorder="1" applyAlignment="1">
      <alignment horizontal="left" vertical="center" wrapText="1"/>
    </xf>
    <xf numFmtId="0" fontId="115" fillId="0" borderId="0" xfId="0" applyFont="1"/>
    <xf numFmtId="0" fontId="94" fillId="0" borderId="0" xfId="0" applyFont="1" applyAlignment="1">
      <alignment wrapText="1"/>
    </xf>
    <xf numFmtId="0" fontId="113" fillId="0" borderId="127" xfId="0" applyFont="1" applyBorder="1" applyAlignment="1">
      <alignment horizontal="center" vertical="center" wrapText="1"/>
    </xf>
    <xf numFmtId="0" fontId="115" fillId="0" borderId="0" xfId="0" applyFont="1" applyAlignment="1">
      <alignment horizontal="center" vertical="center"/>
    </xf>
    <xf numFmtId="0" fontId="131" fillId="0" borderId="0" xfId="0" applyFont="1"/>
    <xf numFmtId="0" fontId="110" fillId="0" borderId="122" xfId="0" applyFont="1" applyBorder="1" applyAlignment="1">
      <alignment horizontal="left" vertical="center" wrapText="1" indent="1" readingOrder="1"/>
    </xf>
    <xf numFmtId="0" fontId="131" fillId="0" borderId="127" xfId="0" applyFont="1" applyBorder="1" applyAlignment="1">
      <alignment horizontal="left" indent="3"/>
    </xf>
    <xf numFmtId="0" fontId="113" fillId="0" borderId="127" xfId="0" applyFont="1" applyBorder="1" applyAlignment="1">
      <alignment vertical="center" wrapText="1" readingOrder="1"/>
    </xf>
    <xf numFmtId="0" fontId="131" fillId="0" borderId="127" xfId="0" applyFont="1" applyBorder="1" applyAlignment="1">
      <alignment horizontal="left" indent="2"/>
    </xf>
    <xf numFmtId="0" fontId="110" fillId="0" borderId="123" xfId="0" applyFont="1" applyBorder="1" applyAlignment="1">
      <alignment vertical="center" wrapText="1" readingOrder="1"/>
    </xf>
    <xf numFmtId="0" fontId="131" fillId="0" borderId="131" xfId="0" applyFont="1" applyBorder="1" applyAlignment="1">
      <alignment horizontal="left" indent="2"/>
    </xf>
    <xf numFmtId="0" fontId="110" fillId="0" borderId="122" xfId="0" applyFont="1" applyBorder="1" applyAlignment="1">
      <alignment vertical="center" wrapText="1" readingOrder="1"/>
    </xf>
    <xf numFmtId="0" fontId="110" fillId="0" borderId="121" xfId="0" applyFont="1" applyBorder="1" applyAlignment="1">
      <alignment vertical="center" wrapText="1" readingOrder="1"/>
    </xf>
    <xf numFmtId="0" fontId="131" fillId="0" borderId="7" xfId="0" applyFont="1" applyBorder="1"/>
    <xf numFmtId="174" fontId="132" fillId="79" borderId="57" xfId="0" applyNumberFormat="1" applyFont="1" applyFill="1" applyBorder="1" applyAlignment="1">
      <alignment horizontal="center"/>
    </xf>
    <xf numFmtId="0" fontId="96" fillId="0" borderId="0" xfId="11" applyFont="1"/>
    <xf numFmtId="0" fontId="96" fillId="0" borderId="0" xfId="0" applyFont="1"/>
    <xf numFmtId="14" fontId="3" fillId="0" borderId="0" xfId="0" applyNumberFormat="1" applyFont="1"/>
    <xf numFmtId="0" fontId="133" fillId="0" borderId="0" xfId="11" applyFont="1"/>
    <xf numFmtId="0" fontId="134" fillId="0" borderId="0" xfId="0" applyFont="1"/>
    <xf numFmtId="0" fontId="135" fillId="80" borderId="16" xfId="0" applyFont="1" applyFill="1" applyBorder="1" applyAlignment="1">
      <alignment horizontal="center" vertical="center"/>
    </xf>
    <xf numFmtId="0" fontId="135" fillId="80" borderId="17" xfId="0" applyFont="1" applyFill="1" applyBorder="1" applyAlignment="1">
      <alignment horizontal="center" vertical="center"/>
    </xf>
    <xf numFmtId="0" fontId="135" fillId="81" borderId="127" xfId="0" applyFont="1" applyFill="1" applyBorder="1" applyAlignment="1">
      <alignment horizontal="left" vertical="center"/>
    </xf>
    <xf numFmtId="199" fontId="135" fillId="81" borderId="81" xfId="7" applyNumberFormat="1" applyFont="1" applyFill="1" applyBorder="1" applyAlignment="1">
      <alignment horizontal="left" vertical="center"/>
    </xf>
    <xf numFmtId="49" fontId="137" fillId="0" borderId="127" xfId="0" applyNumberFormat="1" applyFont="1" applyBorder="1" applyAlignment="1">
      <alignment horizontal="left" vertical="center"/>
    </xf>
    <xf numFmtId="199" fontId="137" fillId="0" borderId="81" xfId="7" applyNumberFormat="1" applyFont="1" applyFill="1" applyBorder="1" applyAlignment="1">
      <alignment horizontal="left" vertical="center"/>
    </xf>
    <xf numFmtId="0" fontId="137" fillId="0" borderId="127" xfId="0" applyFont="1" applyBorder="1" applyAlignment="1">
      <alignment horizontal="left" vertical="center"/>
    </xf>
    <xf numFmtId="0" fontId="135" fillId="0" borderId="127" xfId="0" applyFont="1" applyBorder="1" applyAlignment="1">
      <alignment horizontal="left" vertical="center"/>
    </xf>
    <xf numFmtId="10" fontId="96" fillId="0" borderId="81" xfId="0" applyNumberFormat="1" applyFont="1" applyBorder="1" applyAlignment="1">
      <alignment horizontal="right" vertical="center" wrapText="1"/>
    </xf>
    <xf numFmtId="0" fontId="139" fillId="82" borderId="22" xfId="0" applyFont="1" applyFill="1" applyBorder="1" applyAlignment="1">
      <alignment horizontal="left" vertical="center"/>
    </xf>
    <xf numFmtId="10" fontId="133" fillId="83" borderId="23" xfId="0" applyNumberFormat="1" applyFont="1" applyFill="1" applyBorder="1" applyAlignment="1">
      <alignment horizontal="right" vertical="center" wrapText="1"/>
    </xf>
    <xf numFmtId="0" fontId="140" fillId="0" borderId="0" xfId="0" applyFont="1" applyAlignment="1">
      <alignment vertical="top" wrapText="1"/>
    </xf>
    <xf numFmtId="0" fontId="142" fillId="0" borderId="0" xfId="0" applyFont="1" applyAlignment="1">
      <alignment vertical="top"/>
    </xf>
    <xf numFmtId="0" fontId="142" fillId="0" borderId="0" xfId="0" applyFont="1" applyAlignment="1">
      <alignment vertical="top" wrapText="1"/>
    </xf>
    <xf numFmtId="0" fontId="0" fillId="0" borderId="1" xfId="0" applyBorder="1"/>
    <xf numFmtId="0" fontId="3" fillId="84" borderId="127" xfId="0" applyFont="1" applyFill="1" applyBorder="1" applyAlignment="1">
      <alignment horizontal="center" vertical="center" wrapText="1"/>
    </xf>
    <xf numFmtId="0" fontId="4" fillId="83" borderId="127" xfId="0" applyFont="1" applyFill="1" applyBorder="1" applyAlignment="1">
      <alignment vertical="center" wrapText="1"/>
    </xf>
    <xf numFmtId="199" fontId="4" fillId="83" borderId="127" xfId="7" applyNumberFormat="1" applyFont="1" applyFill="1" applyBorder="1" applyAlignment="1">
      <alignment vertical="center"/>
    </xf>
    <xf numFmtId="199" fontId="4" fillId="83" borderId="81" xfId="7" applyNumberFormat="1" applyFont="1" applyFill="1" applyBorder="1" applyAlignment="1">
      <alignment vertical="center"/>
    </xf>
    <xf numFmtId="0" fontId="137" fillId="81" borderId="127" xfId="0" applyFont="1" applyFill="1" applyBorder="1" applyAlignment="1">
      <alignment horizontal="left" vertical="center" wrapText="1" indent="3"/>
    </xf>
    <xf numFmtId="199" fontId="4" fillId="35" borderId="127" xfId="7" applyNumberFormat="1" applyFont="1" applyFill="1" applyBorder="1" applyAlignment="1">
      <alignment vertical="center"/>
    </xf>
    <xf numFmtId="0" fontId="143" fillId="81" borderId="127" xfId="0" applyFont="1" applyFill="1" applyBorder="1" applyAlignment="1">
      <alignment horizontal="left" vertical="center" wrapText="1" indent="5"/>
    </xf>
    <xf numFmtId="0" fontId="144" fillId="80" borderId="127" xfId="0" applyFont="1" applyFill="1" applyBorder="1" applyAlignment="1">
      <alignment horizontal="left" vertical="center" wrapText="1" indent="1"/>
    </xf>
    <xf numFmtId="199" fontId="144" fillId="80" borderId="127" xfId="7" applyNumberFormat="1" applyFont="1" applyFill="1" applyBorder="1" applyAlignment="1">
      <alignment vertical="center"/>
    </xf>
    <xf numFmtId="199" fontId="144" fillId="82" borderId="81" xfId="7" applyNumberFormat="1" applyFont="1" applyFill="1" applyBorder="1" applyAlignment="1">
      <alignment vertical="center"/>
    </xf>
    <xf numFmtId="199" fontId="145" fillId="81" borderId="127" xfId="7" applyNumberFormat="1" applyFont="1" applyFill="1" applyBorder="1" applyAlignment="1">
      <alignment vertical="center"/>
    </xf>
    <xf numFmtId="199" fontId="145" fillId="82" borderId="81" xfId="7" applyNumberFormat="1" applyFont="1" applyFill="1" applyBorder="1" applyAlignment="1">
      <alignment vertical="center"/>
    </xf>
    <xf numFmtId="199" fontId="145" fillId="81" borderId="22" xfId="7" applyNumberFormat="1" applyFont="1" applyFill="1" applyBorder="1" applyAlignment="1">
      <alignment vertical="center"/>
    </xf>
    <xf numFmtId="199" fontId="145" fillId="82" borderId="23" xfId="7" applyNumberFormat="1" applyFont="1" applyFill="1" applyBorder="1" applyAlignment="1">
      <alignment vertical="center"/>
    </xf>
    <xf numFmtId="0" fontId="349" fillId="0" borderId="0" xfId="0" applyFont="1"/>
    <xf numFmtId="0" fontId="94" fillId="0" borderId="189" xfId="0" applyFont="1" applyBorder="1" applyAlignment="1">
      <alignment horizontal="center" vertical="center" wrapText="1"/>
    </xf>
    <xf numFmtId="0" fontId="348" fillId="0" borderId="0" xfId="0" applyFont="1"/>
    <xf numFmtId="0" fontId="94" fillId="0" borderId="0" xfId="0" applyFont="1"/>
    <xf numFmtId="0" fontId="350" fillId="0" borderId="0" xfId="0" applyFont="1"/>
    <xf numFmtId="14" fontId="94" fillId="0" borderId="0" xfId="0" applyNumberFormat="1" applyFont="1"/>
    <xf numFmtId="0" fontId="94" fillId="0" borderId="114" xfId="0" applyFont="1" applyBorder="1" applyAlignment="1">
      <alignment horizontal="center" vertical="center" wrapText="1"/>
    </xf>
    <xf numFmtId="0" fontId="351" fillId="0" borderId="114" xfId="0" applyFont="1" applyBorder="1" applyAlignment="1">
      <alignment horizontal="center" vertical="center"/>
    </xf>
    <xf numFmtId="0" fontId="350" fillId="0" borderId="114" xfId="0" applyFont="1" applyBorder="1" applyAlignment="1">
      <alignment horizontal="center"/>
    </xf>
    <xf numFmtId="0" fontId="120" fillId="3" borderId="114" xfId="20954" applyFont="1" applyFill="1" applyBorder="1" applyAlignment="1">
      <alignment horizontal="left" vertical="center" wrapText="1"/>
    </xf>
    <xf numFmtId="0" fontId="94" fillId="0" borderId="114" xfId="20954" applyFont="1" applyBorder="1" applyAlignment="1">
      <alignment horizontal="left" vertical="center" wrapText="1" indent="1"/>
    </xf>
    <xf numFmtId="0" fontId="352" fillId="3" borderId="124" xfId="0" applyFont="1" applyFill="1" applyBorder="1" applyAlignment="1">
      <alignment horizontal="left" vertical="center" wrapText="1"/>
    </xf>
    <xf numFmtId="0" fontId="94" fillId="3" borderId="114" xfId="20954" applyFont="1" applyFill="1" applyBorder="1" applyAlignment="1">
      <alignment horizontal="left" vertical="center" wrapText="1" indent="1"/>
    </xf>
    <xf numFmtId="0" fontId="120" fillId="0" borderId="124" xfId="0" applyFont="1" applyBorder="1" applyAlignment="1">
      <alignment horizontal="left" vertical="center" wrapText="1"/>
    </xf>
    <xf numFmtId="0" fontId="352" fillId="0" borderId="124" xfId="0" applyFont="1" applyBorder="1" applyAlignment="1">
      <alignment horizontal="left" vertical="center" wrapText="1"/>
    </xf>
    <xf numFmtId="0" fontId="352" fillId="0" borderId="124" xfId="0" applyFont="1" applyBorder="1" applyAlignment="1">
      <alignment vertical="center" wrapText="1"/>
    </xf>
    <xf numFmtId="0" fontId="353" fillId="0" borderId="124" xfId="0" applyFont="1" applyBorder="1" applyAlignment="1">
      <alignment horizontal="left" vertical="center" wrapText="1" indent="1"/>
    </xf>
    <xf numFmtId="0" fontId="353" fillId="3" borderId="124" xfId="0" applyFont="1" applyFill="1" applyBorder="1" applyAlignment="1">
      <alignment horizontal="left" vertical="center" wrapText="1" indent="1"/>
    </xf>
    <xf numFmtId="0" fontId="352" fillId="3" borderId="125" xfId="0" applyFont="1" applyFill="1" applyBorder="1" applyAlignment="1">
      <alignment horizontal="left" vertical="center" wrapText="1"/>
    </xf>
    <xf numFmtId="0" fontId="353" fillId="0" borderId="114" xfId="20954" applyFont="1" applyBorder="1" applyAlignment="1">
      <alignment horizontal="left" vertical="center" wrapText="1" indent="1"/>
    </xf>
    <xf numFmtId="0" fontId="352" fillId="0" borderId="114" xfId="0" applyFont="1" applyBorder="1" applyAlignment="1">
      <alignment horizontal="left" vertical="center" wrapText="1"/>
    </xf>
    <xf numFmtId="0" fontId="352" fillId="0" borderId="114" xfId="20954" applyFont="1" applyBorder="1" applyAlignment="1">
      <alignment horizontal="center" vertical="center" wrapText="1"/>
    </xf>
    <xf numFmtId="0" fontId="352" fillId="3" borderId="126" xfId="0" applyFont="1" applyFill="1" applyBorder="1" applyAlignment="1">
      <alignment horizontal="left" vertical="center" wrapText="1"/>
    </xf>
    <xf numFmtId="0" fontId="350" fillId="0" borderId="127" xfId="0" applyFont="1" applyBorder="1" applyAlignment="1">
      <alignment horizontal="center"/>
    </xf>
    <xf numFmtId="0" fontId="94" fillId="3" borderId="127" xfId="20954" applyFont="1" applyFill="1" applyBorder="1" applyAlignment="1">
      <alignment horizontal="left" vertical="center" wrapText="1" indent="1"/>
    </xf>
    <xf numFmtId="0" fontId="94" fillId="3" borderId="124" xfId="0" applyFont="1" applyFill="1" applyBorder="1" applyAlignment="1">
      <alignment horizontal="left" vertical="center" wrapText="1" indent="1"/>
    </xf>
    <xf numFmtId="0" fontId="94" fillId="0" borderId="127" xfId="20954" applyFont="1" applyBorder="1" applyAlignment="1">
      <alignment horizontal="left" vertical="center" wrapText="1" indent="1"/>
    </xf>
    <xf numFmtId="0" fontId="94" fillId="0" borderId="124" xfId="0" applyFont="1" applyBorder="1" applyAlignment="1">
      <alignment horizontal="left" vertical="center" wrapText="1" indent="1"/>
    </xf>
    <xf numFmtId="0" fontId="94" fillId="0" borderId="125" xfId="0" applyFont="1" applyBorder="1" applyAlignment="1">
      <alignment horizontal="left" vertical="center" wrapText="1" indent="1"/>
    </xf>
    <xf numFmtId="0" fontId="352" fillId="0" borderId="127" xfId="20954" applyFont="1" applyBorder="1" applyAlignment="1">
      <alignment horizontal="left" vertical="center" wrapText="1"/>
    </xf>
    <xf numFmtId="0" fontId="352" fillId="0" borderId="127" xfId="0" applyFont="1" applyBorder="1" applyAlignment="1">
      <alignment vertical="center" wrapText="1"/>
    </xf>
    <xf numFmtId="0" fontId="352" fillId="0" borderId="127" xfId="20954" applyFont="1" applyBorder="1" applyAlignment="1">
      <alignment horizontal="center" vertical="center" wrapText="1"/>
    </xf>
    <xf numFmtId="0" fontId="352" fillId="3" borderId="127" xfId="20954" applyFont="1" applyFill="1" applyBorder="1" applyAlignment="1">
      <alignment horizontal="left" vertical="center" wrapText="1"/>
    </xf>
    <xf numFmtId="0" fontId="354" fillId="0" borderId="0" xfId="0" applyFont="1" applyAlignment="1">
      <alignment horizontal="justify"/>
    </xf>
    <xf numFmtId="0" fontId="352" fillId="0" borderId="127" xfId="0" applyFont="1" applyBorder="1" applyAlignment="1">
      <alignment horizontal="left" vertical="center" wrapText="1"/>
    </xf>
    <xf numFmtId="0" fontId="350" fillId="0" borderId="0" xfId="0" applyFont="1" applyAlignment="1">
      <alignment horizontal="center"/>
    </xf>
    <xf numFmtId="0" fontId="350" fillId="0" borderId="0" xfId="0" applyFont="1" applyAlignment="1">
      <alignment horizontal="left" vertical="center"/>
    </xf>
    <xf numFmtId="0" fontId="86" fillId="0" borderId="127" xfId="0" applyFont="1" applyBorder="1" applyAlignment="1">
      <alignment vertical="center"/>
    </xf>
    <xf numFmtId="0" fontId="45" fillId="0" borderId="127" xfId="0" applyFont="1" applyBorder="1" applyAlignment="1">
      <alignment vertical="center" wrapText="1"/>
    </xf>
    <xf numFmtId="0" fontId="352" fillId="0" borderId="195" xfId="20954" applyFont="1" applyBorder="1" applyAlignment="1">
      <alignment horizontal="left" vertical="center" wrapText="1"/>
    </xf>
    <xf numFmtId="0" fontId="6" fillId="0" borderId="195" xfId="17" applyFill="1" applyBorder="1" applyAlignment="1" applyProtection="1"/>
    <xf numFmtId="49" fontId="84" fillId="0" borderId="195" xfId="0" applyNumberFormat="1" applyFont="1" applyBorder="1" applyAlignment="1">
      <alignment horizontal="right"/>
    </xf>
    <xf numFmtId="0" fontId="84" fillId="0" borderId="195" xfId="0" applyFont="1" applyBorder="1"/>
    <xf numFmtId="0" fontId="355" fillId="3" borderId="0" xfId="37364" applyFont="1" applyFill="1" applyAlignment="1" applyProtection="1">
      <alignment vertical="center"/>
      <protection locked="0"/>
    </xf>
    <xf numFmtId="0" fontId="131" fillId="3" borderId="195" xfId="5" applyFont="1" applyFill="1" applyBorder="1" applyAlignment="1" applyProtection="1">
      <alignment vertical="center" wrapText="1"/>
      <protection locked="0"/>
    </xf>
    <xf numFmtId="0" fontId="131" fillId="0" borderId="195" xfId="37365" applyFont="1" applyBorder="1" applyAlignment="1" applyProtection="1">
      <alignment horizontal="center" vertical="center" wrapText="1"/>
      <protection locked="0"/>
    </xf>
    <xf numFmtId="3" fontId="131" fillId="3" borderId="195" xfId="1" applyNumberFormat="1" applyFont="1" applyFill="1" applyBorder="1" applyAlignment="1" applyProtection="1">
      <alignment horizontal="center" vertical="center" wrapText="1"/>
      <protection locked="0"/>
    </xf>
    <xf numFmtId="9" fontId="131" fillId="3" borderId="195" xfId="15" applyNumberFormat="1" applyFont="1" applyFill="1" applyBorder="1" applyAlignment="1" applyProtection="1">
      <alignment horizontal="center" vertical="center" wrapText="1"/>
      <protection locked="0"/>
    </xf>
    <xf numFmtId="0" fontId="131" fillId="3" borderId="195" xfId="37365" applyFont="1" applyFill="1" applyBorder="1" applyAlignment="1" applyProtection="1">
      <alignment horizontal="center" vertical="center" wrapText="1"/>
      <protection locked="0"/>
    </xf>
    <xf numFmtId="0" fontId="355" fillId="3" borderId="195" xfId="37365" applyFont="1" applyFill="1" applyBorder="1" applyProtection="1">
      <protection locked="0"/>
    </xf>
    <xf numFmtId="3" fontId="131" fillId="151" borderId="195" xfId="5" applyNumberFormat="1" applyFont="1" applyFill="1" applyBorder="1"/>
    <xf numFmtId="0" fontId="356" fillId="3" borderId="195" xfId="37365" applyFont="1" applyFill="1" applyBorder="1" applyAlignment="1" applyProtection="1">
      <alignment horizontal="right"/>
      <protection locked="0"/>
    </xf>
    <xf numFmtId="365" fontId="131" fillId="151" borderId="195" xfId="5" applyNumberFormat="1" applyFont="1" applyFill="1" applyBorder="1" applyProtection="1">
      <protection locked="0"/>
    </xf>
    <xf numFmtId="172" fontId="131" fillId="151" borderId="195" xfId="1" applyNumberFormat="1" applyFont="1" applyFill="1" applyBorder="1" applyAlignment="1" applyProtection="1"/>
    <xf numFmtId="0" fontId="131" fillId="3" borderId="195" xfId="37365" applyFont="1" applyFill="1" applyBorder="1" applyAlignment="1" applyProtection="1">
      <alignment horizontal="left" vertical="center"/>
      <protection locked="0"/>
    </xf>
    <xf numFmtId="3" fontId="131" fillId="3" borderId="195" xfId="5" applyNumberFormat="1" applyFont="1" applyFill="1" applyBorder="1" applyProtection="1">
      <protection locked="0"/>
    </xf>
    <xf numFmtId="0" fontId="131" fillId="3" borderId="195" xfId="5" applyFont="1" applyFill="1" applyBorder="1" applyProtection="1">
      <protection locked="0"/>
    </xf>
    <xf numFmtId="0" fontId="357" fillId="3" borderId="195" xfId="37365" applyFont="1" applyFill="1" applyBorder="1" applyAlignment="1" applyProtection="1">
      <alignment horizontal="right"/>
      <protection locked="0"/>
    </xf>
    <xf numFmtId="0" fontId="131" fillId="0" borderId="195" xfId="37365" applyFont="1" applyBorder="1" applyAlignment="1" applyProtection="1">
      <alignment horizontal="left" vertical="center"/>
      <protection locked="0"/>
    </xf>
    <xf numFmtId="0" fontId="355" fillId="3" borderId="195" xfId="16" applyFont="1" applyFill="1" applyBorder="1" applyProtection="1">
      <protection locked="0"/>
    </xf>
    <xf numFmtId="3" fontId="355" fillId="75" borderId="195" xfId="16" applyNumberFormat="1" applyFont="1" applyFill="1" applyBorder="1"/>
    <xf numFmtId="0" fontId="360" fillId="0" borderId="0" xfId="37364" applyFont="1" applyAlignment="1" applyProtection="1">
      <alignment vertical="center"/>
      <protection locked="0"/>
    </xf>
    <xf numFmtId="0" fontId="131" fillId="0" borderId="195" xfId="37365" applyFont="1" applyBorder="1" applyAlignment="1" applyProtection="1">
      <alignment horizontal="center" vertical="top" wrapText="1"/>
      <protection locked="0"/>
    </xf>
    <xf numFmtId="0" fontId="355" fillId="3" borderId="195" xfId="37365" applyFont="1" applyFill="1" applyBorder="1" applyAlignment="1" applyProtection="1">
      <alignment wrapText="1"/>
      <protection locked="0"/>
    </xf>
    <xf numFmtId="0" fontId="120" fillId="75" borderId="100" xfId="20952" applyFont="1" applyFill="1" applyBorder="1">
      <alignment vertical="center"/>
    </xf>
    <xf numFmtId="0" fontId="120" fillId="75" borderId="101" xfId="20952" applyFont="1" applyFill="1" applyBorder="1">
      <alignment vertical="center"/>
    </xf>
    <xf numFmtId="0" fontId="120" fillId="75" borderId="98" xfId="20952" applyFont="1" applyFill="1" applyBorder="1">
      <alignment vertical="center"/>
    </xf>
    <xf numFmtId="172" fontId="120" fillId="75" borderId="98" xfId="7" applyNumberFormat="1" applyFont="1" applyFill="1" applyBorder="1" applyAlignment="1">
      <alignment horizontal="right" vertical="center"/>
    </xf>
    <xf numFmtId="0" fontId="120" fillId="76" borderId="101" xfId="20952" applyFont="1" applyFill="1" applyBorder="1">
      <alignment vertical="center"/>
    </xf>
    <xf numFmtId="0" fontId="120" fillId="3" borderId="101" xfId="20952" applyFont="1" applyFill="1" applyBorder="1">
      <alignment vertical="center"/>
    </xf>
    <xf numFmtId="0" fontId="94" fillId="69" borderId="97" xfId="20952" applyFont="1" applyFill="1" applyBorder="1" applyAlignment="1">
      <alignment horizontal="center" vertical="center"/>
    </xf>
    <xf numFmtId="0" fontId="94" fillId="69" borderId="98" xfId="20952" applyFont="1" applyFill="1" applyBorder="1" applyAlignment="1">
      <alignment horizontal="left" vertical="center" wrapText="1"/>
    </xf>
    <xf numFmtId="172" fontId="94" fillId="0" borderId="99" xfId="7" applyNumberFormat="1" applyFont="1" applyFill="1" applyBorder="1" applyAlignment="1" applyProtection="1">
      <alignment horizontal="right" vertical="center"/>
      <protection locked="0"/>
    </xf>
    <xf numFmtId="0" fontId="120" fillId="76" borderId="99" xfId="20952" applyFont="1" applyFill="1" applyBorder="1" applyAlignment="1">
      <alignment horizontal="center" vertical="center"/>
    </xf>
    <xf numFmtId="0" fontId="120" fillId="76" borderId="101" xfId="20952" applyFont="1" applyFill="1" applyBorder="1" applyAlignment="1">
      <alignment vertical="top" wrapText="1"/>
    </xf>
    <xf numFmtId="0" fontId="94" fillId="69" borderId="101" xfId="20952" applyFont="1" applyFill="1" applyBorder="1" applyAlignment="1">
      <alignment vertical="center" wrapText="1"/>
    </xf>
    <xf numFmtId="0" fontId="94" fillId="69" borderId="98" xfId="20952" applyFont="1" applyFill="1" applyBorder="1" applyAlignment="1">
      <alignment horizontal="left" vertical="center"/>
    </xf>
    <xf numFmtId="366" fontId="94" fillId="0" borderId="99" xfId="7" applyNumberFormat="1" applyFont="1" applyFill="1" applyBorder="1" applyAlignment="1" applyProtection="1">
      <alignment horizontal="right" vertical="center"/>
      <protection locked="0"/>
    </xf>
    <xf numFmtId="0" fontId="94" fillId="3" borderId="97" xfId="20952" applyFont="1" applyFill="1" applyBorder="1" applyAlignment="1">
      <alignment horizontal="center" vertical="center"/>
    </xf>
    <xf numFmtId="172" fontId="94" fillId="76" borderId="99" xfId="7" applyNumberFormat="1" applyFont="1" applyFill="1" applyBorder="1" applyAlignment="1" applyProtection="1">
      <alignment horizontal="right" vertical="center"/>
      <protection locked="0"/>
    </xf>
    <xf numFmtId="172" fontId="94" fillId="3" borderId="99" xfId="7" applyNumberFormat="1" applyFont="1" applyFill="1" applyBorder="1" applyAlignment="1" applyProtection="1">
      <alignment horizontal="right" vertical="center"/>
      <protection locked="0"/>
    </xf>
    <xf numFmtId="0" fontId="94" fillId="69" borderId="99" xfId="20952" applyFont="1" applyFill="1" applyBorder="1" applyAlignment="1">
      <alignment horizontal="center" vertical="center"/>
    </xf>
    <xf numFmtId="0" fontId="350" fillId="0" borderId="0" xfId="0" applyFont="1" applyAlignment="1">
      <alignment wrapText="1"/>
    </xf>
    <xf numFmtId="0" fontId="106" fillId="69" borderId="202" xfId="20952" applyFont="1" applyFill="1" applyBorder="1" applyAlignment="1" applyProtection="1">
      <alignment horizontal="center" vertical="center"/>
      <protection locked="0"/>
    </xf>
    <xf numFmtId="0" fontId="107" fillId="76" borderId="195" xfId="20952" applyFont="1" applyFill="1" applyBorder="1" applyAlignment="1" applyProtection="1">
      <alignment horizontal="center" vertical="center"/>
      <protection locked="0"/>
    </xf>
    <xf numFmtId="172" fontId="350" fillId="0" borderId="114" xfId="7" applyNumberFormat="1" applyFont="1" applyBorder="1"/>
    <xf numFmtId="172" fontId="350" fillId="35" borderId="114" xfId="7" applyNumberFormat="1" applyFont="1" applyFill="1" applyBorder="1"/>
    <xf numFmtId="172" fontId="350" fillId="0" borderId="114" xfId="7" applyNumberFormat="1" applyFont="1" applyBorder="1" applyAlignment="1">
      <alignment vertical="center"/>
    </xf>
    <xf numFmtId="172" fontId="350" fillId="35" borderId="114" xfId="7" applyNumberFormat="1" applyFont="1" applyFill="1" applyBorder="1" applyAlignment="1">
      <alignment vertical="center"/>
    </xf>
    <xf numFmtId="172" fontId="350" fillId="0" borderId="127" xfId="7" applyNumberFormat="1" applyFont="1" applyBorder="1"/>
    <xf numFmtId="172" fontId="350" fillId="35" borderId="127" xfId="7" applyNumberFormat="1" applyFont="1" applyFill="1" applyBorder="1"/>
    <xf numFmtId="172" fontId="0" fillId="0" borderId="127" xfId="7" applyNumberFormat="1" applyFont="1" applyBorder="1"/>
    <xf numFmtId="172" fontId="0" fillId="35" borderId="127" xfId="7" applyNumberFormat="1" applyFont="1" applyFill="1" applyBorder="1"/>
    <xf numFmtId="172" fontId="0" fillId="0" borderId="195" xfId="7" applyNumberFormat="1" applyFont="1" applyBorder="1"/>
    <xf numFmtId="172" fontId="0" fillId="35" borderId="195" xfId="7" applyNumberFormat="1" applyFont="1" applyFill="1" applyBorder="1"/>
    <xf numFmtId="172" fontId="2" fillId="0" borderId="127" xfId="7" applyNumberFormat="1" applyFont="1" applyBorder="1" applyAlignment="1">
      <alignment horizontal="right"/>
    </xf>
    <xf numFmtId="172" fontId="2" fillId="35" borderId="127" xfId="7" applyNumberFormat="1" applyFont="1" applyFill="1" applyBorder="1" applyAlignment="1">
      <alignment horizontal="right"/>
    </xf>
    <xf numFmtId="172" fontId="2" fillId="35" borderId="81" xfId="7" applyNumberFormat="1" applyFont="1" applyFill="1" applyBorder="1" applyAlignment="1">
      <alignment horizontal="right"/>
    </xf>
    <xf numFmtId="172" fontId="94" fillId="0" borderId="195" xfId="7" applyNumberFormat="1" applyFont="1" applyBorder="1" applyAlignment="1">
      <alignment horizontal="right"/>
    </xf>
    <xf numFmtId="172" fontId="94" fillId="35" borderId="195" xfId="7" applyNumberFormat="1" applyFont="1" applyFill="1" applyBorder="1" applyAlignment="1">
      <alignment horizontal="right"/>
    </xf>
    <xf numFmtId="172" fontId="103" fillId="35" borderId="99" xfId="7" applyNumberFormat="1" applyFont="1" applyFill="1" applyBorder="1" applyAlignment="1">
      <alignment vertical="center" wrapText="1"/>
    </xf>
    <xf numFmtId="172" fontId="103" fillId="35" borderId="100" xfId="7" applyNumberFormat="1" applyFont="1" applyFill="1" applyBorder="1" applyAlignment="1">
      <alignment vertical="center" wrapText="1"/>
    </xf>
    <xf numFmtId="172" fontId="103" fillId="35" borderId="81" xfId="7" applyNumberFormat="1" applyFont="1" applyFill="1" applyBorder="1" applyAlignment="1">
      <alignment vertical="center" wrapText="1"/>
    </xf>
    <xf numFmtId="172" fontId="103" fillId="35" borderId="84" xfId="7" applyNumberFormat="1" applyFont="1" applyFill="1" applyBorder="1" applyAlignment="1">
      <alignment vertical="center" wrapText="1"/>
    </xf>
    <xf numFmtId="172" fontId="103" fillId="0" borderId="99" xfId="7" applyNumberFormat="1" applyFont="1" applyBorder="1" applyAlignment="1">
      <alignment vertical="center" wrapText="1"/>
    </xf>
    <xf numFmtId="172" fontId="103" fillId="0" borderId="100" xfId="7" applyNumberFormat="1" applyFont="1" applyBorder="1" applyAlignment="1">
      <alignment vertical="center" wrapText="1"/>
    </xf>
    <xf numFmtId="172" fontId="103" fillId="0" borderId="84" xfId="7" applyNumberFormat="1" applyFont="1" applyBorder="1" applyAlignment="1">
      <alignment vertical="center" wrapText="1"/>
    </xf>
    <xf numFmtId="172" fontId="103" fillId="35" borderId="22" xfId="7" applyNumberFormat="1" applyFont="1" applyFill="1" applyBorder="1" applyAlignment="1">
      <alignment vertical="center" wrapText="1"/>
    </xf>
    <xf numFmtId="172" fontId="103" fillId="35" borderId="24" xfId="7" applyNumberFormat="1" applyFont="1" applyFill="1" applyBorder="1" applyAlignment="1">
      <alignment vertical="center" wrapText="1"/>
    </xf>
    <xf numFmtId="172" fontId="103" fillId="35" borderId="23" xfId="7" applyNumberFormat="1" applyFont="1" applyFill="1" applyBorder="1" applyAlignment="1">
      <alignment vertical="center" wrapText="1"/>
    </xf>
    <xf numFmtId="172" fontId="103" fillId="35" borderId="38" xfId="7" applyNumberFormat="1" applyFont="1" applyFill="1" applyBorder="1" applyAlignment="1">
      <alignment vertical="center" wrapText="1"/>
    </xf>
    <xf numFmtId="172" fontId="84" fillId="0" borderId="80" xfId="7" applyNumberFormat="1" applyFont="1" applyFill="1" applyBorder="1" applyAlignment="1">
      <alignment horizontal="center" vertical="center"/>
    </xf>
    <xf numFmtId="172" fontId="84" fillId="0" borderId="127" xfId="7" applyNumberFormat="1" applyFont="1" applyFill="1" applyBorder="1" applyAlignment="1">
      <alignment horizontal="center" vertical="center"/>
    </xf>
    <xf numFmtId="172" fontId="86" fillId="35" borderId="22" xfId="7" applyNumberFormat="1" applyFont="1" applyFill="1" applyBorder="1" applyAlignment="1">
      <alignment horizontal="center" vertical="center"/>
    </xf>
    <xf numFmtId="172" fontId="84" fillId="35" borderId="17" xfId="7" applyNumberFormat="1" applyFont="1" applyFill="1" applyBorder="1" applyAlignment="1">
      <alignment horizontal="center" vertical="center"/>
    </xf>
    <xf numFmtId="172" fontId="84" fillId="0" borderId="19" xfId="7" applyNumberFormat="1" applyFont="1" applyBorder="1"/>
    <xf numFmtId="172" fontId="84" fillId="0" borderId="19" xfId="7" applyNumberFormat="1" applyFont="1" applyBorder="1" applyAlignment="1">
      <alignment wrapText="1"/>
    </xf>
    <xf numFmtId="172" fontId="84" fillId="35" borderId="19" xfId="7" applyNumberFormat="1" applyFont="1" applyFill="1" applyBorder="1" applyAlignment="1">
      <alignment horizontal="center" vertical="center" wrapText="1"/>
    </xf>
    <xf numFmtId="172" fontId="84" fillId="35" borderId="23" xfId="7" applyNumberFormat="1" applyFont="1" applyFill="1" applyBorder="1" applyAlignment="1">
      <alignment horizontal="center" vertical="center" wrapText="1"/>
    </xf>
    <xf numFmtId="172" fontId="84" fillId="0" borderId="3" xfId="7" applyNumberFormat="1" applyFont="1" applyBorder="1"/>
    <xf numFmtId="172" fontId="84" fillId="35" borderId="22" xfId="7" applyNumberFormat="1" applyFont="1" applyFill="1" applyBorder="1"/>
    <xf numFmtId="172" fontId="84" fillId="0" borderId="31" xfId="7" applyNumberFormat="1" applyFont="1" applyBorder="1" applyAlignment="1">
      <alignment horizontal="center" vertical="center"/>
    </xf>
    <xf numFmtId="172" fontId="84" fillId="0" borderId="11" xfId="7" applyNumberFormat="1" applyFont="1" applyBorder="1" applyAlignment="1">
      <alignment horizontal="center" vertical="center"/>
    </xf>
    <xf numFmtId="172" fontId="88" fillId="0" borderId="11" xfId="7" applyNumberFormat="1" applyFont="1" applyBorder="1" applyAlignment="1">
      <alignment horizontal="center" vertical="center"/>
    </xf>
    <xf numFmtId="172" fontId="84" fillId="0" borderId="12" xfId="7" applyNumberFormat="1" applyFont="1" applyBorder="1" applyAlignment="1">
      <alignment horizontal="center" vertical="center"/>
    </xf>
    <xf numFmtId="172" fontId="86" fillId="0" borderId="13" xfId="7" applyNumberFormat="1" applyFont="1" applyBorder="1" applyAlignment="1">
      <alignment horizontal="center" vertical="center"/>
    </xf>
    <xf numFmtId="172" fontId="84" fillId="0" borderId="14" xfId="7" applyNumberFormat="1" applyFont="1" applyBorder="1" applyAlignment="1">
      <alignment horizontal="center" vertical="center"/>
    </xf>
    <xf numFmtId="172" fontId="88" fillId="0" borderId="12" xfId="7" applyNumberFormat="1" applyFont="1" applyBorder="1" applyAlignment="1">
      <alignment vertical="center"/>
    </xf>
    <xf numFmtId="172" fontId="84" fillId="0" borderId="127" xfId="7" applyNumberFormat="1" applyFont="1" applyBorder="1" applyAlignment="1">
      <alignment horizontal="center" vertical="center"/>
    </xf>
    <xf numFmtId="172" fontId="86" fillId="0" borderId="127" xfId="7" applyNumberFormat="1" applyFont="1" applyBorder="1" applyAlignment="1">
      <alignment horizontal="center" vertical="center"/>
    </xf>
    <xf numFmtId="172" fontId="84" fillId="0" borderId="127" xfId="7" applyNumberFormat="1" applyFont="1" applyBorder="1" applyAlignment="1">
      <alignment horizontal="center"/>
    </xf>
    <xf numFmtId="172" fontId="84" fillId="0" borderId="127" xfId="7" applyNumberFormat="1" applyFont="1" applyBorder="1"/>
    <xf numFmtId="172" fontId="84" fillId="0" borderId="18" xfId="7" applyNumberFormat="1" applyFont="1" applyBorder="1"/>
    <xf numFmtId="172" fontId="84" fillId="0" borderId="20" xfId="7" applyNumberFormat="1" applyFont="1" applyBorder="1"/>
    <xf numFmtId="172" fontId="84" fillId="35" borderId="52" xfId="7" applyNumberFormat="1" applyFont="1" applyFill="1" applyBorder="1"/>
    <xf numFmtId="172" fontId="84" fillId="35" borderId="21" xfId="7" applyNumberFormat="1" applyFont="1" applyFill="1" applyBorder="1"/>
    <xf numFmtId="172" fontId="84" fillId="35" borderId="23" xfId="7" applyNumberFormat="1" applyFont="1" applyFill="1" applyBorder="1"/>
    <xf numFmtId="172" fontId="84" fillId="35" borderId="53" xfId="7" applyNumberFormat="1" applyFont="1" applyFill="1" applyBorder="1"/>
    <xf numFmtId="172" fontId="3" fillId="0" borderId="3" xfId="7" applyNumberFormat="1" applyFont="1" applyBorder="1"/>
    <xf numFmtId="172" fontId="3" fillId="0" borderId="8" xfId="7" applyNumberFormat="1" applyFont="1" applyBorder="1"/>
    <xf numFmtId="172" fontId="3" fillId="35" borderId="22" xfId="7" applyNumberFormat="1" applyFont="1" applyFill="1" applyBorder="1"/>
    <xf numFmtId="172" fontId="9" fillId="36" borderId="0" xfId="7" applyNumberFormat="1" applyFont="1" applyFill="1"/>
    <xf numFmtId="172" fontId="3" fillId="0" borderId="85" xfId="7" applyNumberFormat="1" applyFont="1" applyBorder="1" applyAlignment="1">
      <alignment vertical="center"/>
    </xf>
    <xf numFmtId="172" fontId="3" fillId="0" borderId="64" xfId="7" applyNumberFormat="1" applyFont="1" applyBorder="1" applyAlignment="1">
      <alignment vertical="center"/>
    </xf>
    <xf numFmtId="172" fontId="3" fillId="3" borderId="83" xfId="7" applyNumberFormat="1" applyFont="1" applyFill="1" applyBorder="1" applyAlignment="1">
      <alignment vertical="center"/>
    </xf>
    <xf numFmtId="172" fontId="3" fillId="3" borderId="84" xfId="7" applyNumberFormat="1" applyFont="1" applyFill="1" applyBorder="1" applyAlignment="1">
      <alignment vertical="center"/>
    </xf>
    <xf numFmtId="172" fontId="3" fillId="0" borderId="80" xfId="7" applyNumberFormat="1" applyFont="1" applyBorder="1" applyAlignment="1">
      <alignment vertical="center"/>
    </xf>
    <xf numFmtId="172" fontId="3" fillId="0" borderId="86" xfId="7" applyNumberFormat="1" applyFont="1" applyBorder="1" applyAlignment="1">
      <alignment vertical="center"/>
    </xf>
    <xf numFmtId="172" fontId="3" fillId="0" borderId="81" xfId="7" applyNumberFormat="1" applyFont="1" applyBorder="1" applyAlignment="1">
      <alignment vertical="center"/>
    </xf>
    <xf numFmtId="172" fontId="3" fillId="0" borderId="22" xfId="7" applyNumberFormat="1" applyFont="1" applyBorder="1" applyAlignment="1">
      <alignment vertical="center"/>
    </xf>
    <xf numFmtId="172" fontId="3" fillId="0" borderId="24" xfId="7" applyNumberFormat="1" applyFont="1" applyBorder="1" applyAlignment="1">
      <alignment vertical="center"/>
    </xf>
    <xf numFmtId="172" fontId="3" fillId="0" borderId="23" xfId="7" applyNumberFormat="1" applyFont="1" applyBorder="1" applyAlignment="1">
      <alignment vertical="center"/>
    </xf>
    <xf numFmtId="172" fontId="3" fillId="0" borderId="26" xfId="7" applyNumberFormat="1" applyFont="1" applyBorder="1" applyAlignment="1">
      <alignment vertical="center"/>
    </xf>
    <xf numFmtId="172" fontId="3" fillId="0" borderId="17" xfId="7" applyNumberFormat="1" applyFont="1" applyBorder="1" applyAlignment="1">
      <alignment vertical="center"/>
    </xf>
    <xf numFmtId="172" fontId="3" fillId="0" borderId="90" xfId="7" applyNumberFormat="1" applyFont="1" applyBorder="1" applyAlignment="1">
      <alignment vertical="center"/>
    </xf>
    <xf numFmtId="172" fontId="3" fillId="0" borderId="91" xfId="7" applyNumberFormat="1" applyFont="1" applyBorder="1" applyAlignment="1">
      <alignment vertical="center"/>
    </xf>
    <xf numFmtId="9" fontId="3" fillId="0" borderId="94" xfId="20950" applyFont="1" applyBorder="1" applyAlignment="1">
      <alignment vertical="center"/>
    </xf>
    <xf numFmtId="9" fontId="3" fillId="0" borderId="95" xfId="20950" applyFont="1" applyBorder="1" applyAlignment="1">
      <alignment vertical="center"/>
    </xf>
    <xf numFmtId="9" fontId="94" fillId="0" borderId="99" xfId="20950" applyFont="1" applyFill="1" applyBorder="1" applyAlignment="1" applyProtection="1">
      <alignment horizontal="right" vertical="center"/>
      <protection locked="0"/>
    </xf>
    <xf numFmtId="172" fontId="131" fillId="0" borderId="195" xfId="7" applyNumberFormat="1" applyFont="1" applyBorder="1"/>
    <xf numFmtId="172" fontId="9" fillId="36" borderId="99" xfId="7" applyNumberFormat="1" applyFont="1" applyFill="1" applyBorder="1"/>
    <xf numFmtId="172" fontId="114" fillId="0" borderId="127" xfId="7" applyNumberFormat="1" applyFont="1" applyBorder="1"/>
    <xf numFmtId="367" fontId="110" fillId="0" borderId="127" xfId="7" applyNumberFormat="1" applyFont="1" applyBorder="1"/>
    <xf numFmtId="172" fontId="110" fillId="0" borderId="127" xfId="7" applyNumberFormat="1" applyFont="1" applyBorder="1"/>
    <xf numFmtId="172" fontId="110" fillId="35" borderId="127" xfId="7" applyNumberFormat="1" applyFont="1" applyFill="1" applyBorder="1"/>
    <xf numFmtId="172" fontId="113" fillId="0" borderId="127" xfId="7" applyNumberFormat="1" applyFont="1" applyBorder="1"/>
    <xf numFmtId="172" fontId="111" fillId="0" borderId="127" xfId="7" applyNumberFormat="1" applyFont="1" applyBorder="1"/>
    <xf numFmtId="172" fontId="111" fillId="77" borderId="127" xfId="7" applyNumberFormat="1" applyFont="1" applyFill="1" applyBorder="1"/>
    <xf numFmtId="172" fontId="110" fillId="0" borderId="127" xfId="7" applyNumberFormat="1" applyFont="1" applyBorder="1" applyAlignment="1">
      <alignment horizontal="left" indent="1"/>
    </xf>
    <xf numFmtId="172" fontId="113" fillId="75" borderId="127" xfId="7" applyNumberFormat="1" applyFont="1" applyFill="1" applyBorder="1"/>
    <xf numFmtId="172" fontId="113" fillId="0" borderId="18" xfId="7" applyNumberFormat="1" applyFont="1" applyBorder="1"/>
    <xf numFmtId="172" fontId="110" fillId="0" borderId="81" xfId="7" applyNumberFormat="1" applyFont="1" applyBorder="1"/>
    <xf numFmtId="172" fontId="110" fillId="0" borderId="130" xfId="7" applyNumberFormat="1" applyFont="1" applyBorder="1"/>
    <xf numFmtId="172" fontId="110" fillId="0" borderId="18" xfId="7" applyNumberFormat="1" applyFont="1" applyBorder="1" applyAlignment="1">
      <alignment horizontal="left" indent="1"/>
    </xf>
    <xf numFmtId="172" fontId="110" fillId="0" borderId="18" xfId="7" applyNumberFormat="1" applyFont="1" applyBorder="1" applyAlignment="1">
      <alignment horizontal="left" indent="2"/>
    </xf>
    <xf numFmtId="172" fontId="110" fillId="0" borderId="18" xfId="7" applyNumberFormat="1" applyFont="1" applyBorder="1" applyAlignment="1">
      <alignment horizontal="left" indent="3"/>
    </xf>
    <xf numFmtId="172" fontId="110" fillId="78" borderId="18" xfId="7" applyNumberFormat="1" applyFont="1" applyFill="1" applyBorder="1"/>
    <xf numFmtId="172" fontId="110" fillId="78" borderId="127" xfId="7" applyNumberFormat="1" applyFont="1" applyFill="1" applyBorder="1"/>
    <xf numFmtId="172" fontId="110" fillId="78" borderId="81" xfId="7" applyNumberFormat="1" applyFont="1" applyFill="1" applyBorder="1"/>
    <xf numFmtId="172" fontId="110" fillId="78" borderId="130" xfId="7" applyNumberFormat="1" applyFont="1" applyFill="1" applyBorder="1"/>
    <xf numFmtId="172" fontId="110" fillId="0" borderId="18" xfId="7" applyNumberFormat="1" applyFont="1" applyBorder="1" applyAlignment="1">
      <alignment horizontal="left" vertical="top" wrapText="1" indent="2"/>
    </xf>
    <xf numFmtId="172" fontId="110" fillId="0" borderId="18" xfId="7" applyNumberFormat="1" applyFont="1" applyBorder="1" applyAlignment="1">
      <alignment horizontal="left" wrapText="1" indent="3"/>
    </xf>
    <xf numFmtId="172" fontId="110" fillId="0" borderId="18" xfId="7" applyNumberFormat="1" applyFont="1" applyBorder="1" applyAlignment="1">
      <alignment horizontal="left" wrapText="1" indent="2"/>
    </xf>
    <xf numFmtId="172" fontId="110" fillId="0" borderId="18" xfId="7" applyNumberFormat="1" applyFont="1" applyBorder="1" applyAlignment="1">
      <alignment horizontal="left" wrapText="1" indent="1"/>
    </xf>
    <xf numFmtId="172" fontId="110" fillId="0" borderId="21" xfId="7" applyNumberFormat="1" applyFont="1" applyBorder="1" applyAlignment="1">
      <alignment horizontal="left" wrapText="1" indent="1"/>
    </xf>
    <xf numFmtId="172" fontId="110" fillId="0" borderId="22" xfId="7" applyNumberFormat="1" applyFont="1" applyBorder="1"/>
    <xf numFmtId="172" fontId="110" fillId="0" borderId="23" xfId="7" applyNumberFormat="1" applyFont="1" applyBorder="1"/>
    <xf numFmtId="172" fontId="110" fillId="0" borderId="25" xfId="7" applyNumberFormat="1" applyFont="1" applyBorder="1"/>
    <xf numFmtId="367" fontId="110" fillId="0" borderId="127" xfId="7" applyNumberFormat="1" applyFont="1" applyBorder="1" applyAlignment="1">
      <alignment horizontal="left" vertical="center" wrapText="1"/>
    </xf>
    <xf numFmtId="367" fontId="110" fillId="0" borderId="127" xfId="7" applyNumberFormat="1" applyFont="1" applyBorder="1" applyAlignment="1">
      <alignment horizontal="center" vertical="center" wrapText="1"/>
    </xf>
    <xf numFmtId="367" fontId="110" fillId="0" borderId="127" xfId="7" applyNumberFormat="1" applyFont="1" applyBorder="1" applyAlignment="1">
      <alignment horizontal="center" vertical="center"/>
    </xf>
    <xf numFmtId="367" fontId="113" fillId="0" borderId="127" xfId="7" applyNumberFormat="1" applyFont="1" applyBorder="1" applyAlignment="1">
      <alignment horizontal="left" vertical="center" wrapText="1"/>
    </xf>
    <xf numFmtId="172" fontId="115" fillId="0" borderId="127" xfId="7" applyNumberFormat="1" applyFont="1" applyBorder="1"/>
    <xf numFmtId="172" fontId="115" fillId="0" borderId="195" xfId="7" applyNumberFormat="1" applyFont="1" applyBorder="1"/>
    <xf numFmtId="0" fontId="115" fillId="0" borderId="195" xfId="0" applyFont="1" applyBorder="1"/>
    <xf numFmtId="9" fontId="115" fillId="0" borderId="195" xfId="20950" applyFont="1" applyBorder="1"/>
    <xf numFmtId="171" fontId="115" fillId="0" borderId="195" xfId="7" applyFont="1" applyBorder="1"/>
    <xf numFmtId="172" fontId="115" fillId="0" borderId="202" xfId="7" applyNumberFormat="1" applyFont="1" applyBorder="1"/>
    <xf numFmtId="0" fontId="115" fillId="0" borderId="202" xfId="0" applyFont="1" applyBorder="1"/>
    <xf numFmtId="9" fontId="115" fillId="0" borderId="202" xfId="20950" applyFont="1" applyBorder="1"/>
    <xf numFmtId="171" fontId="115" fillId="0" borderId="202" xfId="7" applyFont="1" applyBorder="1"/>
    <xf numFmtId="198" fontId="2" fillId="0" borderId="208" xfId="0" applyNumberFormat="1" applyFont="1" applyBorder="1" applyAlignment="1" applyProtection="1">
      <alignment vertical="center" wrapText="1"/>
      <protection locked="0"/>
    </xf>
    <xf numFmtId="198" fontId="84" fillId="0" borderId="208" xfId="0" applyNumberFormat="1" applyFont="1" applyBorder="1" applyAlignment="1" applyProtection="1">
      <alignment vertical="center" wrapText="1"/>
      <protection locked="0"/>
    </xf>
    <xf numFmtId="198" fontId="84" fillId="0" borderId="209" xfId="0" applyNumberFormat="1" applyFont="1" applyBorder="1" applyAlignment="1" applyProtection="1">
      <alignment vertical="center" wrapText="1"/>
      <protection locked="0"/>
    </xf>
    <xf numFmtId="198" fontId="2" fillId="0" borderId="208" xfId="0" applyNumberFormat="1" applyFont="1" applyBorder="1" applyAlignment="1" applyProtection="1">
      <alignment horizontal="right" vertical="center" wrapText="1"/>
      <protection locked="0"/>
    </xf>
    <xf numFmtId="9" fontId="45" fillId="0" borderId="208" xfId="20950" applyFont="1" applyBorder="1" applyAlignment="1" applyProtection="1">
      <alignment horizontal="right" vertical="center" wrapText="1"/>
      <protection locked="0"/>
    </xf>
    <xf numFmtId="9" fontId="84" fillId="0" borderId="208" xfId="20950" applyFont="1" applyBorder="1" applyAlignment="1" applyProtection="1">
      <alignment vertical="center" wrapText="1"/>
      <protection locked="0"/>
    </xf>
    <xf numFmtId="9" fontId="84" fillId="0" borderId="209" xfId="20950" applyFont="1" applyBorder="1" applyAlignment="1" applyProtection="1">
      <alignment vertical="center" wrapText="1"/>
      <protection locked="0"/>
    </xf>
    <xf numFmtId="9" fontId="2" fillId="0" borderId="208" xfId="20950" applyFont="1" applyBorder="1" applyAlignment="1" applyProtection="1">
      <alignment horizontal="right" vertical="center" wrapText="1"/>
      <protection locked="0"/>
    </xf>
    <xf numFmtId="9" fontId="9" fillId="36" borderId="0" xfId="20950" applyFont="1" applyFill="1"/>
    <xf numFmtId="9" fontId="9" fillId="36" borderId="96" xfId="20950" applyFont="1" applyFill="1" applyBorder="1"/>
    <xf numFmtId="9" fontId="2" fillId="36" borderId="0" xfId="20950" applyFont="1" applyFill="1"/>
    <xf numFmtId="9" fontId="2" fillId="36" borderId="96" xfId="20950" applyFont="1" applyFill="1" applyBorder="1"/>
    <xf numFmtId="198" fontId="2" fillId="2" borderId="208" xfId="0" applyNumberFormat="1" applyFont="1" applyFill="1" applyBorder="1" applyAlignment="1" applyProtection="1">
      <alignment vertical="center"/>
      <protection locked="0"/>
    </xf>
    <xf numFmtId="198" fontId="87" fillId="2" borderId="208" xfId="0" applyNumberFormat="1" applyFont="1" applyFill="1" applyBorder="1" applyAlignment="1" applyProtection="1">
      <alignment vertical="center"/>
      <protection locked="0"/>
    </xf>
    <xf numFmtId="198" fontId="87" fillId="2" borderId="209" xfId="0" applyNumberFormat="1" applyFont="1" applyFill="1" applyBorder="1" applyAlignment="1" applyProtection="1">
      <alignment vertical="center"/>
      <protection locked="0"/>
    </xf>
    <xf numFmtId="198" fontId="2" fillId="2" borderId="202" xfId="0" applyNumberFormat="1" applyFont="1" applyFill="1" applyBorder="1" applyAlignment="1" applyProtection="1">
      <alignment vertical="center"/>
      <protection locked="0"/>
    </xf>
    <xf numFmtId="198" fontId="87" fillId="2" borderId="202" xfId="0" applyNumberFormat="1" applyFont="1" applyFill="1" applyBorder="1" applyAlignment="1" applyProtection="1">
      <alignment vertical="center"/>
      <protection locked="0"/>
    </xf>
    <xf numFmtId="172" fontId="3" fillId="0" borderId="81" xfId="7" applyNumberFormat="1" applyFont="1" applyBorder="1" applyAlignment="1">
      <alignment horizontal="right" vertical="center" wrapText="1"/>
    </xf>
    <xf numFmtId="172" fontId="4" fillId="35" borderId="81" xfId="7" applyNumberFormat="1" applyFont="1" applyFill="1" applyBorder="1" applyAlignment="1">
      <alignment horizontal="left" vertical="center" wrapText="1"/>
    </xf>
    <xf numFmtId="172" fontId="3" fillId="0" borderId="23" xfId="7" applyNumberFormat="1" applyFont="1" applyBorder="1" applyAlignment="1">
      <alignment horizontal="right" vertical="center" wrapText="1"/>
    </xf>
    <xf numFmtId="0" fontId="2" fillId="0" borderId="210" xfId="0" applyFont="1" applyBorder="1"/>
    <xf numFmtId="0" fontId="45" fillId="0" borderId="211" xfId="0" applyFont="1" applyBorder="1" applyAlignment="1">
      <alignment horizontal="center" vertical="center" wrapText="1"/>
    </xf>
    <xf numFmtId="0" fontId="45" fillId="0" borderId="212" xfId="0" applyFont="1" applyBorder="1" applyAlignment="1">
      <alignment horizontal="center" vertical="center" wrapText="1"/>
    </xf>
    <xf numFmtId="0" fontId="2" fillId="0" borderId="213" xfId="0" applyFont="1" applyBorder="1" applyAlignment="1">
      <alignment wrapText="1"/>
    </xf>
    <xf numFmtId="0" fontId="84" fillId="0" borderId="214" xfId="0" applyFont="1" applyBorder="1"/>
    <xf numFmtId="0" fontId="2" fillId="0" borderId="215" xfId="0" applyFont="1" applyBorder="1" applyAlignment="1">
      <alignment wrapText="1"/>
    </xf>
    <xf numFmtId="0" fontId="84" fillId="0" borderId="216" xfId="0" applyFont="1" applyBorder="1"/>
    <xf numFmtId="0" fontId="45" fillId="0" borderId="215" xfId="0" applyFont="1" applyBorder="1" applyAlignment="1">
      <alignment horizontal="center" vertical="center" wrapText="1"/>
    </xf>
    <xf numFmtId="0" fontId="45" fillId="0" borderId="216" xfId="0" applyFont="1" applyBorder="1" applyAlignment="1">
      <alignment horizontal="center" vertical="center" wrapText="1"/>
    </xf>
    <xf numFmtId="0" fontId="2" fillId="0" borderId="214" xfId="0" applyFont="1" applyBorder="1"/>
    <xf numFmtId="0" fontId="2" fillId="0" borderId="214" xfId="0" applyFont="1" applyBorder="1" applyAlignment="1">
      <alignment wrapText="1"/>
    </xf>
    <xf numFmtId="9" fontId="84" fillId="0" borderId="214" xfId="20950" applyFont="1" applyBorder="1"/>
    <xf numFmtId="0" fontId="2" fillId="0" borderId="87" xfId="0" applyFont="1" applyBorder="1" applyAlignment="1">
      <alignment vertical="center"/>
    </xf>
    <xf numFmtId="0" fontId="2" fillId="0" borderId="192" xfId="0" applyFont="1" applyBorder="1" applyAlignment="1">
      <alignment wrapText="1"/>
    </xf>
    <xf numFmtId="0" fontId="84" fillId="0" borderId="217" xfId="0" applyFont="1" applyBorder="1"/>
    <xf numFmtId="9" fontId="3" fillId="0" borderId="19" xfId="20950" applyFont="1" applyBorder="1"/>
    <xf numFmtId="9" fontId="3" fillId="35" borderId="23" xfId="20950" applyFont="1" applyFill="1" applyBorder="1"/>
    <xf numFmtId="0" fontId="362" fillId="0" borderId="0" xfId="0" applyFont="1" applyAlignment="1">
      <alignment horizontal="justify"/>
    </xf>
    <xf numFmtId="10" fontId="2" fillId="0" borderId="208" xfId="20950" applyNumberFormat="1" applyFont="1" applyBorder="1" applyAlignment="1" applyProtection="1">
      <alignment horizontal="right" vertical="center" wrapText="1"/>
      <protection locked="0"/>
    </xf>
    <xf numFmtId="10" fontId="84" fillId="0" borderId="208" xfId="20950" applyNumberFormat="1" applyFont="1" applyBorder="1" applyAlignment="1" applyProtection="1">
      <alignment vertical="center" wrapText="1"/>
      <protection locked="0"/>
    </xf>
    <xf numFmtId="10" fontId="84" fillId="0" borderId="209" xfId="20950" applyNumberFormat="1" applyFont="1" applyBorder="1" applyAlignment="1" applyProtection="1">
      <alignment vertical="center" wrapText="1"/>
      <protection locked="0"/>
    </xf>
    <xf numFmtId="10" fontId="2" fillId="2" borderId="208" xfId="20950" applyNumberFormat="1" applyFont="1" applyFill="1" applyBorder="1" applyAlignment="1" applyProtection="1">
      <alignment vertical="center"/>
      <protection locked="0"/>
    </xf>
    <xf numFmtId="10" fontId="87" fillId="2" borderId="208" xfId="20950" applyNumberFormat="1" applyFont="1" applyFill="1" applyBorder="1" applyAlignment="1" applyProtection="1">
      <alignment vertical="center"/>
      <protection locked="0"/>
    </xf>
    <xf numFmtId="10" fontId="87" fillId="2" borderId="209" xfId="20950" applyNumberFormat="1" applyFont="1" applyFill="1" applyBorder="1" applyAlignment="1" applyProtection="1">
      <alignment vertical="center"/>
      <protection locked="0"/>
    </xf>
    <xf numFmtId="10" fontId="2" fillId="2" borderId="202" xfId="20950" applyNumberFormat="1" applyFont="1" applyFill="1" applyBorder="1" applyAlignment="1" applyProtection="1">
      <alignment vertical="center"/>
      <protection locked="0"/>
    </xf>
    <xf numFmtId="10" fontId="87" fillId="2" borderId="202" xfId="20950" applyNumberFormat="1" applyFont="1" applyFill="1" applyBorder="1" applyAlignment="1" applyProtection="1">
      <alignment vertical="center"/>
      <protection locked="0"/>
    </xf>
    <xf numFmtId="10" fontId="87" fillId="2" borderId="91" xfId="20950" applyNumberFormat="1" applyFont="1" applyFill="1" applyBorder="1" applyAlignment="1" applyProtection="1">
      <alignment vertical="center"/>
      <protection locked="0"/>
    </xf>
    <xf numFmtId="10" fontId="2" fillId="2" borderId="22" xfId="20950" applyNumberFormat="1" applyFont="1" applyFill="1" applyBorder="1" applyAlignment="1" applyProtection="1">
      <alignment vertical="center"/>
      <protection locked="0"/>
    </xf>
    <xf numFmtId="10" fontId="87" fillId="2" borderId="22" xfId="20950" applyNumberFormat="1" applyFont="1" applyFill="1" applyBorder="1" applyAlignment="1" applyProtection="1">
      <alignment vertical="center"/>
      <protection locked="0"/>
    </xf>
    <xf numFmtId="10" fontId="87" fillId="2" borderId="23" xfId="20950" applyNumberFormat="1" applyFont="1" applyFill="1" applyBorder="1" applyAlignment="1" applyProtection="1">
      <alignment vertical="center"/>
      <protection locked="0"/>
    </xf>
    <xf numFmtId="0" fontId="96" fillId="0" borderId="218" xfId="0" applyFont="1" applyBorder="1" applyAlignment="1">
      <alignment wrapText="1"/>
    </xf>
    <xf numFmtId="10" fontId="3" fillId="0" borderId="219" xfId="20950" applyNumberFormat="1" applyFont="1" applyFill="1" applyBorder="1"/>
    <xf numFmtId="0" fontId="96" fillId="0" borderId="192" xfId="0" applyFont="1" applyBorder="1" applyAlignment="1">
      <alignment wrapText="1"/>
    </xf>
    <xf numFmtId="10" fontId="3" fillId="0" borderId="91" xfId="20950" applyNumberFormat="1" applyFont="1" applyFill="1" applyBorder="1"/>
    <xf numFmtId="0" fontId="2" fillId="0" borderId="218" xfId="0" applyFont="1" applyBorder="1" applyAlignment="1">
      <alignment wrapText="1"/>
    </xf>
    <xf numFmtId="0" fontId="84" fillId="0" borderId="220" xfId="0" applyFont="1" applyBorder="1"/>
    <xf numFmtId="0" fontId="113" fillId="0" borderId="67" xfId="0" applyFont="1" applyBorder="1"/>
    <xf numFmtId="172" fontId="113" fillId="0" borderId="81" xfId="7" applyNumberFormat="1" applyFont="1" applyBorder="1"/>
    <xf numFmtId="172" fontId="113" fillId="0" borderId="130" xfId="7" applyNumberFormat="1" applyFont="1" applyBorder="1"/>
    <xf numFmtId="0" fontId="113" fillId="0" borderId="0" xfId="0" applyFont="1"/>
    <xf numFmtId="172" fontId="110" fillId="0" borderId="0" xfId="0" applyNumberFormat="1" applyFont="1"/>
    <xf numFmtId="367" fontId="113" fillId="0" borderId="127" xfId="7" applyNumberFormat="1" applyFont="1" applyBorder="1"/>
    <xf numFmtId="367" fontId="113" fillId="0" borderId="127" xfId="7" applyNumberFormat="1" applyFont="1" applyBorder="1" applyAlignment="1">
      <alignment horizontal="center" vertical="center"/>
    </xf>
    <xf numFmtId="172" fontId="131" fillId="0" borderId="0" xfId="0" applyNumberFormat="1" applyFont="1"/>
    <xf numFmtId="172" fontId="0" fillId="0" borderId="0" xfId="0" applyNumberFormat="1"/>
    <xf numFmtId="0" fontId="93" fillId="0" borderId="135" xfId="0" applyFont="1" applyBorder="1" applyAlignment="1">
      <alignment horizontal="center" vertical="center"/>
    </xf>
    <xf numFmtId="0" fontId="93" fillId="0" borderId="30" xfId="0" applyFont="1" applyBorder="1" applyAlignment="1">
      <alignment horizontal="center" vertical="center"/>
    </xf>
    <xf numFmtId="0" fontId="93" fillId="0" borderId="136" xfId="0" applyFont="1" applyBorder="1" applyAlignment="1">
      <alignment horizontal="center" vertical="center"/>
    </xf>
    <xf numFmtId="0" fontId="93" fillId="0" borderId="66" xfId="0" applyFont="1" applyBorder="1" applyAlignment="1">
      <alignment horizontal="left" wrapText="1"/>
    </xf>
    <xf numFmtId="0" fontId="93" fillId="0" borderId="65" xfId="0" applyFont="1" applyBorder="1" applyAlignment="1">
      <alignment horizontal="left" wrapText="1"/>
    </xf>
    <xf numFmtId="172" fontId="350" fillId="0" borderId="128" xfId="7" applyNumberFormat="1" applyFont="1" applyBorder="1" applyAlignment="1">
      <alignment horizontal="center"/>
    </xf>
    <xf numFmtId="172" fontId="350" fillId="0" borderId="129" xfId="7" applyNumberFormat="1" applyFont="1" applyBorder="1" applyAlignment="1">
      <alignment horizontal="center"/>
    </xf>
    <xf numFmtId="172" fontId="350" fillId="0" borderId="130" xfId="7" applyNumberFormat="1" applyFont="1" applyBorder="1" applyAlignment="1">
      <alignment horizontal="center"/>
    </xf>
    <xf numFmtId="0" fontId="350" fillId="0" borderId="114" xfId="0" applyFont="1" applyBorder="1" applyAlignment="1">
      <alignment horizontal="center" vertical="center"/>
    </xf>
    <xf numFmtId="0" fontId="351" fillId="0" borderId="115" xfId="0" applyFont="1" applyBorder="1" applyAlignment="1">
      <alignment horizontal="center" vertical="center"/>
    </xf>
    <xf numFmtId="0" fontId="351" fillId="0" borderId="7" xfId="0" applyFont="1" applyBorder="1" applyAlignment="1">
      <alignment horizontal="center" vertical="center"/>
    </xf>
    <xf numFmtId="0" fontId="120" fillId="0" borderId="16" xfId="0" applyFont="1" applyBorder="1" applyAlignment="1">
      <alignment horizontal="center" vertical="center"/>
    </xf>
    <xf numFmtId="0" fontId="120" fillId="0" borderId="17" xfId="0" applyFont="1" applyBorder="1" applyAlignment="1">
      <alignment horizontal="center" vertical="center"/>
    </xf>
    <xf numFmtId="0" fontId="350" fillId="0" borderId="116" xfId="0" applyFont="1" applyBorder="1" applyAlignment="1">
      <alignment horizontal="center"/>
    </xf>
    <xf numFmtId="0" fontId="350" fillId="0" borderId="117" xfId="0" applyFont="1" applyBorder="1" applyAlignment="1">
      <alignment horizontal="center"/>
    </xf>
    <xf numFmtId="0" fontId="350" fillId="0" borderId="118" xfId="0" applyFont="1" applyBorder="1" applyAlignment="1">
      <alignment horizontal="center"/>
    </xf>
    <xf numFmtId="172" fontId="350" fillId="0" borderId="116" xfId="7" applyNumberFormat="1" applyFont="1" applyBorder="1" applyAlignment="1">
      <alignment horizontal="center"/>
    </xf>
    <xf numFmtId="172" fontId="350" fillId="0" borderId="117" xfId="7" applyNumberFormat="1" applyFont="1" applyBorder="1" applyAlignment="1">
      <alignment horizontal="center"/>
    </xf>
    <xf numFmtId="172" fontId="350" fillId="0" borderId="118" xfId="7" applyNumberFormat="1" applyFont="1" applyBorder="1" applyAlignment="1">
      <alignment horizontal="center"/>
    </xf>
    <xf numFmtId="0" fontId="0" fillId="0" borderId="68" xfId="0" applyBorder="1" applyAlignment="1">
      <alignment horizontal="center" vertical="center"/>
    </xf>
    <xf numFmtId="0" fontId="0" fillId="0" borderId="75" xfId="0" applyBorder="1" applyAlignment="1">
      <alignment horizontal="center" vertical="center"/>
    </xf>
    <xf numFmtId="0" fontId="119" fillId="0" borderId="131" xfId="0" applyFont="1" applyBorder="1" applyAlignment="1">
      <alignment horizontal="center" vertical="center" wrapText="1"/>
    </xf>
    <xf numFmtId="0" fontId="119" fillId="0" borderId="7" xfId="0" applyFont="1" applyBorder="1" applyAlignment="1">
      <alignment horizontal="center" vertical="center" wrapText="1"/>
    </xf>
    <xf numFmtId="0" fontId="84" fillId="0" borderId="127" xfId="0" applyFont="1" applyBorder="1" applyAlignment="1">
      <alignment horizontal="center" vertical="center"/>
    </xf>
    <xf numFmtId="0" fontId="84" fillId="0" borderId="127" xfId="0" applyFont="1" applyBorder="1" applyAlignment="1">
      <alignment horizontal="center" vertical="center" wrapText="1"/>
    </xf>
    <xf numFmtId="0" fontId="45" fillId="0" borderId="16" xfId="0" applyFont="1" applyBorder="1" applyAlignment="1">
      <alignment horizontal="center" vertical="center"/>
    </xf>
    <xf numFmtId="0" fontId="45" fillId="0" borderId="17" xfId="0" applyFont="1" applyBorder="1" applyAlignment="1">
      <alignment horizontal="center" vertical="center"/>
    </xf>
    <xf numFmtId="0" fontId="45" fillId="0" borderId="215" xfId="0" applyFont="1" applyBorder="1" applyAlignment="1">
      <alignment horizontal="center" vertical="center" wrapText="1"/>
    </xf>
    <xf numFmtId="0" fontId="45" fillId="0" borderId="216" xfId="0" applyFont="1" applyBorder="1" applyAlignment="1">
      <alignment horizontal="center" vertical="center" wrapText="1"/>
    </xf>
    <xf numFmtId="0" fontId="86" fillId="0" borderId="80" xfId="0" applyFont="1" applyBorder="1" applyAlignment="1">
      <alignment horizontal="center" vertical="center" wrapText="1"/>
    </xf>
    <xf numFmtId="0" fontId="84" fillId="0" borderId="80" xfId="0" applyFont="1" applyBorder="1" applyAlignment="1">
      <alignment horizontal="center" vertical="center" wrapText="1"/>
    </xf>
    <xf numFmtId="0" fontId="45" fillId="0" borderId="80" xfId="11" applyFont="1" applyBorder="1" applyAlignment="1">
      <alignment horizontal="center" vertical="center" wrapText="1"/>
    </xf>
    <xf numFmtId="0" fontId="45" fillId="0" borderId="81" xfId="11" applyFont="1" applyBorder="1" applyAlignment="1">
      <alignment horizontal="center" vertical="center" wrapText="1"/>
    </xf>
    <xf numFmtId="0" fontId="45" fillId="0" borderId="70" xfId="11" applyFont="1" applyBorder="1" applyAlignment="1">
      <alignment horizontal="center" vertical="center" wrapText="1"/>
    </xf>
    <xf numFmtId="0" fontId="45" fillId="0" borderId="0" xfId="11" applyFont="1" applyAlignment="1">
      <alignment horizontal="center" vertical="center" wrapText="1"/>
    </xf>
    <xf numFmtId="0" fontId="3" fillId="84" borderId="7" xfId="0" applyFont="1" applyFill="1" applyBorder="1" applyAlignment="1">
      <alignment horizontal="center" vertical="center" wrapText="1"/>
    </xf>
    <xf numFmtId="0" fontId="3" fillId="84" borderId="127" xfId="0" applyFont="1" applyFill="1" applyBorder="1" applyAlignment="1">
      <alignment horizontal="center" vertical="center" wrapText="1"/>
    </xf>
    <xf numFmtId="0" fontId="3" fillId="84" borderId="7" xfId="11" applyFont="1" applyFill="1" applyBorder="1" applyAlignment="1">
      <alignment horizontal="center" vertical="top"/>
    </xf>
    <xf numFmtId="0" fontId="4" fillId="83" borderId="64" xfId="0" applyFont="1" applyFill="1" applyBorder="1" applyAlignment="1">
      <alignment horizontal="center" vertical="center" wrapText="1"/>
    </xf>
    <xf numFmtId="0" fontId="4" fillId="83" borderId="81" xfId="0" applyFont="1" applyFill="1" applyBorder="1" applyAlignment="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8" fillId="3" borderId="71" xfId="13" applyFont="1" applyFill="1" applyBorder="1" applyAlignment="1" applyProtection="1">
      <alignment horizontal="center" vertical="center" wrapText="1"/>
      <protection locked="0"/>
    </xf>
    <xf numFmtId="0" fontId="98" fillId="3" borderId="64"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72" fontId="45" fillId="3" borderId="69" xfId="1" applyNumberFormat="1" applyFont="1" applyFill="1" applyBorder="1" applyAlignment="1" applyProtection="1">
      <alignment horizontal="center"/>
      <protection locked="0"/>
    </xf>
    <xf numFmtId="172" fontId="45" fillId="3" borderId="27" xfId="1" applyNumberFormat="1" applyFont="1" applyFill="1" applyBorder="1" applyAlignment="1" applyProtection="1">
      <alignment horizontal="center"/>
      <protection locked="0"/>
    </xf>
    <xf numFmtId="172" fontId="45" fillId="3" borderId="28" xfId="1" applyNumberFormat="1" applyFont="1" applyFill="1" applyBorder="1" applyAlignment="1" applyProtection="1">
      <alignment horizontal="center"/>
      <protection locked="0"/>
    </xf>
    <xf numFmtId="172" fontId="45" fillId="0" borderId="15" xfId="1" applyNumberFormat="1" applyFont="1" applyFill="1" applyBorder="1" applyAlignment="1" applyProtection="1">
      <alignment horizontal="center"/>
      <protection locked="0"/>
    </xf>
    <xf numFmtId="172" fontId="45" fillId="0" borderId="16" xfId="1" applyNumberFormat="1" applyFont="1" applyFill="1" applyBorder="1" applyAlignment="1" applyProtection="1">
      <alignment horizontal="center"/>
      <protection locked="0"/>
    </xf>
    <xf numFmtId="172" fontId="45" fillId="0" borderId="17" xfId="1" applyNumberFormat="1" applyFont="1" applyFill="1" applyBorder="1" applyAlignment="1" applyProtection="1">
      <alignment horizontal="center"/>
      <protection locked="0"/>
    </xf>
    <xf numFmtId="0" fontId="86" fillId="0" borderId="51" xfId="0" applyFont="1" applyBorder="1" applyAlignment="1">
      <alignment horizontal="center" vertical="center" wrapText="1"/>
    </xf>
    <xf numFmtId="0" fontId="86" fillId="0" borderId="52" xfId="0" applyFont="1" applyBorder="1" applyAlignment="1">
      <alignment horizontal="center" vertical="center" wrapText="1"/>
    </xf>
    <xf numFmtId="172" fontId="45" fillId="0" borderId="72" xfId="1" applyNumberFormat="1" applyFont="1" applyFill="1" applyBorder="1" applyAlignment="1" applyProtection="1">
      <alignment horizontal="center" vertical="center" wrapText="1"/>
      <protection locked="0"/>
    </xf>
    <xf numFmtId="172" fontId="45" fillId="0" borderId="73" xfId="1" applyNumberFormat="1" applyFont="1" applyFill="1" applyBorder="1" applyAlignment="1" applyProtection="1">
      <alignment horizontal="center" vertical="center" wrapText="1"/>
      <protection locked="0"/>
    </xf>
    <xf numFmtId="0" fontId="3" fillId="0" borderId="71" xfId="0" applyFont="1" applyBorder="1" applyAlignment="1">
      <alignment horizontal="center" vertical="center" wrapText="1"/>
    </xf>
    <xf numFmtId="0" fontId="3" fillId="0" borderId="64" xfId="0" applyFont="1" applyBorder="1" applyAlignment="1">
      <alignment horizontal="center" vertical="center" wrapText="1"/>
    </xf>
    <xf numFmtId="0" fontId="86" fillId="0" borderId="74" xfId="0" applyFont="1" applyBorder="1" applyAlignment="1">
      <alignment horizontal="center"/>
    </xf>
    <xf numFmtId="0" fontId="86" fillId="0" borderId="75" xfId="0" applyFont="1" applyBorder="1" applyAlignment="1">
      <alignment horizontal="center"/>
    </xf>
    <xf numFmtId="0" fontId="3" fillId="0" borderId="8" xfId="0" applyFont="1" applyBorder="1" applyAlignment="1">
      <alignment horizontal="center" wrapText="1"/>
    </xf>
    <xf numFmtId="0" fontId="3" fillId="0" borderId="10" xfId="0" applyFont="1" applyBorder="1" applyAlignment="1">
      <alignment horizontal="center" wrapText="1"/>
    </xf>
    <xf numFmtId="0" fontId="99" fillId="0" borderId="54" xfId="0" applyFont="1" applyBorder="1" applyAlignment="1">
      <alignment horizontal="left" vertical="center"/>
    </xf>
    <xf numFmtId="0" fontId="99" fillId="0" borderId="55" xfId="0" applyFont="1" applyBorder="1" applyAlignment="1">
      <alignment horizontal="left" vertical="center"/>
    </xf>
    <xf numFmtId="0" fontId="3" fillId="0" borderId="55"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221" xfId="0" applyFont="1" applyBorder="1" applyAlignment="1">
      <alignment horizontal="center" vertical="center" wrapText="1"/>
    </xf>
    <xf numFmtId="0" fontId="3" fillId="0" borderId="222" xfId="0" applyFont="1" applyBorder="1" applyAlignment="1">
      <alignment horizontal="center" vertical="center" wrapText="1"/>
    </xf>
    <xf numFmtId="0" fontId="3" fillId="0" borderId="223" xfId="0" applyFont="1" applyBorder="1" applyAlignment="1">
      <alignment horizontal="center" vertical="center" wrapText="1"/>
    </xf>
    <xf numFmtId="0" fontId="3" fillId="0" borderId="16" xfId="0" applyFont="1" applyBorder="1" applyAlignment="1">
      <alignment horizontal="center"/>
    </xf>
    <xf numFmtId="0" fontId="3" fillId="0" borderId="17" xfId="0" applyFont="1" applyBorder="1" applyAlignment="1">
      <alignment horizontal="center" vertical="center" wrapText="1"/>
    </xf>
    <xf numFmtId="0" fontId="3" fillId="0" borderId="81" xfId="0" applyFont="1" applyBorder="1" applyAlignment="1">
      <alignment horizontal="center" vertical="center" wrapText="1"/>
    </xf>
    <xf numFmtId="0" fontId="113" fillId="0" borderId="104" xfId="0" applyFont="1" applyBorder="1" applyAlignment="1">
      <alignment horizontal="left" vertical="center" wrapText="1"/>
    </xf>
    <xf numFmtId="0" fontId="113" fillId="0" borderId="105" xfId="0" applyFont="1" applyBorder="1" applyAlignment="1">
      <alignment horizontal="left" vertical="center" wrapText="1"/>
    </xf>
    <xf numFmtId="0" fontId="113" fillId="0" borderId="109" xfId="0" applyFont="1" applyBorder="1" applyAlignment="1">
      <alignment horizontal="left" vertical="center" wrapText="1"/>
    </xf>
    <xf numFmtId="0" fontId="113" fillId="0" borderId="110" xfId="0" applyFont="1" applyBorder="1" applyAlignment="1">
      <alignment horizontal="left" vertical="center" wrapText="1"/>
    </xf>
    <xf numFmtId="0" fontId="113" fillId="0" borderId="112" xfId="0" applyFont="1" applyBorder="1" applyAlignment="1">
      <alignment horizontal="left" vertical="center" wrapText="1"/>
    </xf>
    <xf numFmtId="0" fontId="113" fillId="0" borderId="113" xfId="0" applyFont="1" applyBorder="1" applyAlignment="1">
      <alignment horizontal="left" vertical="center" wrapText="1"/>
    </xf>
    <xf numFmtId="0" fontId="114" fillId="0" borderId="106" xfId="0" applyFont="1" applyBorder="1" applyAlignment="1">
      <alignment horizontal="center" vertical="center" wrapText="1"/>
    </xf>
    <xf numFmtId="0" fontId="114" fillId="0" borderId="107" xfId="0" applyFont="1" applyBorder="1" applyAlignment="1">
      <alignment horizontal="center" vertical="center" wrapText="1"/>
    </xf>
    <xf numFmtId="0" fontId="114" fillId="0" borderId="108" xfId="0" applyFont="1" applyBorder="1" applyAlignment="1">
      <alignment horizontal="center" vertical="center" wrapText="1"/>
    </xf>
    <xf numFmtId="0" fontId="114" fillId="0" borderId="85" xfId="0" applyFont="1" applyBorder="1" applyAlignment="1">
      <alignment horizontal="center" vertical="center" wrapText="1"/>
    </xf>
    <xf numFmtId="0" fontId="114" fillId="0" borderId="111" xfId="0" applyFont="1" applyBorder="1" applyAlignment="1">
      <alignment horizontal="center" vertical="center" wrapText="1"/>
    </xf>
    <xf numFmtId="0" fontId="114" fillId="0" borderId="75" xfId="0" applyFont="1" applyBorder="1" applyAlignment="1">
      <alignment horizontal="center" vertical="center" wrapText="1"/>
    </xf>
    <xf numFmtId="0" fontId="110" fillId="0" borderId="131" xfId="0" applyFont="1" applyBorder="1" applyAlignment="1">
      <alignment horizontal="center" vertical="center" wrapText="1"/>
    </xf>
    <xf numFmtId="0" fontId="110" fillId="0" borderId="7" xfId="0" applyFont="1" applyBorder="1" applyAlignment="1">
      <alignment horizontal="center" vertical="center" wrapText="1"/>
    </xf>
    <xf numFmtId="0" fontId="110" fillId="0" borderId="127" xfId="0" applyFont="1" applyBorder="1" applyAlignment="1">
      <alignment horizontal="center" vertical="center" wrapText="1"/>
    </xf>
    <xf numFmtId="0" fontId="118" fillId="0" borderId="127" xfId="0" applyFont="1" applyBorder="1" applyAlignment="1">
      <alignment horizontal="center" vertical="center"/>
    </xf>
    <xf numFmtId="0" fontId="118" fillId="0" borderId="106" xfId="0" applyFont="1" applyBorder="1" applyAlignment="1">
      <alignment horizontal="center" vertical="center"/>
    </xf>
    <xf numFmtId="0" fontId="118" fillId="0" borderId="108" xfId="0" applyFont="1" applyBorder="1" applyAlignment="1">
      <alignment horizontal="center" vertical="center"/>
    </xf>
    <xf numFmtId="0" fontId="118" fillId="0" borderId="85" xfId="0" applyFont="1" applyBorder="1" applyAlignment="1">
      <alignment horizontal="center" vertical="center"/>
    </xf>
    <xf numFmtId="0" fontId="118" fillId="0" borderId="75" xfId="0" applyFont="1" applyBorder="1" applyAlignment="1">
      <alignment horizontal="center" vertical="center"/>
    </xf>
    <xf numFmtId="0" fontId="114" fillId="0" borderId="127" xfId="0" applyFont="1" applyBorder="1" applyAlignment="1">
      <alignment horizontal="center" vertical="center" wrapText="1"/>
    </xf>
    <xf numFmtId="0" fontId="110" fillId="0" borderId="130" xfId="0" applyFont="1" applyBorder="1" applyAlignment="1">
      <alignment horizontal="center" vertical="center" wrapText="1"/>
    </xf>
    <xf numFmtId="0" fontId="113" fillId="0" borderId="106" xfId="0" applyFont="1" applyBorder="1" applyAlignment="1">
      <alignment horizontal="center" vertical="center" wrapText="1"/>
    </xf>
    <xf numFmtId="0" fontId="113" fillId="0" borderId="108" xfId="0" applyFont="1" applyBorder="1" applyAlignment="1">
      <alignment horizontal="center" vertical="center" wrapText="1"/>
    </xf>
    <xf numFmtId="0" fontId="113" fillId="0" borderId="70" xfId="0" applyFont="1" applyBorder="1" applyAlignment="1">
      <alignment horizontal="center" vertical="center" wrapText="1"/>
    </xf>
    <xf numFmtId="0" fontId="113" fillId="0" borderId="68" xfId="0" applyFont="1" applyBorder="1" applyAlignment="1">
      <alignment horizontal="center" vertical="center" wrapText="1"/>
    </xf>
    <xf numFmtId="0" fontId="113" fillId="0" borderId="85" xfId="0" applyFont="1" applyBorder="1" applyAlignment="1">
      <alignment horizontal="center" vertical="center" wrapText="1"/>
    </xf>
    <xf numFmtId="0" fontId="113" fillId="0" borderId="75" xfId="0" applyFont="1" applyBorder="1" applyAlignment="1">
      <alignment horizontal="center" vertical="center" wrapText="1"/>
    </xf>
    <xf numFmtId="0" fontId="110" fillId="0" borderId="128" xfId="0" applyFont="1" applyBorder="1" applyAlignment="1">
      <alignment horizontal="center" vertical="center" wrapText="1"/>
    </xf>
    <xf numFmtId="0" fontId="110" fillId="0" borderId="129" xfId="0" applyFont="1" applyBorder="1" applyAlignment="1">
      <alignment horizontal="center" vertical="center" wrapText="1"/>
    </xf>
    <xf numFmtId="0" fontId="113" fillId="0" borderId="76" xfId="0" applyFont="1" applyBorder="1" applyAlignment="1">
      <alignment horizontal="center" vertical="center" wrapText="1"/>
    </xf>
    <xf numFmtId="0" fontId="113" fillId="0" borderId="7" xfId="0" applyFont="1" applyBorder="1" applyAlignment="1">
      <alignment horizontal="center" vertical="center" wrapText="1"/>
    </xf>
    <xf numFmtId="0" fontId="110" fillId="0" borderId="76" xfId="0" applyFont="1" applyBorder="1" applyAlignment="1">
      <alignment horizontal="center" vertical="center" wrapText="1"/>
    </xf>
    <xf numFmtId="0" fontId="110" fillId="0" borderId="75" xfId="0" applyFont="1" applyBorder="1" applyAlignment="1">
      <alignment horizontal="center" vertical="center" wrapText="1"/>
    </xf>
    <xf numFmtId="0" fontId="113" fillId="0" borderId="54" xfId="0" applyFont="1" applyBorder="1" applyAlignment="1">
      <alignment horizontal="left" vertical="top" wrapText="1"/>
    </xf>
    <xf numFmtId="0" fontId="113" fillId="0" borderId="77" xfId="0" applyFont="1" applyBorder="1" applyAlignment="1">
      <alignment horizontal="left" vertical="top" wrapText="1"/>
    </xf>
    <xf numFmtId="0" fontId="113" fillId="0" borderId="63" xfId="0" applyFont="1" applyBorder="1" applyAlignment="1">
      <alignment horizontal="left" vertical="top" wrapText="1"/>
    </xf>
    <xf numFmtId="0" fontId="113" fillId="0" borderId="96" xfId="0" applyFont="1" applyBorder="1" applyAlignment="1">
      <alignment horizontal="left" vertical="top" wrapText="1"/>
    </xf>
    <xf numFmtId="0" fontId="113" fillId="0" borderId="103" xfId="0" applyFont="1" applyBorder="1" applyAlignment="1">
      <alignment horizontal="left" vertical="top" wrapText="1"/>
    </xf>
    <xf numFmtId="0" fontId="113" fillId="0" borderId="134" xfId="0" applyFont="1" applyBorder="1" applyAlignment="1">
      <alignment horizontal="left" vertical="top" wrapText="1"/>
    </xf>
    <xf numFmtId="0" fontId="113" fillId="0" borderId="87" xfId="0" applyFont="1" applyBorder="1" applyAlignment="1">
      <alignment horizontal="center" vertical="center" wrapText="1"/>
    </xf>
    <xf numFmtId="0" fontId="113" fillId="0" borderId="67" xfId="0" applyFont="1" applyBorder="1" applyAlignment="1">
      <alignment horizontal="center" vertical="center" wrapText="1"/>
    </xf>
    <xf numFmtId="0" fontId="110" fillId="0" borderId="64" xfId="0" applyFont="1" applyBorder="1" applyAlignment="1">
      <alignment horizontal="center" vertical="center" wrapText="1"/>
    </xf>
    <xf numFmtId="0" fontId="110" fillId="0" borderId="69" xfId="0" applyFont="1" applyBorder="1" applyAlignment="1">
      <alignment horizontal="center" vertical="center" wrapText="1"/>
    </xf>
    <xf numFmtId="0" fontId="110" fillId="0" borderId="27" xfId="0" applyFont="1" applyBorder="1" applyAlignment="1">
      <alignment horizontal="center" vertical="center" wrapText="1"/>
    </xf>
    <xf numFmtId="0" fontId="110" fillId="0" borderId="28" xfId="0" applyFont="1" applyBorder="1" applyAlignment="1">
      <alignment horizontal="center" vertical="center" wrapText="1"/>
    </xf>
    <xf numFmtId="0" fontId="110" fillId="0" borderId="106" xfId="0" applyFont="1" applyBorder="1" applyAlignment="1">
      <alignment horizontal="center" vertical="top" wrapText="1"/>
    </xf>
    <xf numFmtId="0" fontId="110" fillId="0" borderId="107" xfId="0" applyFont="1" applyBorder="1" applyAlignment="1">
      <alignment horizontal="center" vertical="top" wrapText="1"/>
    </xf>
    <xf numFmtId="0" fontId="110" fillId="0" borderId="129" xfId="0" applyFont="1" applyBorder="1" applyAlignment="1">
      <alignment horizontal="center" vertical="top" wrapText="1"/>
    </xf>
    <xf numFmtId="0" fontId="110" fillId="0" borderId="130" xfId="0" applyFont="1" applyBorder="1" applyAlignment="1">
      <alignment horizontal="center" vertical="top" wrapText="1"/>
    </xf>
    <xf numFmtId="0" fontId="130" fillId="0" borderId="119" xfId="0" applyFont="1" applyBorder="1" applyAlignment="1">
      <alignment horizontal="left" vertical="top" wrapText="1"/>
    </xf>
    <xf numFmtId="0" fontId="130" fillId="0" borderId="120" xfId="0" applyFont="1" applyBorder="1" applyAlignment="1">
      <alignment horizontal="left" vertical="top" wrapText="1"/>
    </xf>
    <xf numFmtId="0" fontId="116" fillId="0" borderId="106" xfId="0" applyFont="1" applyBorder="1" applyAlignment="1">
      <alignment horizontal="center" vertical="center"/>
    </xf>
    <xf numFmtId="0" fontId="116" fillId="0" borderId="108" xfId="0" applyFont="1" applyBorder="1" applyAlignment="1">
      <alignment horizontal="center" vertical="center"/>
    </xf>
    <xf numFmtId="0" fontId="116" fillId="0" borderId="85" xfId="0" applyFont="1" applyBorder="1" applyAlignment="1">
      <alignment horizontal="center" vertical="center"/>
    </xf>
    <xf numFmtId="0" fontId="116" fillId="0" borderId="75" xfId="0" applyFont="1" applyBorder="1" applyAlignment="1">
      <alignment horizontal="center" vertical="center"/>
    </xf>
    <xf numFmtId="0" fontId="115" fillId="0" borderId="127" xfId="0" applyFont="1" applyBorder="1" applyAlignment="1">
      <alignment horizontal="center" vertical="center" wrapText="1"/>
    </xf>
    <xf numFmtId="0" fontId="115" fillId="0" borderId="131" xfId="0" applyFont="1" applyBorder="1" applyAlignment="1">
      <alignment horizontal="center" vertical="center" wrapText="1"/>
    </xf>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C38"/>
  <sheetViews>
    <sheetView tabSelected="1" zoomScale="80" zoomScaleNormal="80" workbookViewId="0">
      <selection activeCell="C2" sqref="C2:C5"/>
    </sheetView>
  </sheetViews>
  <sheetFormatPr defaultColWidth="9.140625" defaultRowHeight="14.25"/>
  <cols>
    <col min="1" max="1" width="10.140625" style="4" customWidth="1"/>
    <col min="2" max="2" width="138.42578125" style="5" bestFit="1" customWidth="1"/>
    <col min="3" max="3" width="39.42578125" style="5" customWidth="1"/>
    <col min="4" max="6" width="9.140625" style="5"/>
    <col min="7" max="7" width="25" style="5" customWidth="1"/>
    <col min="8" max="16384" width="9.140625" style="5"/>
  </cols>
  <sheetData>
    <row r="1" spans="1:3" ht="15">
      <c r="A1" s="92"/>
      <c r="B1" s="98" t="s">
        <v>209</v>
      </c>
      <c r="C1" s="92"/>
    </row>
    <row r="2" spans="1:3">
      <c r="A2" s="99">
        <v>1</v>
      </c>
      <c r="B2" s="194" t="s">
        <v>210</v>
      </c>
      <c r="C2" s="36" t="s">
        <v>749</v>
      </c>
    </row>
    <row r="3" spans="1:3">
      <c r="A3" s="99">
        <v>2</v>
      </c>
      <c r="B3" s="195" t="s">
        <v>206</v>
      </c>
      <c r="C3" s="36" t="s">
        <v>750</v>
      </c>
    </row>
    <row r="4" spans="1:3">
      <c r="A4" s="99">
        <v>3</v>
      </c>
      <c r="B4" s="196" t="s">
        <v>211</v>
      </c>
      <c r="C4" s="36" t="s">
        <v>751</v>
      </c>
    </row>
    <row r="5" spans="1:3">
      <c r="A5" s="100">
        <v>4</v>
      </c>
      <c r="B5" s="197" t="s">
        <v>207</v>
      </c>
      <c r="C5" s="36" t="s">
        <v>752</v>
      </c>
    </row>
    <row r="6" spans="1:3" s="101" customFormat="1" ht="45.75" customHeight="1">
      <c r="A6" s="713" t="s">
        <v>282</v>
      </c>
      <c r="B6" s="714"/>
      <c r="C6" s="714"/>
    </row>
    <row r="7" spans="1:3" ht="15">
      <c r="A7" s="102" t="s">
        <v>29</v>
      </c>
      <c r="B7" s="98" t="s">
        <v>208</v>
      </c>
    </row>
    <row r="8" spans="1:3">
      <c r="A8" s="92">
        <v>1</v>
      </c>
      <c r="B8" s="126" t="s">
        <v>20</v>
      </c>
    </row>
    <row r="9" spans="1:3">
      <c r="A9" s="92">
        <v>2</v>
      </c>
      <c r="B9" s="127" t="s">
        <v>21</v>
      </c>
    </row>
    <row r="10" spans="1:3">
      <c r="A10" s="92">
        <v>3</v>
      </c>
      <c r="B10" s="127" t="s">
        <v>22</v>
      </c>
    </row>
    <row r="11" spans="1:3">
      <c r="A11" s="92">
        <v>4</v>
      </c>
      <c r="B11" s="127" t="s">
        <v>23</v>
      </c>
    </row>
    <row r="12" spans="1:3">
      <c r="A12" s="92">
        <v>5</v>
      </c>
      <c r="B12" s="127" t="s">
        <v>24</v>
      </c>
    </row>
    <row r="13" spans="1:3">
      <c r="A13" s="92">
        <v>6</v>
      </c>
      <c r="B13" s="128" t="s">
        <v>218</v>
      </c>
    </row>
    <row r="14" spans="1:3">
      <c r="A14" s="92">
        <v>7</v>
      </c>
      <c r="B14" s="127" t="s">
        <v>212</v>
      </c>
    </row>
    <row r="15" spans="1:3">
      <c r="A15" s="92">
        <v>8</v>
      </c>
      <c r="B15" s="127" t="s">
        <v>213</v>
      </c>
    </row>
    <row r="16" spans="1:3">
      <c r="A16" s="92">
        <v>9</v>
      </c>
      <c r="B16" s="127" t="s">
        <v>25</v>
      </c>
    </row>
    <row r="17" spans="1:2">
      <c r="A17" s="193" t="s">
        <v>281</v>
      </c>
      <c r="B17" s="192" t="s">
        <v>268</v>
      </c>
    </row>
    <row r="18" spans="1:2">
      <c r="A18" s="193" t="s">
        <v>708</v>
      </c>
      <c r="B18" s="484" t="s">
        <v>710</v>
      </c>
    </row>
    <row r="19" spans="1:2">
      <c r="A19" s="485" t="s">
        <v>709</v>
      </c>
      <c r="B19" s="484" t="s">
        <v>711</v>
      </c>
    </row>
    <row r="20" spans="1:2">
      <c r="A20" s="92">
        <v>10</v>
      </c>
      <c r="B20" s="127" t="s">
        <v>26</v>
      </c>
    </row>
    <row r="21" spans="1:2">
      <c r="A21" s="92">
        <v>11</v>
      </c>
      <c r="B21" s="128" t="s">
        <v>214</v>
      </c>
    </row>
    <row r="22" spans="1:2">
      <c r="A22" s="92">
        <v>12</v>
      </c>
      <c r="B22" s="128" t="s">
        <v>27</v>
      </c>
    </row>
    <row r="23" spans="1:2">
      <c r="A23" s="214">
        <v>13</v>
      </c>
      <c r="B23" s="215" t="s">
        <v>215</v>
      </c>
    </row>
    <row r="24" spans="1:2">
      <c r="A24" s="214">
        <v>14</v>
      </c>
      <c r="B24" s="216" t="s">
        <v>240</v>
      </c>
    </row>
    <row r="25" spans="1:2">
      <c r="A25" s="214">
        <v>15</v>
      </c>
      <c r="B25" s="217" t="s">
        <v>28</v>
      </c>
    </row>
    <row r="26" spans="1:2">
      <c r="A26" s="214">
        <v>15.1</v>
      </c>
      <c r="B26" s="218" t="s">
        <v>294</v>
      </c>
    </row>
    <row r="27" spans="1:2">
      <c r="A27" s="486">
        <v>15.2</v>
      </c>
      <c r="B27" s="484" t="s">
        <v>713</v>
      </c>
    </row>
    <row r="28" spans="1:2">
      <c r="A28" s="214">
        <v>16</v>
      </c>
      <c r="B28" s="218" t="s">
        <v>335</v>
      </c>
    </row>
    <row r="29" spans="1:2">
      <c r="A29" s="214">
        <v>17</v>
      </c>
      <c r="B29" s="218" t="s">
        <v>376</v>
      </c>
    </row>
    <row r="30" spans="1:2">
      <c r="A30" s="214">
        <v>18</v>
      </c>
      <c r="B30" s="218" t="s">
        <v>663</v>
      </c>
    </row>
    <row r="31" spans="1:2">
      <c r="A31" s="214">
        <v>19</v>
      </c>
      <c r="B31" s="218" t="s">
        <v>664</v>
      </c>
    </row>
    <row r="32" spans="1:2">
      <c r="A32" s="214">
        <v>20</v>
      </c>
      <c r="B32" s="267" t="s">
        <v>665</v>
      </c>
    </row>
    <row r="33" spans="1:2">
      <c r="A33" s="214">
        <v>21</v>
      </c>
      <c r="B33" s="218" t="s">
        <v>492</v>
      </c>
    </row>
    <row r="34" spans="1:2">
      <c r="A34" s="214">
        <v>22</v>
      </c>
      <c r="B34" s="218" t="s">
        <v>666</v>
      </c>
    </row>
    <row r="35" spans="1:2">
      <c r="A35" s="214">
        <v>23</v>
      </c>
      <c r="B35" s="218" t="s">
        <v>667</v>
      </c>
    </row>
    <row r="36" spans="1:2">
      <c r="A36" s="214">
        <v>24</v>
      </c>
      <c r="B36" s="218" t="s">
        <v>668</v>
      </c>
    </row>
    <row r="37" spans="1:2">
      <c r="A37" s="214">
        <v>25</v>
      </c>
      <c r="B37" s="218" t="s">
        <v>377</v>
      </c>
    </row>
    <row r="38" spans="1:2">
      <c r="A38" s="214">
        <v>26</v>
      </c>
      <c r="B38" s="218" t="s">
        <v>514</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s>
  <pageMargins left="0.7" right="0.7" top="0.75" bottom="0.75" header="0.3" footer="0.3"/>
  <pageSetup paperSize="9" orientation="portrait" r:id="rId1"/>
  <headerFooter>
    <oddHeader>&amp;C&amp;"Calibri"&amp;10&amp;K0078D7 Classification: Restricted to Partners&amp;1#_x000D_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C56"/>
  <sheetViews>
    <sheetView zoomScale="80" zoomScaleNormal="80" workbookViewId="0">
      <pane xSplit="1" ySplit="5" topLeftCell="B27" activePane="bottomRight" state="frozen"/>
      <selection activeCell="B19" sqref="B19"/>
      <selection pane="topRight" activeCell="B19" sqref="B19"/>
      <selection pane="bottomLeft" activeCell="B19" sqref="B19"/>
      <selection pane="bottomRight" activeCell="J35" sqref="J35"/>
    </sheetView>
  </sheetViews>
  <sheetFormatPr defaultColWidth="9.140625" defaultRowHeight="12.75"/>
  <cols>
    <col min="1" max="1" width="9.5703125" style="4" bestFit="1" customWidth="1"/>
    <col min="2" max="2" width="132.42578125" style="4" customWidth="1"/>
    <col min="3" max="3" width="18.42578125" style="4" customWidth="1"/>
    <col min="4" max="16384" width="9.140625" style="4"/>
  </cols>
  <sheetData>
    <row r="1" spans="1:3">
      <c r="A1" s="2" t="s">
        <v>30</v>
      </c>
      <c r="B1" s="3" t="str">
        <f>'Info '!C2</f>
        <v>JSC ProCredit Bank</v>
      </c>
    </row>
    <row r="2" spans="1:3" s="2" customFormat="1" ht="15.75" customHeight="1">
      <c r="A2" s="2" t="s">
        <v>31</v>
      </c>
      <c r="B2" s="221">
        <f>'1. key ratios'!B2</f>
        <v>46112</v>
      </c>
    </row>
    <row r="3" spans="1:3" s="2" customFormat="1" ht="15.75" customHeight="1"/>
    <row r="4" spans="1:3" ht="13.5" thickBot="1">
      <c r="A4" s="4" t="s">
        <v>143</v>
      </c>
      <c r="B4" s="80" t="s">
        <v>142</v>
      </c>
    </row>
    <row r="5" spans="1:3">
      <c r="A5" s="41" t="s">
        <v>6</v>
      </c>
      <c r="B5" s="42"/>
      <c r="C5" s="43" t="s">
        <v>35</v>
      </c>
    </row>
    <row r="6" spans="1:3">
      <c r="A6" s="44">
        <v>1</v>
      </c>
      <c r="B6" s="45" t="s">
        <v>141</v>
      </c>
      <c r="C6" s="46">
        <v>334958608.4501</v>
      </c>
    </row>
    <row r="7" spans="1:3">
      <c r="A7" s="44">
        <v>2</v>
      </c>
      <c r="B7" s="47" t="s">
        <v>140</v>
      </c>
      <c r="C7" s="48">
        <v>112482805</v>
      </c>
    </row>
    <row r="8" spans="1:3">
      <c r="A8" s="44">
        <v>3</v>
      </c>
      <c r="B8" s="49" t="s">
        <v>139</v>
      </c>
      <c r="C8" s="48">
        <v>72117569.829999998</v>
      </c>
    </row>
    <row r="9" spans="1:3">
      <c r="A9" s="44">
        <v>4</v>
      </c>
      <c r="B9" s="49" t="s">
        <v>138</v>
      </c>
      <c r="C9" s="48">
        <v>401996.38</v>
      </c>
    </row>
    <row r="10" spans="1:3">
      <c r="A10" s="44">
        <v>5</v>
      </c>
      <c r="B10" s="49" t="s">
        <v>137</v>
      </c>
      <c r="C10" s="48">
        <v>0</v>
      </c>
    </row>
    <row r="11" spans="1:3">
      <c r="A11" s="44">
        <v>6</v>
      </c>
      <c r="B11" s="50" t="s">
        <v>136</v>
      </c>
      <c r="C11" s="48">
        <v>149956237.24010003</v>
      </c>
    </row>
    <row r="12" spans="1:3" s="23" customFormat="1">
      <c r="A12" s="44">
        <v>7</v>
      </c>
      <c r="B12" s="45" t="s">
        <v>135</v>
      </c>
      <c r="C12" s="51">
        <v>13849624.627334248</v>
      </c>
    </row>
    <row r="13" spans="1:3" s="23" customFormat="1">
      <c r="A13" s="44">
        <v>8</v>
      </c>
      <c r="B13" s="52" t="s">
        <v>134</v>
      </c>
      <c r="C13" s="53">
        <v>401996.38</v>
      </c>
    </row>
    <row r="14" spans="1:3" s="23" customFormat="1" ht="25.5">
      <c r="A14" s="44">
        <v>9</v>
      </c>
      <c r="B14" s="54" t="s">
        <v>133</v>
      </c>
      <c r="C14" s="53">
        <v>0</v>
      </c>
    </row>
    <row r="15" spans="1:3" s="23" customFormat="1">
      <c r="A15" s="44">
        <v>10</v>
      </c>
      <c r="B15" s="55" t="s">
        <v>132</v>
      </c>
      <c r="C15" s="53">
        <v>4607388.38</v>
      </c>
    </row>
    <row r="16" spans="1:3" s="23" customFormat="1">
      <c r="A16" s="44">
        <v>11</v>
      </c>
      <c r="B16" s="56" t="s">
        <v>131</v>
      </c>
      <c r="C16" s="53">
        <v>0</v>
      </c>
    </row>
    <row r="17" spans="1:3" s="23" customFormat="1">
      <c r="A17" s="44">
        <v>12</v>
      </c>
      <c r="B17" s="55" t="s">
        <v>130</v>
      </c>
      <c r="C17" s="53">
        <v>0</v>
      </c>
    </row>
    <row r="18" spans="1:3" s="23" customFormat="1">
      <c r="A18" s="44">
        <v>13</v>
      </c>
      <c r="B18" s="55" t="s">
        <v>129</v>
      </c>
      <c r="C18" s="53">
        <v>0</v>
      </c>
    </row>
    <row r="19" spans="1:3" s="23" customFormat="1">
      <c r="A19" s="44">
        <v>14</v>
      </c>
      <c r="B19" s="55" t="s">
        <v>128</v>
      </c>
      <c r="C19" s="53">
        <v>0</v>
      </c>
    </row>
    <row r="20" spans="1:3" s="23" customFormat="1">
      <c r="A20" s="44">
        <v>15</v>
      </c>
      <c r="B20" s="55" t="s">
        <v>127</v>
      </c>
      <c r="C20" s="53">
        <v>0</v>
      </c>
    </row>
    <row r="21" spans="1:3" s="23" customFormat="1" ht="25.5">
      <c r="A21" s="44">
        <v>16</v>
      </c>
      <c r="B21" s="54" t="s">
        <v>126</v>
      </c>
      <c r="C21" s="53">
        <v>0</v>
      </c>
    </row>
    <row r="22" spans="1:3" s="23" customFormat="1">
      <c r="A22" s="44">
        <v>17</v>
      </c>
      <c r="B22" s="57" t="s">
        <v>125</v>
      </c>
      <c r="C22" s="53">
        <v>8840239.8673342485</v>
      </c>
    </row>
    <row r="23" spans="1:3" s="23" customFormat="1">
      <c r="A23" s="44">
        <v>18</v>
      </c>
      <c r="B23" s="57" t="s">
        <v>515</v>
      </c>
      <c r="C23" s="269">
        <v>0</v>
      </c>
    </row>
    <row r="24" spans="1:3" s="23" customFormat="1">
      <c r="A24" s="44">
        <v>19</v>
      </c>
      <c r="B24" s="54" t="s">
        <v>124</v>
      </c>
      <c r="C24" s="53">
        <v>0</v>
      </c>
    </row>
    <row r="25" spans="1:3" s="23" customFormat="1" ht="25.5">
      <c r="A25" s="44">
        <v>20</v>
      </c>
      <c r="B25" s="54" t="s">
        <v>101</v>
      </c>
      <c r="C25" s="53">
        <v>0</v>
      </c>
    </row>
    <row r="26" spans="1:3" s="23" customFormat="1">
      <c r="A26" s="44">
        <v>21</v>
      </c>
      <c r="B26" s="56" t="s">
        <v>123</v>
      </c>
      <c r="C26" s="53">
        <v>0</v>
      </c>
    </row>
    <row r="27" spans="1:3" s="23" customFormat="1">
      <c r="A27" s="44">
        <v>22</v>
      </c>
      <c r="B27" s="56" t="s">
        <v>122</v>
      </c>
      <c r="C27" s="53">
        <v>0</v>
      </c>
    </row>
    <row r="28" spans="1:3" s="23" customFormat="1">
      <c r="A28" s="44">
        <v>23</v>
      </c>
      <c r="B28" s="56" t="s">
        <v>121</v>
      </c>
      <c r="C28" s="53">
        <v>0</v>
      </c>
    </row>
    <row r="29" spans="1:3" s="23" customFormat="1">
      <c r="A29" s="44">
        <v>24</v>
      </c>
      <c r="B29" s="58" t="s">
        <v>120</v>
      </c>
      <c r="C29" s="51">
        <v>321108983.82276577</v>
      </c>
    </row>
    <row r="30" spans="1:3" s="23" customFormat="1">
      <c r="A30" s="59"/>
      <c r="B30" s="60"/>
      <c r="C30" s="53"/>
    </row>
    <row r="31" spans="1:3" s="23" customFormat="1">
      <c r="A31" s="59">
        <v>25</v>
      </c>
      <c r="B31" s="58" t="s">
        <v>119</v>
      </c>
      <c r="C31" s="51">
        <v>0</v>
      </c>
    </row>
    <row r="32" spans="1:3" s="23" customFormat="1">
      <c r="A32" s="59">
        <v>26</v>
      </c>
      <c r="B32" s="49" t="s">
        <v>118</v>
      </c>
      <c r="C32" s="61">
        <v>0</v>
      </c>
    </row>
    <row r="33" spans="1:3" s="23" customFormat="1">
      <c r="A33" s="59">
        <v>27</v>
      </c>
      <c r="B33" s="62" t="s">
        <v>179</v>
      </c>
      <c r="C33" s="53">
        <v>0</v>
      </c>
    </row>
    <row r="34" spans="1:3" s="23" customFormat="1">
      <c r="A34" s="59">
        <v>28</v>
      </c>
      <c r="B34" s="62" t="s">
        <v>117</v>
      </c>
      <c r="C34" s="53">
        <v>0</v>
      </c>
    </row>
    <row r="35" spans="1:3" s="23" customFormat="1">
      <c r="A35" s="59">
        <v>29</v>
      </c>
      <c r="B35" s="49" t="s">
        <v>116</v>
      </c>
      <c r="C35" s="53">
        <v>0</v>
      </c>
    </row>
    <row r="36" spans="1:3" s="23" customFormat="1">
      <c r="A36" s="59">
        <v>30</v>
      </c>
      <c r="B36" s="58" t="s">
        <v>115</v>
      </c>
      <c r="C36" s="51">
        <v>0</v>
      </c>
    </row>
    <row r="37" spans="1:3" s="23" customFormat="1">
      <c r="A37" s="59">
        <v>31</v>
      </c>
      <c r="B37" s="54" t="s">
        <v>114</v>
      </c>
      <c r="C37" s="53">
        <v>0</v>
      </c>
    </row>
    <row r="38" spans="1:3" s="23" customFormat="1">
      <c r="A38" s="59">
        <v>32</v>
      </c>
      <c r="B38" s="55" t="s">
        <v>113</v>
      </c>
      <c r="C38" s="53">
        <v>0</v>
      </c>
    </row>
    <row r="39" spans="1:3" s="23" customFormat="1" ht="25.5">
      <c r="A39" s="59">
        <v>33</v>
      </c>
      <c r="B39" s="54" t="s">
        <v>112</v>
      </c>
      <c r="C39" s="53">
        <v>0</v>
      </c>
    </row>
    <row r="40" spans="1:3" s="23" customFormat="1" ht="25.5">
      <c r="A40" s="59">
        <v>34</v>
      </c>
      <c r="B40" s="54" t="s">
        <v>101</v>
      </c>
      <c r="C40" s="53">
        <v>0</v>
      </c>
    </row>
    <row r="41" spans="1:3" s="23" customFormat="1">
      <c r="A41" s="59">
        <v>35</v>
      </c>
      <c r="B41" s="56" t="s">
        <v>111</v>
      </c>
      <c r="C41" s="53">
        <v>0</v>
      </c>
    </row>
    <row r="42" spans="1:3" s="23" customFormat="1">
      <c r="A42" s="59">
        <v>36</v>
      </c>
      <c r="B42" s="58" t="s">
        <v>110</v>
      </c>
      <c r="C42" s="51">
        <v>0</v>
      </c>
    </row>
    <row r="43" spans="1:3" s="23" customFormat="1">
      <c r="A43" s="59"/>
      <c r="B43" s="60"/>
      <c r="C43" s="53"/>
    </row>
    <row r="44" spans="1:3" s="23" customFormat="1">
      <c r="A44" s="59">
        <v>37</v>
      </c>
      <c r="B44" s="63" t="s">
        <v>109</v>
      </c>
      <c r="C44" s="51">
        <v>59380900</v>
      </c>
    </row>
    <row r="45" spans="1:3" s="23" customFormat="1">
      <c r="A45" s="59">
        <v>38</v>
      </c>
      <c r="B45" s="49" t="s">
        <v>108</v>
      </c>
      <c r="C45" s="53">
        <v>59380900</v>
      </c>
    </row>
    <row r="46" spans="1:3" s="23" customFormat="1">
      <c r="A46" s="59">
        <v>39</v>
      </c>
      <c r="B46" s="49" t="s">
        <v>107</v>
      </c>
      <c r="C46" s="53">
        <v>0</v>
      </c>
    </row>
    <row r="47" spans="1:3" s="23" customFormat="1">
      <c r="A47" s="59">
        <v>40</v>
      </c>
      <c r="B47" s="49" t="s">
        <v>106</v>
      </c>
      <c r="C47" s="53">
        <v>0</v>
      </c>
    </row>
    <row r="48" spans="1:3" s="23" customFormat="1">
      <c r="A48" s="59">
        <v>41</v>
      </c>
      <c r="B48" s="63" t="s">
        <v>105</v>
      </c>
      <c r="C48" s="51">
        <v>0</v>
      </c>
    </row>
    <row r="49" spans="1:3" s="23" customFormat="1">
      <c r="A49" s="59">
        <v>42</v>
      </c>
      <c r="B49" s="54" t="s">
        <v>104</v>
      </c>
      <c r="C49" s="53">
        <v>0</v>
      </c>
    </row>
    <row r="50" spans="1:3" s="23" customFormat="1">
      <c r="A50" s="59">
        <v>43</v>
      </c>
      <c r="B50" s="55" t="s">
        <v>103</v>
      </c>
      <c r="C50" s="53">
        <v>0</v>
      </c>
    </row>
    <row r="51" spans="1:3" s="23" customFormat="1">
      <c r="A51" s="59">
        <v>44</v>
      </c>
      <c r="B51" s="54" t="s">
        <v>102</v>
      </c>
      <c r="C51" s="53">
        <v>0</v>
      </c>
    </row>
    <row r="52" spans="1:3" s="23" customFormat="1" ht="25.5">
      <c r="A52" s="59">
        <v>45</v>
      </c>
      <c r="B52" s="54" t="s">
        <v>101</v>
      </c>
      <c r="C52" s="53">
        <v>0</v>
      </c>
    </row>
    <row r="53" spans="1:3" s="23" customFormat="1" ht="13.5" thickBot="1">
      <c r="A53" s="59">
        <v>46</v>
      </c>
      <c r="B53" s="64" t="s">
        <v>100</v>
      </c>
      <c r="C53" s="65">
        <v>59380900</v>
      </c>
    </row>
    <row r="56" spans="1:3">
      <c r="B56" s="4" t="s">
        <v>7</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headerFooter>
    <oddHeader>&amp;C&amp;"Calibri"&amp;10&amp;K0078D7 Classification: Restricted to Partners&amp;1#_x000D_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D23"/>
  <sheetViews>
    <sheetView zoomScale="80" zoomScaleNormal="80" workbookViewId="0">
      <selection activeCell="C18" sqref="C18:D18"/>
    </sheetView>
  </sheetViews>
  <sheetFormatPr defaultColWidth="9.140625" defaultRowHeight="12.75"/>
  <cols>
    <col min="1" max="1" width="9.42578125" style="118" bestFit="1" customWidth="1"/>
    <col min="2" max="2" width="59" style="118" customWidth="1"/>
    <col min="3" max="3" width="16.85546875" style="118" bestFit="1" customWidth="1"/>
    <col min="4" max="4" width="13.140625" style="118" bestFit="1" customWidth="1"/>
    <col min="5" max="16384" width="9.140625" style="118"/>
  </cols>
  <sheetData>
    <row r="1" spans="1:4" ht="15">
      <c r="A1" s="116" t="s">
        <v>30</v>
      </c>
      <c r="B1" s="3" t="str">
        <f>'Info '!C2</f>
        <v>JSC ProCredit Bank</v>
      </c>
    </row>
    <row r="2" spans="1:4" s="116" customFormat="1" ht="15.75" customHeight="1">
      <c r="A2" s="116" t="s">
        <v>31</v>
      </c>
      <c r="B2" s="221">
        <f>'1. key ratios'!B2</f>
        <v>46112</v>
      </c>
    </row>
    <row r="3" spans="1:4" s="116" customFormat="1" ht="15.75" customHeight="1"/>
    <row r="4" spans="1:4" ht="13.5" thickBot="1">
      <c r="A4" s="118" t="s">
        <v>267</v>
      </c>
      <c r="B4" s="185" t="s">
        <v>268</v>
      </c>
    </row>
    <row r="5" spans="1:4" s="123" customFormat="1" ht="12.75" customHeight="1">
      <c r="A5" s="212"/>
      <c r="B5" s="213" t="s">
        <v>271</v>
      </c>
      <c r="C5" s="178" t="s">
        <v>269</v>
      </c>
      <c r="D5" s="179" t="s">
        <v>270</v>
      </c>
    </row>
    <row r="6" spans="1:4" s="186" customFormat="1">
      <c r="A6" s="180">
        <v>1</v>
      </c>
      <c r="B6" s="207" t="s">
        <v>272</v>
      </c>
      <c r="C6" s="207"/>
      <c r="D6" s="181"/>
    </row>
    <row r="7" spans="1:4" s="186" customFormat="1">
      <c r="A7" s="182" t="s">
        <v>258</v>
      </c>
      <c r="B7" s="208" t="s">
        <v>273</v>
      </c>
      <c r="C7" s="200">
        <v>4.4999999999999998E-2</v>
      </c>
      <c r="D7" s="662">
        <v>72986617.556673124</v>
      </c>
    </row>
    <row r="8" spans="1:4" s="186" customFormat="1">
      <c r="A8" s="182" t="s">
        <v>259</v>
      </c>
      <c r="B8" s="208" t="s">
        <v>274</v>
      </c>
      <c r="C8" s="201">
        <v>0.06</v>
      </c>
      <c r="D8" s="662">
        <v>97315490.075564161</v>
      </c>
    </row>
    <row r="9" spans="1:4" s="186" customFormat="1">
      <c r="A9" s="182" t="s">
        <v>260</v>
      </c>
      <c r="B9" s="208" t="s">
        <v>275</v>
      </c>
      <c r="C9" s="201">
        <v>0.08</v>
      </c>
      <c r="D9" s="662">
        <v>129753986.76741888</v>
      </c>
    </row>
    <row r="10" spans="1:4" s="186" customFormat="1">
      <c r="A10" s="180" t="s">
        <v>261</v>
      </c>
      <c r="B10" s="207" t="s">
        <v>276</v>
      </c>
      <c r="C10" s="202"/>
      <c r="D10" s="663"/>
    </row>
    <row r="11" spans="1:4" s="187" customFormat="1">
      <c r="A11" s="183" t="s">
        <v>262</v>
      </c>
      <c r="B11" s="199" t="s">
        <v>744</v>
      </c>
      <c r="C11" s="203">
        <v>2.5000000000000001E-2</v>
      </c>
      <c r="D11" s="662">
        <v>40548120.864818402</v>
      </c>
    </row>
    <row r="12" spans="1:4" s="187" customFormat="1">
      <c r="A12" s="183" t="s">
        <v>263</v>
      </c>
      <c r="B12" s="199" t="s">
        <v>277</v>
      </c>
      <c r="C12" s="203">
        <v>7.4999999999999997E-3</v>
      </c>
      <c r="D12" s="662">
        <v>12164436.25944552</v>
      </c>
    </row>
    <row r="13" spans="1:4" s="187" customFormat="1">
      <c r="A13" s="183" t="s">
        <v>264</v>
      </c>
      <c r="B13" s="199" t="s">
        <v>278</v>
      </c>
      <c r="C13" s="203">
        <v>0</v>
      </c>
      <c r="D13" s="662">
        <v>0</v>
      </c>
    </row>
    <row r="14" spans="1:4" s="187" customFormat="1">
      <c r="A14" s="180" t="s">
        <v>265</v>
      </c>
      <c r="B14" s="207" t="s">
        <v>324</v>
      </c>
      <c r="C14" s="204"/>
      <c r="D14" s="663"/>
    </row>
    <row r="15" spans="1:4" s="187" customFormat="1">
      <c r="A15" s="183">
        <v>3.1</v>
      </c>
      <c r="B15" s="199" t="s">
        <v>283</v>
      </c>
      <c r="C15" s="203">
        <v>5.0734610481495405E-2</v>
      </c>
      <c r="D15" s="662">
        <v>82287724.71332632</v>
      </c>
    </row>
    <row r="16" spans="1:4" s="187" customFormat="1">
      <c r="A16" s="183">
        <v>3.2</v>
      </c>
      <c r="B16" s="199" t="s">
        <v>284</v>
      </c>
      <c r="C16" s="203">
        <v>6.23529401187966E-2</v>
      </c>
      <c r="D16" s="662">
        <v>101131782.08854994</v>
      </c>
    </row>
    <row r="17" spans="1:4" s="186" customFormat="1">
      <c r="A17" s="183">
        <v>3.3</v>
      </c>
      <c r="B17" s="199" t="s">
        <v>285</v>
      </c>
      <c r="C17" s="203">
        <v>7.7640215957350822E-2</v>
      </c>
      <c r="D17" s="662">
        <v>125926594.42437054</v>
      </c>
    </row>
    <row r="18" spans="1:4" s="123" customFormat="1" ht="12.75" customHeight="1">
      <c r="A18" s="210"/>
      <c r="B18" s="211" t="s">
        <v>323</v>
      </c>
      <c r="C18" s="205"/>
      <c r="D18" s="209"/>
    </row>
    <row r="19" spans="1:4" s="186" customFormat="1">
      <c r="A19" s="184">
        <v>4</v>
      </c>
      <c r="B19" s="199" t="s">
        <v>279</v>
      </c>
      <c r="C19" s="203">
        <v>0.12823461048149543</v>
      </c>
      <c r="D19" s="662">
        <v>207986899.39426339</v>
      </c>
    </row>
    <row r="20" spans="1:4" s="186" customFormat="1">
      <c r="A20" s="184">
        <v>5</v>
      </c>
      <c r="B20" s="199" t="s">
        <v>90</v>
      </c>
      <c r="C20" s="203">
        <v>0.15485294011879661</v>
      </c>
      <c r="D20" s="662">
        <v>251159829.28837803</v>
      </c>
    </row>
    <row r="21" spans="1:4" s="186" customFormat="1" ht="13.5" thickBot="1">
      <c r="A21" s="188" t="s">
        <v>266</v>
      </c>
      <c r="B21" s="189" t="s">
        <v>280</v>
      </c>
      <c r="C21" s="206">
        <v>0.19014021595735084</v>
      </c>
      <c r="D21" s="664">
        <v>308393138.31605339</v>
      </c>
    </row>
    <row r="23" spans="1:4">
      <c r="B23" s="149"/>
    </row>
  </sheetData>
  <conditionalFormatting sqref="C21">
    <cfRule type="cellIs" dxfId="19" priority="1" operator="lessThan">
      <formula>#REF!</formula>
    </cfRule>
  </conditionalFormatting>
  <pageMargins left="0.7" right="0.7" top="0.75" bottom="0.75" header="0.3" footer="0.3"/>
  <pageSetup paperSize="9" orientation="portrait" r:id="rId1"/>
  <headerFooter>
    <oddHeader>&amp;C&amp;"Calibri"&amp;10&amp;K0078D7 Classification: Restricted to Partners&amp;1#_x000D_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Normal="100" workbookViewId="0">
      <selection activeCell="B6" sqref="B6:B23"/>
    </sheetView>
  </sheetViews>
  <sheetFormatPr defaultRowHeight="15"/>
  <cols>
    <col min="1" max="1" width="107.140625" bestFit="1" customWidth="1"/>
    <col min="2" max="2" width="50.85546875" bestFit="1" customWidth="1"/>
    <col min="3" max="3" width="28.140625" bestFit="1" customWidth="1"/>
    <col min="4" max="7" width="28.140625" customWidth="1"/>
  </cols>
  <sheetData>
    <row r="1" spans="1:3">
      <c r="A1" s="410" t="str">
        <f>'9.1. Capital Requirements'!A1</f>
        <v>Bank:</v>
      </c>
      <c r="B1" s="411">
        <v>0</v>
      </c>
    </row>
    <row r="2" spans="1:3">
      <c r="A2" s="410" t="str">
        <f>'9.1. Capital Requirements'!A2</f>
        <v>Date:</v>
      </c>
      <c r="B2" s="412">
        <v>45016</v>
      </c>
    </row>
    <row r="3" spans="1:3">
      <c r="A3" s="413" t="s">
        <v>672</v>
      </c>
      <c r="B3" s="414" t="s">
        <v>673</v>
      </c>
    </row>
    <row r="4" spans="1:3" ht="15.75" thickBot="1"/>
    <row r="5" spans="1:3">
      <c r="A5" s="415"/>
      <c r="B5" s="416" t="s">
        <v>674</v>
      </c>
      <c r="C5" s="446"/>
    </row>
    <row r="6" spans="1:3">
      <c r="A6" s="417" t="s">
        <v>694</v>
      </c>
      <c r="B6" s="418"/>
      <c r="C6" s="446"/>
    </row>
    <row r="7" spans="1:3">
      <c r="A7" s="417" t="s">
        <v>680</v>
      </c>
      <c r="B7" s="418"/>
      <c r="C7" s="446"/>
    </row>
    <row r="8" spans="1:3">
      <c r="A8" s="419" t="s">
        <v>675</v>
      </c>
      <c r="B8" s="420"/>
      <c r="C8" s="446"/>
    </row>
    <row r="9" spans="1:3">
      <c r="A9" s="419" t="s">
        <v>676</v>
      </c>
      <c r="B9" s="420"/>
      <c r="C9" s="446"/>
    </row>
    <row r="10" spans="1:3">
      <c r="A10" s="419" t="s">
        <v>677</v>
      </c>
      <c r="B10" s="420"/>
      <c r="C10" s="446"/>
    </row>
    <row r="11" spans="1:3">
      <c r="A11" s="417" t="s">
        <v>681</v>
      </c>
      <c r="B11" s="418"/>
      <c r="C11" s="446"/>
    </row>
    <row r="12" spans="1:3">
      <c r="A12" s="419" t="s">
        <v>700</v>
      </c>
      <c r="B12" s="420"/>
      <c r="C12" s="446"/>
    </row>
    <row r="13" spans="1:3">
      <c r="A13" s="419" t="s">
        <v>682</v>
      </c>
      <c r="B13" s="420"/>
      <c r="C13" s="446"/>
    </row>
    <row r="14" spans="1:3">
      <c r="A14" s="417" t="s">
        <v>683</v>
      </c>
      <c r="B14" s="418"/>
      <c r="C14" s="446"/>
    </row>
    <row r="15" spans="1:3">
      <c r="A15" s="421" t="s">
        <v>684</v>
      </c>
      <c r="B15" s="420"/>
      <c r="C15" s="446"/>
    </row>
    <row r="16" spans="1:3">
      <c r="A16" s="421" t="s">
        <v>685</v>
      </c>
      <c r="B16" s="420"/>
      <c r="C16" s="446"/>
    </row>
    <row r="17" spans="1:5">
      <c r="A17" s="417" t="s">
        <v>688</v>
      </c>
      <c r="B17" s="418"/>
      <c r="C17" s="446"/>
    </row>
    <row r="18" spans="1:5">
      <c r="A18" s="421" t="s">
        <v>686</v>
      </c>
      <c r="B18" s="420"/>
      <c r="C18" s="446"/>
    </row>
    <row r="19" spans="1:5">
      <c r="A19" s="421" t="s">
        <v>687</v>
      </c>
      <c r="B19" s="420"/>
      <c r="C19" s="446"/>
    </row>
    <row r="20" spans="1:5">
      <c r="A20" s="417" t="s">
        <v>702</v>
      </c>
      <c r="B20" s="418"/>
      <c r="C20" s="446"/>
    </row>
    <row r="21" spans="1:5">
      <c r="A21" s="422" t="s">
        <v>689</v>
      </c>
      <c r="B21" s="423"/>
      <c r="C21" s="446"/>
    </row>
    <row r="22" spans="1:5">
      <c r="A22" s="422" t="s">
        <v>706</v>
      </c>
      <c r="B22" s="423"/>
      <c r="C22" s="446"/>
    </row>
    <row r="23" spans="1:5" ht="15.75" thickBot="1">
      <c r="A23" s="424" t="s">
        <v>690</v>
      </c>
      <c r="B23" s="425"/>
    </row>
    <row r="24" spans="1:5" ht="16.5" customHeight="1">
      <c r="A24" s="426" t="s">
        <v>678</v>
      </c>
      <c r="B24" s="427"/>
      <c r="C24" s="427"/>
      <c r="D24" s="427"/>
      <c r="E24" s="427"/>
    </row>
    <row r="25" spans="1:5" ht="25.5" customHeight="1">
      <c r="A25" s="426" t="s">
        <v>699</v>
      </c>
    </row>
    <row r="26" spans="1:5" ht="42.6" customHeight="1">
      <c r="A26" s="426" t="s">
        <v>701</v>
      </c>
      <c r="B26" s="118"/>
    </row>
  </sheetData>
  <pageMargins left="0.7" right="0.7" top="0.75" bottom="0.75" header="0.3" footer="0.3"/>
  <pageSetup orientation="portrait" horizontalDpi="4294967292" r:id="rId1"/>
  <headerFooter>
    <oddHeader>&amp;C&amp;"Calibri"&amp;10&amp;K0078D7 Classification: Restricted to Partners&amp;1#_x000D_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80" zoomScaleNormal="80" workbookViewId="0">
      <selection activeCell="B38" sqref="B38"/>
    </sheetView>
  </sheetViews>
  <sheetFormatPr defaultRowHeight="15"/>
  <cols>
    <col min="1" max="1" width="56.85546875" customWidth="1"/>
    <col min="2" max="2" width="28.140625" bestFit="1" customWidth="1"/>
    <col min="3" max="6" width="28.140625" customWidth="1"/>
  </cols>
  <sheetData>
    <row r="1" spans="1:7">
      <c r="A1" s="410" t="s">
        <v>30</v>
      </c>
      <c r="B1" s="411">
        <v>0</v>
      </c>
      <c r="C1" s="118"/>
    </row>
    <row r="2" spans="1:7">
      <c r="A2" s="410" t="s">
        <v>31</v>
      </c>
      <c r="B2" s="412">
        <v>45016</v>
      </c>
      <c r="C2" s="118"/>
    </row>
    <row r="3" spans="1:7">
      <c r="A3" s="413" t="s">
        <v>679</v>
      </c>
      <c r="B3" s="414" t="s">
        <v>673</v>
      </c>
      <c r="C3" s="118"/>
    </row>
    <row r="5" spans="1:7">
      <c r="A5" s="428"/>
    </row>
    <row r="6" spans="1:7" ht="15.75" thickBot="1">
      <c r="A6" s="429"/>
      <c r="B6" s="429"/>
      <c r="C6" s="429"/>
      <c r="D6" s="429"/>
      <c r="E6" s="429"/>
      <c r="F6" s="429"/>
    </row>
    <row r="7" spans="1:7">
      <c r="A7" s="745"/>
      <c r="B7" s="747" t="s">
        <v>705</v>
      </c>
      <c r="C7" s="747"/>
      <c r="D7" s="747"/>
      <c r="E7" s="747"/>
      <c r="F7" s="748" t="s">
        <v>64</v>
      </c>
    </row>
    <row r="8" spans="1:7">
      <c r="A8" s="746"/>
      <c r="B8" s="430" t="s">
        <v>691</v>
      </c>
      <c r="C8" s="430" t="s">
        <v>692</v>
      </c>
      <c r="D8" s="430" t="s">
        <v>693</v>
      </c>
      <c r="E8" s="430" t="s">
        <v>703</v>
      </c>
      <c r="F8" s="749"/>
    </row>
    <row r="9" spans="1:7">
      <c r="A9" s="431" t="s">
        <v>694</v>
      </c>
      <c r="B9" s="432"/>
      <c r="C9" s="432"/>
      <c r="D9" s="432"/>
      <c r="E9" s="432"/>
      <c r="F9" s="433"/>
    </row>
    <row r="10" spans="1:7">
      <c r="A10" s="434" t="s">
        <v>696</v>
      </c>
      <c r="B10" s="435"/>
      <c r="C10" s="435"/>
      <c r="D10" s="435"/>
      <c r="E10" s="435"/>
      <c r="F10" s="433"/>
      <c r="G10" s="446"/>
    </row>
    <row r="11" spans="1:7">
      <c r="A11" s="434" t="s">
        <v>704</v>
      </c>
      <c r="B11" s="435"/>
      <c r="C11" s="435"/>
      <c r="D11" s="435"/>
      <c r="E11" s="435"/>
      <c r="F11" s="433"/>
      <c r="G11" s="446"/>
    </row>
    <row r="12" spans="1:7">
      <c r="A12" s="436" t="s">
        <v>695</v>
      </c>
      <c r="B12" s="435"/>
      <c r="C12" s="435"/>
      <c r="D12" s="435"/>
      <c r="E12" s="435"/>
      <c r="F12" s="433"/>
      <c r="G12" s="446"/>
    </row>
    <row r="13" spans="1:7">
      <c r="A13" s="437" t="s">
        <v>685</v>
      </c>
      <c r="B13" s="438"/>
      <c r="C13" s="438"/>
      <c r="D13" s="438"/>
      <c r="E13" s="438"/>
      <c r="F13" s="439"/>
    </row>
    <row r="14" spans="1:7">
      <c r="A14" s="434" t="s">
        <v>696</v>
      </c>
      <c r="B14" s="440"/>
      <c r="C14" s="440"/>
      <c r="D14" s="440"/>
      <c r="E14" s="440"/>
      <c r="F14" s="441"/>
    </row>
    <row r="15" spans="1:7">
      <c r="A15" s="434" t="s">
        <v>704</v>
      </c>
      <c r="B15" s="440"/>
      <c r="C15" s="440"/>
      <c r="D15" s="440"/>
      <c r="E15" s="440"/>
      <c r="F15" s="441"/>
    </row>
    <row r="16" spans="1:7">
      <c r="A16" s="436" t="s">
        <v>695</v>
      </c>
      <c r="B16" s="440"/>
      <c r="C16" s="440"/>
      <c r="D16" s="440"/>
      <c r="E16" s="440"/>
      <c r="F16" s="441"/>
    </row>
    <row r="17" spans="1:6">
      <c r="A17" s="437" t="s">
        <v>681</v>
      </c>
      <c r="B17" s="438"/>
      <c r="C17" s="438"/>
      <c r="D17" s="438"/>
      <c r="E17" s="438"/>
      <c r="F17" s="441"/>
    </row>
    <row r="18" spans="1:6">
      <c r="A18" s="434" t="s">
        <v>696</v>
      </c>
      <c r="B18" s="440"/>
      <c r="C18" s="440"/>
      <c r="D18" s="440"/>
      <c r="E18" s="440"/>
      <c r="F18" s="441"/>
    </row>
    <row r="19" spans="1:6">
      <c r="A19" s="434" t="s">
        <v>704</v>
      </c>
      <c r="B19" s="440"/>
      <c r="C19" s="440"/>
      <c r="D19" s="440"/>
      <c r="E19" s="440"/>
      <c r="F19" s="441"/>
    </row>
    <row r="20" spans="1:6" ht="15.75" thickBot="1">
      <c r="A20" s="436" t="s">
        <v>695</v>
      </c>
      <c r="B20" s="442"/>
      <c r="C20" s="442"/>
      <c r="D20" s="442"/>
      <c r="E20" s="442"/>
      <c r="F20" s="443"/>
    </row>
  </sheetData>
  <mergeCells count="3">
    <mergeCell ref="A7:A8"/>
    <mergeCell ref="B7:E7"/>
    <mergeCell ref="F7:F8"/>
  </mergeCells>
  <pageMargins left="0.7" right="0.7" top="0.75" bottom="0.75" header="0.3" footer="0.3"/>
  <pageSetup orientation="portrait" horizontalDpi="4294967292" r:id="rId1"/>
  <headerFooter>
    <oddHeader>&amp;C&amp;"Calibri"&amp;10&amp;K0078D7 Classification: Restricted to Partners&amp;1#_x000D_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F68"/>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E6" sqref="E6"/>
    </sheetView>
  </sheetViews>
  <sheetFormatPr defaultColWidth="9.140625" defaultRowHeight="14.25"/>
  <cols>
    <col min="1" max="1" width="10.85546875" style="4" customWidth="1"/>
    <col min="2" max="2" width="91.85546875" style="4" customWidth="1"/>
    <col min="3" max="3" width="53.140625" style="4" customWidth="1"/>
    <col min="4" max="4" width="32.140625" style="4" customWidth="1"/>
    <col min="5" max="5" width="9.42578125" style="5" customWidth="1"/>
    <col min="6" max="16384" width="9.140625" style="5"/>
  </cols>
  <sheetData>
    <row r="1" spans="1:6">
      <c r="A1" s="2" t="s">
        <v>30</v>
      </c>
      <c r="B1" s="3" t="str">
        <f>'Info '!C2</f>
        <v>JSC ProCredit Bank</v>
      </c>
      <c r="E1" s="4"/>
      <c r="F1" s="4"/>
    </row>
    <row r="2" spans="1:6" s="2" customFormat="1" ht="15.75" customHeight="1">
      <c r="A2" s="2" t="s">
        <v>31</v>
      </c>
      <c r="B2" s="221">
        <f>'1. key ratios'!B2</f>
        <v>46112</v>
      </c>
    </row>
    <row r="3" spans="1:6" s="2" customFormat="1" ht="15.75" customHeight="1">
      <c r="A3" s="66"/>
    </row>
    <row r="4" spans="1:6" s="2" customFormat="1" ht="15.75" customHeight="1" thickBot="1">
      <c r="A4" s="2" t="s">
        <v>47</v>
      </c>
      <c r="B4" s="112" t="s">
        <v>165</v>
      </c>
      <c r="D4" s="14" t="s">
        <v>35</v>
      </c>
    </row>
    <row r="5" spans="1:6" ht="25.5">
      <c r="A5" s="67" t="s">
        <v>6</v>
      </c>
      <c r="B5" s="130" t="s">
        <v>205</v>
      </c>
      <c r="C5" s="68" t="s">
        <v>622</v>
      </c>
      <c r="D5" s="69" t="s">
        <v>49</v>
      </c>
    </row>
    <row r="6" spans="1:6" ht="15">
      <c r="A6" s="270">
        <v>1</v>
      </c>
      <c r="B6" s="271" t="s">
        <v>523</v>
      </c>
      <c r="C6" s="565">
        <v>637307367.35159397</v>
      </c>
      <c r="D6" s="70"/>
      <c r="E6" s="71"/>
    </row>
    <row r="7" spans="1:6" ht="15">
      <c r="A7" s="270">
        <v>1.1000000000000001</v>
      </c>
      <c r="B7" s="272" t="s">
        <v>524</v>
      </c>
      <c r="C7" s="566">
        <v>54074144.447999999</v>
      </c>
      <c r="D7" s="72"/>
      <c r="E7" s="71"/>
    </row>
    <row r="8" spans="1:6" ht="15">
      <c r="A8" s="270">
        <v>1.2</v>
      </c>
      <c r="B8" s="272" t="s">
        <v>525</v>
      </c>
      <c r="C8" s="566">
        <v>306542691.49000901</v>
      </c>
      <c r="D8" s="72"/>
      <c r="E8" s="71"/>
    </row>
    <row r="9" spans="1:6" ht="15">
      <c r="A9" s="270">
        <v>1.3</v>
      </c>
      <c r="B9" s="272" t="s">
        <v>526</v>
      </c>
      <c r="C9" s="566">
        <v>276690531.41358495</v>
      </c>
      <c r="D9" s="72"/>
      <c r="E9" s="71"/>
    </row>
    <row r="10" spans="1:6" ht="15">
      <c r="A10" s="270">
        <v>2</v>
      </c>
      <c r="B10" s="273" t="s">
        <v>527</v>
      </c>
      <c r="C10" s="566">
        <v>0</v>
      </c>
      <c r="D10" s="72"/>
      <c r="E10" s="71"/>
    </row>
    <row r="11" spans="1:6" ht="15">
      <c r="A11" s="270">
        <v>2.1</v>
      </c>
      <c r="B11" s="274" t="s">
        <v>528</v>
      </c>
      <c r="C11" s="567">
        <v>0</v>
      </c>
      <c r="D11" s="324"/>
      <c r="E11" s="73"/>
    </row>
    <row r="12" spans="1:6" ht="15">
      <c r="A12" s="270">
        <v>3</v>
      </c>
      <c r="B12" s="275" t="s">
        <v>529</v>
      </c>
      <c r="C12" s="567">
        <v>0</v>
      </c>
      <c r="D12" s="324"/>
      <c r="E12" s="73"/>
    </row>
    <row r="13" spans="1:6" ht="15">
      <c r="A13" s="270">
        <v>4</v>
      </c>
      <c r="B13" s="276" t="s">
        <v>530</v>
      </c>
      <c r="C13" s="567">
        <v>0</v>
      </c>
      <c r="D13" s="324"/>
      <c r="E13" s="73"/>
    </row>
    <row r="14" spans="1:6" ht="15">
      <c r="A14" s="270">
        <v>5</v>
      </c>
      <c r="B14" s="277" t="s">
        <v>531</v>
      </c>
      <c r="C14" s="567">
        <v>642023.278859852</v>
      </c>
      <c r="D14" s="324"/>
      <c r="E14" s="73"/>
    </row>
    <row r="15" spans="1:6" ht="15">
      <c r="A15" s="270">
        <v>5.0999999999999996</v>
      </c>
      <c r="B15" s="278" t="s">
        <v>532</v>
      </c>
      <c r="C15" s="566">
        <v>642023.278859852</v>
      </c>
      <c r="D15" s="324"/>
      <c r="E15" s="71"/>
    </row>
    <row r="16" spans="1:6" ht="15">
      <c r="A16" s="270">
        <v>5.2</v>
      </c>
      <c r="B16" s="278" t="s">
        <v>533</v>
      </c>
      <c r="C16" s="566">
        <v>0</v>
      </c>
      <c r="D16" s="72"/>
      <c r="E16" s="71"/>
    </row>
    <row r="17" spans="1:5" ht="15">
      <c r="A17" s="270">
        <v>5.3</v>
      </c>
      <c r="B17" s="279" t="s">
        <v>534</v>
      </c>
      <c r="C17" s="566">
        <v>0</v>
      </c>
      <c r="D17" s="72"/>
      <c r="E17" s="71"/>
    </row>
    <row r="18" spans="1:5" ht="15">
      <c r="A18" s="270">
        <v>6</v>
      </c>
      <c r="B18" s="275" t="s">
        <v>535</v>
      </c>
      <c r="C18" s="566">
        <v>1572764312.3628705</v>
      </c>
      <c r="D18" s="72"/>
      <c r="E18" s="71"/>
    </row>
    <row r="19" spans="1:5" ht="15">
      <c r="A19" s="270">
        <v>6.1</v>
      </c>
      <c r="B19" s="278" t="s">
        <v>533</v>
      </c>
      <c r="C19" s="567">
        <v>154476211.55000001</v>
      </c>
      <c r="D19" s="72"/>
      <c r="E19" s="71"/>
    </row>
    <row r="20" spans="1:5" ht="15">
      <c r="A20" s="270">
        <v>6.2</v>
      </c>
      <c r="B20" s="279" t="s">
        <v>534</v>
      </c>
      <c r="C20" s="567">
        <v>1418288100.8128705</v>
      </c>
      <c r="D20" s="72"/>
      <c r="E20" s="71"/>
    </row>
    <row r="21" spans="1:5" ht="15">
      <c r="A21" s="270">
        <v>7</v>
      </c>
      <c r="B21" s="273" t="s">
        <v>536</v>
      </c>
      <c r="C21" s="567">
        <v>8840239.8699999992</v>
      </c>
      <c r="D21" s="72" t="s">
        <v>770</v>
      </c>
      <c r="E21" s="71"/>
    </row>
    <row r="22" spans="1:5" ht="15">
      <c r="A22" s="270">
        <v>8</v>
      </c>
      <c r="B22" s="280" t="s">
        <v>537</v>
      </c>
      <c r="C22" s="566">
        <v>0</v>
      </c>
      <c r="D22" s="72"/>
      <c r="E22" s="71"/>
    </row>
    <row r="23" spans="1:5" ht="15">
      <c r="A23" s="270">
        <v>9</v>
      </c>
      <c r="B23" s="276" t="s">
        <v>538</v>
      </c>
      <c r="C23" s="566">
        <v>48523163.779999971</v>
      </c>
      <c r="D23" s="325"/>
      <c r="E23" s="71"/>
    </row>
    <row r="24" spans="1:5" ht="15">
      <c r="A24" s="270">
        <v>9.1</v>
      </c>
      <c r="B24" s="278" t="s">
        <v>539</v>
      </c>
      <c r="C24" s="568">
        <v>44569265.74999997</v>
      </c>
      <c r="D24" s="74"/>
      <c r="E24" s="71"/>
    </row>
    <row r="25" spans="1:5" ht="15">
      <c r="A25" s="270">
        <v>9.1999999999999993</v>
      </c>
      <c r="B25" s="278" t="s">
        <v>540</v>
      </c>
      <c r="C25" s="569">
        <v>3953898.0300000003</v>
      </c>
      <c r="D25" s="323"/>
      <c r="E25" s="75"/>
    </row>
    <row r="26" spans="1:5" ht="15.75">
      <c r="A26" s="270">
        <v>10</v>
      </c>
      <c r="B26" s="276" t="s">
        <v>541</v>
      </c>
      <c r="C26" s="570">
        <v>4607388.3800000008</v>
      </c>
      <c r="D26" s="409" t="s">
        <v>771</v>
      </c>
      <c r="E26" s="71"/>
    </row>
    <row r="27" spans="1:5" ht="15">
      <c r="A27" s="270">
        <v>10.1</v>
      </c>
      <c r="B27" s="278" t="s">
        <v>542</v>
      </c>
      <c r="C27" s="566">
        <v>0</v>
      </c>
      <c r="D27" s="72"/>
      <c r="E27" s="71"/>
    </row>
    <row r="28" spans="1:5" ht="15">
      <c r="A28" s="270">
        <v>10.199999999999999</v>
      </c>
      <c r="B28" s="278" t="s">
        <v>543</v>
      </c>
      <c r="C28" s="566">
        <v>4607388.3800000008</v>
      </c>
      <c r="D28" s="72"/>
      <c r="E28" s="71"/>
    </row>
    <row r="29" spans="1:5" ht="15">
      <c r="A29" s="270">
        <v>11</v>
      </c>
      <c r="B29" s="276" t="s">
        <v>544</v>
      </c>
      <c r="C29" s="566">
        <v>0</v>
      </c>
      <c r="D29" s="72"/>
      <c r="E29" s="71"/>
    </row>
    <row r="30" spans="1:5" ht="15">
      <c r="A30" s="270">
        <v>11.1</v>
      </c>
      <c r="B30" s="278" t="s">
        <v>545</v>
      </c>
      <c r="C30" s="566">
        <v>0</v>
      </c>
      <c r="D30" s="72"/>
      <c r="E30" s="71"/>
    </row>
    <row r="31" spans="1:5" ht="15">
      <c r="A31" s="270">
        <v>11.2</v>
      </c>
      <c r="B31" s="278" t="s">
        <v>546</v>
      </c>
      <c r="C31" s="566">
        <v>0</v>
      </c>
      <c r="D31" s="72"/>
      <c r="E31" s="71"/>
    </row>
    <row r="32" spans="1:5" ht="15">
      <c r="A32" s="270">
        <v>13</v>
      </c>
      <c r="B32" s="276" t="s">
        <v>547</v>
      </c>
      <c r="C32" s="566">
        <v>8410539.2965939995</v>
      </c>
      <c r="D32" s="72"/>
      <c r="E32" s="71"/>
    </row>
    <row r="33" spans="1:5" ht="15">
      <c r="A33" s="270">
        <v>13.1</v>
      </c>
      <c r="B33" s="281" t="s">
        <v>548</v>
      </c>
      <c r="C33" s="566">
        <v>0</v>
      </c>
      <c r="D33" s="72"/>
      <c r="E33" s="71"/>
    </row>
    <row r="34" spans="1:5" ht="15">
      <c r="A34" s="270">
        <v>13.2</v>
      </c>
      <c r="B34" s="281" t="s">
        <v>549</v>
      </c>
      <c r="C34" s="568">
        <v>0</v>
      </c>
      <c r="D34" s="74"/>
      <c r="E34" s="71"/>
    </row>
    <row r="35" spans="1:5" ht="15">
      <c r="A35" s="270">
        <v>14</v>
      </c>
      <c r="B35" s="282" t="s">
        <v>550</v>
      </c>
      <c r="C35" s="568">
        <v>2281095034.3199182</v>
      </c>
      <c r="D35" s="74"/>
      <c r="E35" s="71"/>
    </row>
    <row r="36" spans="1:5" ht="15">
      <c r="A36" s="270"/>
      <c r="B36" s="283" t="s">
        <v>551</v>
      </c>
      <c r="C36" s="571"/>
      <c r="D36" s="76"/>
      <c r="E36" s="71"/>
    </row>
    <row r="37" spans="1:5" ht="15">
      <c r="A37" s="270">
        <v>15</v>
      </c>
      <c r="B37" s="284" t="s">
        <v>552</v>
      </c>
      <c r="C37" s="569">
        <v>0</v>
      </c>
      <c r="D37" s="323"/>
      <c r="E37" s="75"/>
    </row>
    <row r="38" spans="1:5" ht="15">
      <c r="A38" s="285">
        <v>15.1</v>
      </c>
      <c r="B38" s="286" t="s">
        <v>528</v>
      </c>
      <c r="C38" s="566">
        <v>0</v>
      </c>
      <c r="D38" s="72"/>
      <c r="E38" s="71"/>
    </row>
    <row r="39" spans="1:5" ht="15">
      <c r="A39" s="285">
        <v>16</v>
      </c>
      <c r="B39" s="273" t="s">
        <v>553</v>
      </c>
      <c r="C39" s="566">
        <v>0</v>
      </c>
      <c r="D39" s="72"/>
      <c r="E39" s="71"/>
    </row>
    <row r="40" spans="1:5" ht="15">
      <c r="A40" s="285">
        <v>17</v>
      </c>
      <c r="B40" s="273" t="s">
        <v>554</v>
      </c>
      <c r="C40" s="566">
        <v>1877501311.6226134</v>
      </c>
      <c r="D40" s="72"/>
      <c r="E40" s="71"/>
    </row>
    <row r="41" spans="1:5" ht="15">
      <c r="A41" s="285">
        <v>17.100000000000001</v>
      </c>
      <c r="B41" s="287" t="s">
        <v>555</v>
      </c>
      <c r="C41" s="566">
        <v>1535591474.3357384</v>
      </c>
      <c r="D41" s="72"/>
      <c r="E41" s="71"/>
    </row>
    <row r="42" spans="1:5" ht="15">
      <c r="A42" s="285">
        <v>17.2</v>
      </c>
      <c r="B42" s="288" t="s">
        <v>556</v>
      </c>
      <c r="C42" s="566">
        <v>335530913.56894499</v>
      </c>
      <c r="D42" s="72"/>
      <c r="E42" s="71"/>
    </row>
    <row r="43" spans="1:5" ht="15">
      <c r="A43" s="285">
        <v>17.3</v>
      </c>
      <c r="B43" s="314" t="s">
        <v>557</v>
      </c>
      <c r="C43" s="568">
        <v>0</v>
      </c>
      <c r="D43" s="74"/>
      <c r="E43" s="71"/>
    </row>
    <row r="44" spans="1:5" ht="15">
      <c r="A44" s="285">
        <v>17.399999999999999</v>
      </c>
      <c r="B44" s="315" t="s">
        <v>558</v>
      </c>
      <c r="C44" s="572">
        <v>6378923.7179300012</v>
      </c>
      <c r="D44" s="316"/>
      <c r="E44" s="71"/>
    </row>
    <row r="45" spans="1:5" ht="15">
      <c r="A45" s="285">
        <v>18</v>
      </c>
      <c r="B45" s="293" t="s">
        <v>559</v>
      </c>
      <c r="C45" s="573">
        <v>4650542.0929420004</v>
      </c>
      <c r="D45" s="322"/>
      <c r="E45" s="75"/>
    </row>
    <row r="46" spans="1:5" ht="15">
      <c r="A46" s="285">
        <v>19</v>
      </c>
      <c r="B46" s="293" t="s">
        <v>560</v>
      </c>
      <c r="C46" s="574">
        <v>2626243.0057719704</v>
      </c>
      <c r="D46" s="317"/>
    </row>
    <row r="47" spans="1:5" ht="15">
      <c r="A47" s="285">
        <v>19.100000000000001</v>
      </c>
      <c r="B47" s="318" t="s">
        <v>561</v>
      </c>
      <c r="C47" s="574">
        <v>234847.19999999995</v>
      </c>
      <c r="D47" s="317"/>
    </row>
    <row r="48" spans="1:5" ht="15">
      <c r="A48" s="285">
        <v>19.2</v>
      </c>
      <c r="B48" s="318" t="s">
        <v>562</v>
      </c>
      <c r="C48" s="574">
        <v>2391395.8057719702</v>
      </c>
      <c r="D48" s="317"/>
    </row>
    <row r="49" spans="1:4" ht="15">
      <c r="A49" s="285">
        <v>20</v>
      </c>
      <c r="B49" s="289" t="s">
        <v>563</v>
      </c>
      <c r="C49" s="574">
        <v>60796700.091143996</v>
      </c>
      <c r="D49" s="317"/>
    </row>
    <row r="50" spans="1:4" ht="15">
      <c r="A50" s="285">
        <v>21</v>
      </c>
      <c r="B50" s="319" t="s">
        <v>564</v>
      </c>
      <c r="C50" s="574">
        <v>561629.07537399977</v>
      </c>
      <c r="D50" s="317"/>
    </row>
    <row r="51" spans="1:4" ht="15">
      <c r="A51" s="285">
        <v>21.1</v>
      </c>
      <c r="B51" s="288" t="s">
        <v>565</v>
      </c>
      <c r="C51" s="574">
        <v>0</v>
      </c>
      <c r="D51" s="317"/>
    </row>
    <row r="52" spans="1:4" ht="15">
      <c r="A52" s="285">
        <v>22</v>
      </c>
      <c r="B52" s="290" t="s">
        <v>566</v>
      </c>
      <c r="C52" s="574">
        <v>1946136425.8878453</v>
      </c>
      <c r="D52" s="317"/>
    </row>
    <row r="53" spans="1:4" ht="15">
      <c r="A53" s="285"/>
      <c r="B53" s="291" t="s">
        <v>567</v>
      </c>
      <c r="C53" s="575"/>
      <c r="D53" s="317"/>
    </row>
    <row r="54" spans="1:4" ht="15">
      <c r="A54" s="285">
        <v>23</v>
      </c>
      <c r="B54" s="289" t="s">
        <v>568</v>
      </c>
      <c r="C54" s="574">
        <v>112482804.99000001</v>
      </c>
      <c r="D54" s="317"/>
    </row>
    <row r="55" spans="1:4" ht="15">
      <c r="A55" s="285">
        <v>24</v>
      </c>
      <c r="B55" s="289" t="s">
        <v>569</v>
      </c>
      <c r="C55" s="574">
        <v>0</v>
      </c>
      <c r="D55" s="317"/>
    </row>
    <row r="56" spans="1:4" ht="15">
      <c r="A56" s="285">
        <v>25</v>
      </c>
      <c r="B56" s="293" t="s">
        <v>570</v>
      </c>
      <c r="C56" s="574">
        <v>72117569.839999989</v>
      </c>
      <c r="D56" s="317"/>
    </row>
    <row r="57" spans="1:4" ht="15">
      <c r="A57" s="285">
        <v>26</v>
      </c>
      <c r="B57" s="293" t="s">
        <v>571</v>
      </c>
      <c r="C57" s="574">
        <v>0</v>
      </c>
      <c r="D57" s="317"/>
    </row>
    <row r="58" spans="1:4" ht="15">
      <c r="A58" s="285">
        <v>27</v>
      </c>
      <c r="B58" s="293" t="s">
        <v>572</v>
      </c>
      <c r="C58" s="574">
        <v>0</v>
      </c>
      <c r="D58" s="317"/>
    </row>
    <row r="59" spans="1:4" ht="15">
      <c r="A59" s="285">
        <v>27.1</v>
      </c>
      <c r="B59" s="315" t="s">
        <v>573</v>
      </c>
      <c r="C59" s="574">
        <v>0</v>
      </c>
      <c r="D59" s="317"/>
    </row>
    <row r="60" spans="1:4" ht="15">
      <c r="A60" s="285">
        <v>27.2</v>
      </c>
      <c r="B60" s="315" t="s">
        <v>574</v>
      </c>
      <c r="C60" s="574">
        <v>0</v>
      </c>
      <c r="D60" s="317"/>
    </row>
    <row r="61" spans="1:4" ht="15">
      <c r="A61" s="285">
        <v>28</v>
      </c>
      <c r="B61" s="292" t="s">
        <v>575</v>
      </c>
      <c r="C61" s="574">
        <v>0</v>
      </c>
      <c r="D61" s="317"/>
    </row>
    <row r="62" spans="1:4" ht="15">
      <c r="A62" s="285">
        <v>29</v>
      </c>
      <c r="B62" s="293" t="s">
        <v>576</v>
      </c>
      <c r="C62" s="574">
        <v>401996.38308788202</v>
      </c>
      <c r="D62" s="317"/>
    </row>
    <row r="63" spans="1:4" ht="15">
      <c r="A63" s="285">
        <v>29.1</v>
      </c>
      <c r="B63" s="320" t="s">
        <v>577</v>
      </c>
      <c r="C63" s="574">
        <v>0</v>
      </c>
      <c r="D63" s="317"/>
    </row>
    <row r="64" spans="1:4" ht="15">
      <c r="A64" s="285">
        <v>29.2</v>
      </c>
      <c r="B64" s="318" t="s">
        <v>578</v>
      </c>
      <c r="C64" s="574">
        <v>401996.38308788202</v>
      </c>
      <c r="D64" s="317" t="s">
        <v>772</v>
      </c>
    </row>
    <row r="65" spans="1:4" ht="15">
      <c r="A65" s="285">
        <v>29.3</v>
      </c>
      <c r="B65" s="318" t="s">
        <v>579</v>
      </c>
      <c r="C65" s="574">
        <v>0</v>
      </c>
      <c r="D65" s="317"/>
    </row>
    <row r="66" spans="1:4" ht="15">
      <c r="A66" s="285">
        <v>30</v>
      </c>
      <c r="B66" s="293" t="s">
        <v>580</v>
      </c>
      <c r="C66" s="574">
        <v>149956237.23998806</v>
      </c>
      <c r="D66" s="317"/>
    </row>
    <row r="67" spans="1:4" ht="15">
      <c r="A67" s="285">
        <v>31</v>
      </c>
      <c r="B67" s="321" t="s">
        <v>581</v>
      </c>
      <c r="C67" s="574">
        <v>334958608.45307589</v>
      </c>
      <c r="D67" s="317"/>
    </row>
    <row r="68" spans="1:4" ht="15">
      <c r="A68" s="285">
        <v>32</v>
      </c>
      <c r="B68" s="293" t="s">
        <v>582</v>
      </c>
      <c r="C68" s="574">
        <v>2281095034.3409214</v>
      </c>
      <c r="D68" s="317"/>
    </row>
  </sheetData>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S22"/>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C8" sqref="C8:S22"/>
    </sheetView>
  </sheetViews>
  <sheetFormatPr defaultColWidth="9.140625" defaultRowHeight="12.75"/>
  <cols>
    <col min="1" max="1" width="10.5703125" style="4" bestFit="1" customWidth="1"/>
    <col min="2" max="2" width="95" style="4" customWidth="1"/>
    <col min="3" max="3" width="13" style="4" bestFit="1" customWidth="1"/>
    <col min="4" max="4" width="16.42578125" style="4" bestFit="1" customWidth="1"/>
    <col min="5" max="5" width="13" style="4" bestFit="1" customWidth="1"/>
    <col min="6" max="6" width="16.42578125" style="4" bestFit="1" customWidth="1"/>
    <col min="7" max="7" width="13" style="4" bestFit="1" customWidth="1"/>
    <col min="8" max="8" width="13.140625" style="4" bestFit="1" customWidth="1"/>
    <col min="9" max="9" width="13" style="4" bestFit="1" customWidth="1"/>
    <col min="10" max="10" width="13.140625" style="4" bestFit="1" customWidth="1"/>
    <col min="11" max="11" width="13" style="4" bestFit="1" customWidth="1"/>
    <col min="12" max="12" width="13" style="13" bestFit="1" customWidth="1"/>
    <col min="13" max="13" width="15.140625" style="13" bestFit="1" customWidth="1"/>
    <col min="14" max="16" width="13" style="13" bestFit="1" customWidth="1"/>
    <col min="17" max="17" width="14.85546875" style="13" customWidth="1"/>
    <col min="18" max="18" width="13" style="13" bestFit="1" customWidth="1"/>
    <col min="19" max="19" width="34.85546875" style="13" customWidth="1"/>
    <col min="20" max="16384" width="9.140625" style="13"/>
  </cols>
  <sheetData>
    <row r="1" spans="1:19">
      <c r="A1" s="2" t="s">
        <v>30</v>
      </c>
      <c r="B1" s="3" t="str">
        <f>'Info '!C2</f>
        <v>JSC ProCredit Bank</v>
      </c>
    </row>
    <row r="2" spans="1:19">
      <c r="A2" s="2" t="s">
        <v>31</v>
      </c>
      <c r="B2" s="221">
        <f>'1. key ratios'!B2</f>
        <v>46112</v>
      </c>
    </row>
    <row r="4" spans="1:19" ht="26.25" thickBot="1">
      <c r="A4" s="4" t="s">
        <v>146</v>
      </c>
      <c r="B4" s="143" t="s">
        <v>238</v>
      </c>
    </row>
    <row r="5" spans="1:19" s="137" customFormat="1">
      <c r="A5" s="132"/>
      <c r="B5" s="133"/>
      <c r="C5" s="134" t="s">
        <v>0</v>
      </c>
      <c r="D5" s="134" t="s">
        <v>1</v>
      </c>
      <c r="E5" s="134" t="s">
        <v>2</v>
      </c>
      <c r="F5" s="134" t="s">
        <v>3</v>
      </c>
      <c r="G5" s="134" t="s">
        <v>4</v>
      </c>
      <c r="H5" s="134" t="s">
        <v>5</v>
      </c>
      <c r="I5" s="134" t="s">
        <v>8</v>
      </c>
      <c r="J5" s="134" t="s">
        <v>9</v>
      </c>
      <c r="K5" s="134" t="s">
        <v>10</v>
      </c>
      <c r="L5" s="134" t="s">
        <v>11</v>
      </c>
      <c r="M5" s="134" t="s">
        <v>12</v>
      </c>
      <c r="N5" s="134" t="s">
        <v>13</v>
      </c>
      <c r="O5" s="134" t="s">
        <v>222</v>
      </c>
      <c r="P5" s="134" t="s">
        <v>223</v>
      </c>
      <c r="Q5" s="134" t="s">
        <v>224</v>
      </c>
      <c r="R5" s="135" t="s">
        <v>225</v>
      </c>
      <c r="S5" s="136" t="s">
        <v>226</v>
      </c>
    </row>
    <row r="6" spans="1:19" s="137" customFormat="1" ht="99" customHeight="1">
      <c r="A6" s="138"/>
      <c r="B6" s="754" t="s">
        <v>227</v>
      </c>
      <c r="C6" s="750">
        <v>0</v>
      </c>
      <c r="D6" s="751"/>
      <c r="E6" s="750">
        <v>0.2</v>
      </c>
      <c r="F6" s="751"/>
      <c r="G6" s="750">
        <v>0.35</v>
      </c>
      <c r="H6" s="751"/>
      <c r="I6" s="750">
        <v>0.5</v>
      </c>
      <c r="J6" s="751"/>
      <c r="K6" s="750">
        <v>0.75</v>
      </c>
      <c r="L6" s="751"/>
      <c r="M6" s="750">
        <v>1</v>
      </c>
      <c r="N6" s="751"/>
      <c r="O6" s="750">
        <v>1.5</v>
      </c>
      <c r="P6" s="751"/>
      <c r="Q6" s="750">
        <v>2.5</v>
      </c>
      <c r="R6" s="751"/>
      <c r="S6" s="752" t="s">
        <v>145</v>
      </c>
    </row>
    <row r="7" spans="1:19" s="137" customFormat="1" ht="30.75" customHeight="1">
      <c r="A7" s="138"/>
      <c r="B7" s="755"/>
      <c r="C7" s="129" t="s">
        <v>148</v>
      </c>
      <c r="D7" s="129" t="s">
        <v>147</v>
      </c>
      <c r="E7" s="129" t="s">
        <v>148</v>
      </c>
      <c r="F7" s="129" t="s">
        <v>147</v>
      </c>
      <c r="G7" s="129" t="s">
        <v>148</v>
      </c>
      <c r="H7" s="129" t="s">
        <v>147</v>
      </c>
      <c r="I7" s="129" t="s">
        <v>148</v>
      </c>
      <c r="J7" s="129" t="s">
        <v>147</v>
      </c>
      <c r="K7" s="129" t="s">
        <v>148</v>
      </c>
      <c r="L7" s="129" t="s">
        <v>147</v>
      </c>
      <c r="M7" s="129" t="s">
        <v>148</v>
      </c>
      <c r="N7" s="129" t="s">
        <v>147</v>
      </c>
      <c r="O7" s="129" t="s">
        <v>148</v>
      </c>
      <c r="P7" s="129" t="s">
        <v>147</v>
      </c>
      <c r="Q7" s="129" t="s">
        <v>148</v>
      </c>
      <c r="R7" s="129" t="s">
        <v>147</v>
      </c>
      <c r="S7" s="753"/>
    </row>
    <row r="8" spans="1:19">
      <c r="A8" s="77">
        <v>1</v>
      </c>
      <c r="B8" s="1" t="s">
        <v>51</v>
      </c>
      <c r="C8" s="563">
        <v>172525962.06999996</v>
      </c>
      <c r="D8" s="563"/>
      <c r="E8" s="563">
        <v>0</v>
      </c>
      <c r="F8" s="563"/>
      <c r="G8" s="563">
        <v>0</v>
      </c>
      <c r="H8" s="563"/>
      <c r="I8" s="563">
        <v>0</v>
      </c>
      <c r="J8" s="563"/>
      <c r="K8" s="563">
        <v>0</v>
      </c>
      <c r="L8" s="563"/>
      <c r="M8" s="563">
        <v>288492940.96670902</v>
      </c>
      <c r="N8" s="563"/>
      <c r="O8" s="563">
        <v>0</v>
      </c>
      <c r="P8" s="563"/>
      <c r="Q8" s="563">
        <v>0</v>
      </c>
      <c r="R8" s="563"/>
      <c r="S8" s="563">
        <v>288492940.96670902</v>
      </c>
    </row>
    <row r="9" spans="1:19">
      <c r="A9" s="77">
        <v>2</v>
      </c>
      <c r="B9" s="1" t="s">
        <v>52</v>
      </c>
      <c r="C9" s="563">
        <v>0</v>
      </c>
      <c r="D9" s="563"/>
      <c r="E9" s="563">
        <v>0</v>
      </c>
      <c r="F9" s="563"/>
      <c r="G9" s="563">
        <v>0</v>
      </c>
      <c r="H9" s="563"/>
      <c r="I9" s="563">
        <v>0</v>
      </c>
      <c r="J9" s="563"/>
      <c r="K9" s="563">
        <v>0</v>
      </c>
      <c r="L9" s="563"/>
      <c r="M9" s="563">
        <v>0</v>
      </c>
      <c r="N9" s="563"/>
      <c r="O9" s="563">
        <v>0</v>
      </c>
      <c r="P9" s="563"/>
      <c r="Q9" s="563">
        <v>0</v>
      </c>
      <c r="R9" s="563"/>
      <c r="S9" s="563">
        <v>0</v>
      </c>
    </row>
    <row r="10" spans="1:19">
      <c r="A10" s="77">
        <v>3</v>
      </c>
      <c r="B10" s="1" t="s">
        <v>152</v>
      </c>
      <c r="C10" s="563">
        <v>0</v>
      </c>
      <c r="D10" s="563"/>
      <c r="E10" s="563">
        <v>0</v>
      </c>
      <c r="F10" s="563"/>
      <c r="G10" s="563">
        <v>0</v>
      </c>
      <c r="H10" s="563"/>
      <c r="I10" s="563">
        <v>0</v>
      </c>
      <c r="J10" s="563"/>
      <c r="K10" s="563">
        <v>0</v>
      </c>
      <c r="L10" s="563"/>
      <c r="M10" s="563">
        <v>0</v>
      </c>
      <c r="N10" s="563"/>
      <c r="O10" s="563">
        <v>0</v>
      </c>
      <c r="P10" s="563"/>
      <c r="Q10" s="563">
        <v>0</v>
      </c>
      <c r="R10" s="563"/>
      <c r="S10" s="563">
        <v>0</v>
      </c>
    </row>
    <row r="11" spans="1:19">
      <c r="A11" s="77">
        <v>4</v>
      </c>
      <c r="B11" s="1" t="s">
        <v>53</v>
      </c>
      <c r="C11" s="563">
        <v>0</v>
      </c>
      <c r="D11" s="563"/>
      <c r="E11" s="563">
        <v>0</v>
      </c>
      <c r="F11" s="563"/>
      <c r="G11" s="563">
        <v>0</v>
      </c>
      <c r="H11" s="563"/>
      <c r="I11" s="563">
        <v>0</v>
      </c>
      <c r="J11" s="563"/>
      <c r="K11" s="563">
        <v>0</v>
      </c>
      <c r="L11" s="563"/>
      <c r="M11" s="563">
        <v>0</v>
      </c>
      <c r="N11" s="563"/>
      <c r="O11" s="563">
        <v>0</v>
      </c>
      <c r="P11" s="563"/>
      <c r="Q11" s="563">
        <v>0</v>
      </c>
      <c r="R11" s="563"/>
      <c r="S11" s="563">
        <v>0</v>
      </c>
    </row>
    <row r="12" spans="1:19">
      <c r="A12" s="77">
        <v>5</v>
      </c>
      <c r="B12" s="1" t="s">
        <v>54</v>
      </c>
      <c r="C12" s="563">
        <v>0</v>
      </c>
      <c r="D12" s="563"/>
      <c r="E12" s="563">
        <v>0</v>
      </c>
      <c r="F12" s="563"/>
      <c r="G12" s="563">
        <v>0</v>
      </c>
      <c r="H12" s="563"/>
      <c r="I12" s="563">
        <v>0</v>
      </c>
      <c r="J12" s="563"/>
      <c r="K12" s="563">
        <v>0</v>
      </c>
      <c r="L12" s="563"/>
      <c r="M12" s="563">
        <v>0</v>
      </c>
      <c r="N12" s="563"/>
      <c r="O12" s="563">
        <v>0</v>
      </c>
      <c r="P12" s="563"/>
      <c r="Q12" s="563">
        <v>0</v>
      </c>
      <c r="R12" s="563"/>
      <c r="S12" s="563">
        <v>0</v>
      </c>
    </row>
    <row r="13" spans="1:19">
      <c r="A13" s="77">
        <v>6</v>
      </c>
      <c r="B13" s="1" t="s">
        <v>55</v>
      </c>
      <c r="C13" s="563">
        <v>0</v>
      </c>
      <c r="D13" s="563"/>
      <c r="E13" s="563">
        <v>250314368.28939232</v>
      </c>
      <c r="F13" s="563"/>
      <c r="G13" s="563">
        <v>0</v>
      </c>
      <c r="H13" s="563"/>
      <c r="I13" s="563">
        <v>26395470.008782998</v>
      </c>
      <c r="J13" s="563"/>
      <c r="K13" s="563">
        <v>0</v>
      </c>
      <c r="L13" s="563"/>
      <c r="M13" s="563">
        <v>1563730.4142571709</v>
      </c>
      <c r="N13" s="563"/>
      <c r="O13" s="563">
        <v>766698.59518512199</v>
      </c>
      <c r="P13" s="563"/>
      <c r="Q13" s="563">
        <v>0</v>
      </c>
      <c r="R13" s="563"/>
      <c r="S13" s="563">
        <v>65974386.969304815</v>
      </c>
    </row>
    <row r="14" spans="1:19">
      <c r="A14" s="77">
        <v>7</v>
      </c>
      <c r="B14" s="1" t="s">
        <v>56</v>
      </c>
      <c r="C14" s="563">
        <v>0</v>
      </c>
      <c r="D14" s="563"/>
      <c r="E14" s="563">
        <v>0</v>
      </c>
      <c r="F14" s="563"/>
      <c r="G14" s="563">
        <v>0</v>
      </c>
      <c r="H14" s="563"/>
      <c r="I14" s="563">
        <v>0</v>
      </c>
      <c r="J14" s="563"/>
      <c r="K14" s="563">
        <v>0</v>
      </c>
      <c r="L14" s="563"/>
      <c r="M14" s="563">
        <v>860527090.70889997</v>
      </c>
      <c r="N14" s="563">
        <v>84188524.66821</v>
      </c>
      <c r="O14" s="563">
        <v>0</v>
      </c>
      <c r="P14" s="563"/>
      <c r="Q14" s="563">
        <v>0</v>
      </c>
      <c r="R14" s="563"/>
      <c r="S14" s="563">
        <v>944715615.37711</v>
      </c>
    </row>
    <row r="15" spans="1:19">
      <c r="A15" s="77">
        <v>8</v>
      </c>
      <c r="B15" s="1" t="s">
        <v>57</v>
      </c>
      <c r="C15" s="563">
        <v>0</v>
      </c>
      <c r="D15" s="563"/>
      <c r="E15" s="563">
        <v>0</v>
      </c>
      <c r="F15" s="563"/>
      <c r="G15" s="563">
        <v>0</v>
      </c>
      <c r="H15" s="563"/>
      <c r="I15" s="563">
        <v>0</v>
      </c>
      <c r="J15" s="563"/>
      <c r="K15" s="563">
        <v>435431715.72589999</v>
      </c>
      <c r="L15" s="563"/>
      <c r="M15" s="563">
        <v>0</v>
      </c>
      <c r="N15" s="563"/>
      <c r="O15" s="563">
        <v>0</v>
      </c>
      <c r="P15" s="563"/>
      <c r="Q15" s="563">
        <v>0</v>
      </c>
      <c r="R15" s="563"/>
      <c r="S15" s="563">
        <v>326573786.79442501</v>
      </c>
    </row>
    <row r="16" spans="1:19">
      <c r="A16" s="77">
        <v>9</v>
      </c>
      <c r="B16" s="1" t="s">
        <v>58</v>
      </c>
      <c r="C16" s="563">
        <v>0</v>
      </c>
      <c r="D16" s="563"/>
      <c r="E16" s="563">
        <v>0</v>
      </c>
      <c r="F16" s="563"/>
      <c r="G16" s="563">
        <v>109452030.20640001</v>
      </c>
      <c r="H16" s="563"/>
      <c r="I16" s="563">
        <v>0</v>
      </c>
      <c r="J16" s="563"/>
      <c r="K16" s="563">
        <v>0</v>
      </c>
      <c r="L16" s="563"/>
      <c r="M16" s="563">
        <v>0</v>
      </c>
      <c r="N16" s="563"/>
      <c r="O16" s="563">
        <v>0</v>
      </c>
      <c r="P16" s="563"/>
      <c r="Q16" s="563">
        <v>0</v>
      </c>
      <c r="R16" s="563"/>
      <c r="S16" s="563">
        <v>38308210.572240002</v>
      </c>
    </row>
    <row r="17" spans="1:19">
      <c r="A17" s="77">
        <v>10</v>
      </c>
      <c r="B17" s="1" t="s">
        <v>59</v>
      </c>
      <c r="C17" s="563">
        <v>0</v>
      </c>
      <c r="D17" s="563"/>
      <c r="E17" s="563">
        <v>0</v>
      </c>
      <c r="F17" s="563"/>
      <c r="G17" s="563">
        <v>0</v>
      </c>
      <c r="H17" s="563"/>
      <c r="I17" s="563">
        <v>837310.86129999999</v>
      </c>
      <c r="J17" s="563"/>
      <c r="K17" s="563">
        <v>0</v>
      </c>
      <c r="L17" s="563"/>
      <c r="M17" s="563">
        <v>5063934.5558000002</v>
      </c>
      <c r="N17" s="563"/>
      <c r="O17" s="563">
        <v>29887.248</v>
      </c>
      <c r="P17" s="563"/>
      <c r="Q17" s="563">
        <v>0</v>
      </c>
      <c r="R17" s="563"/>
      <c r="S17" s="563">
        <v>5527420.8584500002</v>
      </c>
    </row>
    <row r="18" spans="1:19">
      <c r="A18" s="77">
        <v>11</v>
      </c>
      <c r="B18" s="1" t="s">
        <v>60</v>
      </c>
      <c r="C18" s="563">
        <v>0</v>
      </c>
      <c r="D18" s="563"/>
      <c r="E18" s="563">
        <v>0</v>
      </c>
      <c r="F18" s="563"/>
      <c r="G18" s="563">
        <v>0</v>
      </c>
      <c r="H18" s="563"/>
      <c r="I18" s="563">
        <v>0</v>
      </c>
      <c r="J18" s="563"/>
      <c r="K18" s="563">
        <v>0</v>
      </c>
      <c r="L18" s="563"/>
      <c r="M18" s="563">
        <v>0</v>
      </c>
      <c r="N18" s="563"/>
      <c r="O18" s="563">
        <v>0</v>
      </c>
      <c r="P18" s="563"/>
      <c r="Q18" s="563">
        <v>3953898.03</v>
      </c>
      <c r="R18" s="563"/>
      <c r="S18" s="563">
        <v>9884745.0749999993</v>
      </c>
    </row>
    <row r="19" spans="1:19">
      <c r="A19" s="77">
        <v>12</v>
      </c>
      <c r="B19" s="1" t="s">
        <v>61</v>
      </c>
      <c r="C19" s="563">
        <v>0</v>
      </c>
      <c r="D19" s="563"/>
      <c r="E19" s="563">
        <v>0</v>
      </c>
      <c r="F19" s="563"/>
      <c r="G19" s="563">
        <v>0</v>
      </c>
      <c r="H19" s="563"/>
      <c r="I19" s="563">
        <v>0</v>
      </c>
      <c r="J19" s="563"/>
      <c r="K19" s="563">
        <v>0</v>
      </c>
      <c r="L19" s="563"/>
      <c r="M19" s="563">
        <v>0</v>
      </c>
      <c r="N19" s="563"/>
      <c r="O19" s="563">
        <v>0</v>
      </c>
      <c r="P19" s="563"/>
      <c r="Q19" s="563">
        <v>0</v>
      </c>
      <c r="R19" s="563"/>
      <c r="S19" s="563">
        <v>0</v>
      </c>
    </row>
    <row r="20" spans="1:19">
      <c r="A20" s="77">
        <v>13</v>
      </c>
      <c r="B20" s="1" t="s">
        <v>144</v>
      </c>
      <c r="C20" s="563">
        <v>0</v>
      </c>
      <c r="D20" s="563"/>
      <c r="E20" s="563">
        <v>0</v>
      </c>
      <c r="F20" s="563"/>
      <c r="G20" s="563">
        <v>0</v>
      </c>
      <c r="H20" s="563"/>
      <c r="I20" s="563">
        <v>0</v>
      </c>
      <c r="J20" s="563"/>
      <c r="K20" s="563">
        <v>0</v>
      </c>
      <c r="L20" s="563"/>
      <c r="M20" s="563">
        <v>0</v>
      </c>
      <c r="N20" s="563"/>
      <c r="O20" s="563">
        <v>0</v>
      </c>
      <c r="P20" s="563"/>
      <c r="Q20" s="563">
        <v>0</v>
      </c>
      <c r="R20" s="563"/>
      <c r="S20" s="563">
        <v>0</v>
      </c>
    </row>
    <row r="21" spans="1:19">
      <c r="A21" s="77">
        <v>14</v>
      </c>
      <c r="B21" s="1" t="s">
        <v>63</v>
      </c>
      <c r="C21" s="563">
        <v>54074144.450000003</v>
      </c>
      <c r="D21" s="563"/>
      <c r="E21" s="563">
        <v>0</v>
      </c>
      <c r="F21" s="563"/>
      <c r="G21" s="563">
        <v>0</v>
      </c>
      <c r="H21" s="563"/>
      <c r="I21" s="563">
        <v>0</v>
      </c>
      <c r="J21" s="563"/>
      <c r="K21" s="563">
        <v>0</v>
      </c>
      <c r="L21" s="563"/>
      <c r="M21" s="563">
        <v>58218223.961677112</v>
      </c>
      <c r="N21" s="563"/>
      <c r="O21" s="563">
        <v>0</v>
      </c>
      <c r="P21" s="563"/>
      <c r="Q21" s="563">
        <v>0</v>
      </c>
      <c r="R21" s="563"/>
      <c r="S21" s="563">
        <v>58218223.961677112</v>
      </c>
    </row>
    <row r="22" spans="1:19" ht="13.5" thickBot="1">
      <c r="A22" s="78"/>
      <c r="B22" s="79" t="s">
        <v>64</v>
      </c>
      <c r="C22" s="564">
        <v>226600106.51999998</v>
      </c>
      <c r="D22" s="564">
        <v>0</v>
      </c>
      <c r="E22" s="564">
        <v>250314368.28939232</v>
      </c>
      <c r="F22" s="564">
        <v>0</v>
      </c>
      <c r="G22" s="564">
        <v>109452030.20640001</v>
      </c>
      <c r="H22" s="564">
        <v>0</v>
      </c>
      <c r="I22" s="564">
        <v>27232780.870082997</v>
      </c>
      <c r="J22" s="564">
        <v>0</v>
      </c>
      <c r="K22" s="564">
        <v>435431715.72589999</v>
      </c>
      <c r="L22" s="564">
        <v>0</v>
      </c>
      <c r="M22" s="564">
        <v>1213865920.6073432</v>
      </c>
      <c r="N22" s="564">
        <v>84188524.66821</v>
      </c>
      <c r="O22" s="564">
        <v>796585.84318512201</v>
      </c>
      <c r="P22" s="564">
        <v>0</v>
      </c>
      <c r="Q22" s="564">
        <v>3953898.03</v>
      </c>
      <c r="R22" s="564">
        <v>0</v>
      </c>
      <c r="S22" s="564">
        <v>1737695330.5749159</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headerFooter>
    <oddHeader>&amp;C&amp;"Calibri"&amp;10&amp;K0078D7 Classification: Restricted to Partners&amp;1#_x000D_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28"/>
  <sheetViews>
    <sheetView zoomScale="80" zoomScaleNormal="80" workbookViewId="0">
      <pane xSplit="2" ySplit="6" topLeftCell="L7" activePane="bottomRight" state="frozen"/>
      <selection activeCell="B19" sqref="B19"/>
      <selection pane="topRight" activeCell="B19" sqref="B19"/>
      <selection pane="bottomLeft" activeCell="B19" sqref="B19"/>
      <selection pane="bottomRight" activeCell="U34" sqref="U34"/>
    </sheetView>
  </sheetViews>
  <sheetFormatPr defaultColWidth="9.140625" defaultRowHeight="12.75"/>
  <cols>
    <col min="1" max="1" width="10.5703125" style="4" bestFit="1" customWidth="1"/>
    <col min="2" max="2" width="63.85546875" style="4" bestFit="1" customWidth="1"/>
    <col min="3" max="3" width="19" style="4" customWidth="1"/>
    <col min="4" max="4" width="19.5703125" style="4" customWidth="1"/>
    <col min="5" max="5" width="31.140625" style="4" customWidth="1"/>
    <col min="6" max="6" width="29.140625" style="4" customWidth="1"/>
    <col min="7" max="7" width="28.5703125" style="4" customWidth="1"/>
    <col min="8" max="8" width="26.42578125" style="4" customWidth="1"/>
    <col min="9" max="9" width="23.85546875" style="4" customWidth="1"/>
    <col min="10" max="10" width="21.5703125" style="4" customWidth="1"/>
    <col min="11" max="11" width="15.85546875" style="4" customWidth="1"/>
    <col min="12" max="12" width="13.140625" style="4" customWidth="1"/>
    <col min="13" max="13" width="20.85546875" style="4" customWidth="1"/>
    <col min="14" max="14" width="19.140625" style="4" customWidth="1"/>
    <col min="15" max="15" width="18.42578125" style="4" customWidth="1"/>
    <col min="16" max="16" width="19" style="4" customWidth="1"/>
    <col min="17" max="17" width="20.140625" style="4" customWidth="1"/>
    <col min="18" max="18" width="18" style="4" customWidth="1"/>
    <col min="19" max="19" width="36" style="4" customWidth="1"/>
    <col min="20" max="20" width="26.140625" style="4" customWidth="1"/>
    <col min="21" max="21" width="24.85546875" style="4" customWidth="1"/>
    <col min="22" max="22" width="20" style="4" customWidth="1"/>
    <col min="23" max="16384" width="9.140625" style="13"/>
  </cols>
  <sheetData>
    <row r="1" spans="1:22">
      <c r="A1" s="2" t="s">
        <v>30</v>
      </c>
      <c r="B1" s="3" t="str">
        <f>'Info '!C2</f>
        <v>JSC ProCredit Bank</v>
      </c>
    </row>
    <row r="2" spans="1:22">
      <c r="A2" s="2" t="s">
        <v>31</v>
      </c>
      <c r="B2" s="221">
        <f>'1. key ratios'!B2</f>
        <v>46112</v>
      </c>
    </row>
    <row r="4" spans="1:22" ht="13.5" thickBot="1">
      <c r="A4" s="4" t="s">
        <v>230</v>
      </c>
      <c r="B4" s="80" t="s">
        <v>50</v>
      </c>
      <c r="V4" s="14" t="s">
        <v>35</v>
      </c>
    </row>
    <row r="5" spans="1:22" ht="12.75" customHeight="1">
      <c r="A5" s="81"/>
      <c r="B5" s="82"/>
      <c r="C5" s="756" t="s">
        <v>156</v>
      </c>
      <c r="D5" s="757"/>
      <c r="E5" s="757"/>
      <c r="F5" s="757"/>
      <c r="G5" s="757"/>
      <c r="H5" s="757"/>
      <c r="I5" s="757"/>
      <c r="J5" s="757"/>
      <c r="K5" s="757"/>
      <c r="L5" s="758"/>
      <c r="M5" s="759" t="s">
        <v>157</v>
      </c>
      <c r="N5" s="760"/>
      <c r="O5" s="760"/>
      <c r="P5" s="760"/>
      <c r="Q5" s="760"/>
      <c r="R5" s="760"/>
      <c r="S5" s="761"/>
      <c r="T5" s="764" t="s">
        <v>228</v>
      </c>
      <c r="U5" s="764" t="s">
        <v>229</v>
      </c>
      <c r="V5" s="762" t="s">
        <v>76</v>
      </c>
    </row>
    <row r="6" spans="1:22" s="40" customFormat="1" ht="102">
      <c r="A6" s="38"/>
      <c r="B6" s="83"/>
      <c r="C6" s="84" t="s">
        <v>65</v>
      </c>
      <c r="D6" s="113" t="s">
        <v>66</v>
      </c>
      <c r="E6" s="96" t="s">
        <v>159</v>
      </c>
      <c r="F6" s="96" t="s">
        <v>160</v>
      </c>
      <c r="G6" s="113" t="s">
        <v>163</v>
      </c>
      <c r="H6" s="113" t="s">
        <v>158</v>
      </c>
      <c r="I6" s="113" t="s">
        <v>67</v>
      </c>
      <c r="J6" s="113" t="s">
        <v>68</v>
      </c>
      <c r="K6" s="85" t="s">
        <v>69</v>
      </c>
      <c r="L6" s="86" t="s">
        <v>70</v>
      </c>
      <c r="M6" s="84" t="s">
        <v>161</v>
      </c>
      <c r="N6" s="85" t="s">
        <v>71</v>
      </c>
      <c r="O6" s="85" t="s">
        <v>72</v>
      </c>
      <c r="P6" s="85" t="s">
        <v>73</v>
      </c>
      <c r="Q6" s="85" t="s">
        <v>74</v>
      </c>
      <c r="R6" s="85" t="s">
        <v>75</v>
      </c>
      <c r="S6" s="131" t="s">
        <v>162</v>
      </c>
      <c r="T6" s="765"/>
      <c r="U6" s="765"/>
      <c r="V6" s="763"/>
    </row>
    <row r="7" spans="1:22">
      <c r="A7" s="87">
        <v>1</v>
      </c>
      <c r="B7" s="1" t="s">
        <v>51</v>
      </c>
      <c r="C7" s="576"/>
      <c r="D7" s="563"/>
      <c r="E7" s="563"/>
      <c r="F7" s="563"/>
      <c r="G7" s="563"/>
      <c r="H7" s="563"/>
      <c r="I7" s="563"/>
      <c r="J7" s="563"/>
      <c r="K7" s="563"/>
      <c r="L7" s="559"/>
      <c r="M7" s="576"/>
      <c r="N7" s="563"/>
      <c r="O7" s="563">
        <v>251205175</v>
      </c>
      <c r="P7" s="563"/>
      <c r="Q7" s="563"/>
      <c r="R7" s="563"/>
      <c r="S7" s="559"/>
      <c r="T7" s="577">
        <v>251205175</v>
      </c>
      <c r="U7" s="577"/>
      <c r="V7" s="578">
        <v>251205175</v>
      </c>
    </row>
    <row r="8" spans="1:22">
      <c r="A8" s="87">
        <v>2</v>
      </c>
      <c r="B8" s="1" t="s">
        <v>52</v>
      </c>
      <c r="C8" s="576"/>
      <c r="D8" s="563">
        <v>0</v>
      </c>
      <c r="E8" s="563"/>
      <c r="F8" s="563"/>
      <c r="G8" s="563"/>
      <c r="H8" s="563"/>
      <c r="I8" s="563"/>
      <c r="J8" s="563"/>
      <c r="K8" s="563"/>
      <c r="L8" s="559"/>
      <c r="M8" s="576"/>
      <c r="N8" s="563"/>
      <c r="O8" s="563">
        <v>0</v>
      </c>
      <c r="P8" s="563"/>
      <c r="Q8" s="563"/>
      <c r="R8" s="563"/>
      <c r="S8" s="559"/>
      <c r="T8" s="577">
        <v>0</v>
      </c>
      <c r="U8" s="577"/>
      <c r="V8" s="578">
        <v>0</v>
      </c>
    </row>
    <row r="9" spans="1:22">
      <c r="A9" s="87">
        <v>3</v>
      </c>
      <c r="B9" s="1" t="s">
        <v>153</v>
      </c>
      <c r="C9" s="576"/>
      <c r="D9" s="563">
        <v>0</v>
      </c>
      <c r="E9" s="563"/>
      <c r="F9" s="563"/>
      <c r="G9" s="563"/>
      <c r="H9" s="563"/>
      <c r="I9" s="563"/>
      <c r="J9" s="563"/>
      <c r="K9" s="563"/>
      <c r="L9" s="559"/>
      <c r="M9" s="576"/>
      <c r="N9" s="563"/>
      <c r="O9" s="563">
        <v>0</v>
      </c>
      <c r="P9" s="563"/>
      <c r="Q9" s="563"/>
      <c r="R9" s="563"/>
      <c r="S9" s="559"/>
      <c r="T9" s="577">
        <v>0</v>
      </c>
      <c r="U9" s="577"/>
      <c r="V9" s="578">
        <v>0</v>
      </c>
    </row>
    <row r="10" spans="1:22">
      <c r="A10" s="87">
        <v>4</v>
      </c>
      <c r="B10" s="1" t="s">
        <v>53</v>
      </c>
      <c r="C10" s="576"/>
      <c r="D10" s="563">
        <v>0</v>
      </c>
      <c r="E10" s="563"/>
      <c r="F10" s="563"/>
      <c r="G10" s="563"/>
      <c r="H10" s="563"/>
      <c r="I10" s="563"/>
      <c r="J10" s="563"/>
      <c r="K10" s="563"/>
      <c r="L10" s="559"/>
      <c r="M10" s="576"/>
      <c r="N10" s="563"/>
      <c r="O10" s="563">
        <v>0</v>
      </c>
      <c r="P10" s="563"/>
      <c r="Q10" s="563"/>
      <c r="R10" s="563"/>
      <c r="S10" s="559"/>
      <c r="T10" s="577">
        <v>0</v>
      </c>
      <c r="U10" s="577"/>
      <c r="V10" s="578">
        <v>0</v>
      </c>
    </row>
    <row r="11" spans="1:22">
      <c r="A11" s="87">
        <v>5</v>
      </c>
      <c r="B11" s="1" t="s">
        <v>54</v>
      </c>
      <c r="C11" s="576"/>
      <c r="D11" s="563">
        <v>0</v>
      </c>
      <c r="E11" s="563"/>
      <c r="F11" s="563"/>
      <c r="G11" s="563"/>
      <c r="H11" s="563"/>
      <c r="I11" s="563"/>
      <c r="J11" s="563"/>
      <c r="K11" s="563"/>
      <c r="L11" s="559"/>
      <c r="M11" s="576"/>
      <c r="N11" s="563"/>
      <c r="O11" s="563">
        <v>0</v>
      </c>
      <c r="P11" s="563"/>
      <c r="Q11" s="563"/>
      <c r="R11" s="563"/>
      <c r="S11" s="559"/>
      <c r="T11" s="577">
        <v>0</v>
      </c>
      <c r="U11" s="577"/>
      <c r="V11" s="578">
        <v>0</v>
      </c>
    </row>
    <row r="12" spans="1:22">
      <c r="A12" s="87">
        <v>6</v>
      </c>
      <c r="B12" s="1" t="s">
        <v>55</v>
      </c>
      <c r="C12" s="576"/>
      <c r="D12" s="563">
        <v>0</v>
      </c>
      <c r="E12" s="563"/>
      <c r="F12" s="563"/>
      <c r="G12" s="563"/>
      <c r="H12" s="563"/>
      <c r="I12" s="563"/>
      <c r="J12" s="563"/>
      <c r="K12" s="563"/>
      <c r="L12" s="559"/>
      <c r="M12" s="576"/>
      <c r="N12" s="563"/>
      <c r="O12" s="563">
        <v>0</v>
      </c>
      <c r="P12" s="563"/>
      <c r="Q12" s="563"/>
      <c r="R12" s="563"/>
      <c r="S12" s="559"/>
      <c r="T12" s="577">
        <v>0</v>
      </c>
      <c r="U12" s="577"/>
      <c r="V12" s="578">
        <v>0</v>
      </c>
    </row>
    <row r="13" spans="1:22">
      <c r="A13" s="87">
        <v>7</v>
      </c>
      <c r="B13" s="1" t="s">
        <v>56</v>
      </c>
      <c r="C13" s="576"/>
      <c r="D13" s="563">
        <v>12516600.7656</v>
      </c>
      <c r="E13" s="563"/>
      <c r="F13" s="563"/>
      <c r="G13" s="563"/>
      <c r="H13" s="563"/>
      <c r="I13" s="563"/>
      <c r="J13" s="563"/>
      <c r="K13" s="563"/>
      <c r="L13" s="559"/>
      <c r="M13" s="576"/>
      <c r="N13" s="563"/>
      <c r="O13" s="563">
        <v>26278880.7183</v>
      </c>
      <c r="P13" s="563"/>
      <c r="Q13" s="563"/>
      <c r="R13" s="563"/>
      <c r="S13" s="559"/>
      <c r="T13" s="577">
        <v>34439832.949000001</v>
      </c>
      <c r="U13" s="577">
        <v>4355648.5349000003</v>
      </c>
      <c r="V13" s="578">
        <v>38795481.483899996</v>
      </c>
    </row>
    <row r="14" spans="1:22">
      <c r="A14" s="87">
        <v>8</v>
      </c>
      <c r="B14" s="1" t="s">
        <v>57</v>
      </c>
      <c r="C14" s="576"/>
      <c r="D14" s="563">
        <v>4370040.3891000003</v>
      </c>
      <c r="E14" s="563"/>
      <c r="F14" s="563"/>
      <c r="G14" s="563"/>
      <c r="H14" s="563"/>
      <c r="I14" s="563"/>
      <c r="J14" s="563"/>
      <c r="K14" s="563"/>
      <c r="L14" s="559"/>
      <c r="M14" s="576"/>
      <c r="N14" s="563"/>
      <c r="O14" s="563">
        <v>2086741.5341</v>
      </c>
      <c r="P14" s="563"/>
      <c r="Q14" s="563"/>
      <c r="R14" s="563"/>
      <c r="S14" s="559"/>
      <c r="T14" s="577">
        <v>6456781.9232000001</v>
      </c>
      <c r="U14" s="577"/>
      <c r="V14" s="578">
        <v>6456781.9232000001</v>
      </c>
    </row>
    <row r="15" spans="1:22" ht="25.5">
      <c r="A15" s="87">
        <v>9</v>
      </c>
      <c r="B15" s="1" t="s">
        <v>58</v>
      </c>
      <c r="C15" s="576"/>
      <c r="D15" s="563">
        <v>0</v>
      </c>
      <c r="E15" s="563"/>
      <c r="F15" s="563"/>
      <c r="G15" s="563"/>
      <c r="H15" s="563"/>
      <c r="I15" s="563"/>
      <c r="J15" s="563"/>
      <c r="K15" s="563"/>
      <c r="L15" s="559"/>
      <c r="M15" s="576"/>
      <c r="N15" s="563"/>
      <c r="O15" s="563">
        <v>0</v>
      </c>
      <c r="P15" s="563"/>
      <c r="Q15" s="563"/>
      <c r="R15" s="563"/>
      <c r="S15" s="559"/>
      <c r="T15" s="577">
        <v>0</v>
      </c>
      <c r="U15" s="577"/>
      <c r="V15" s="578">
        <v>0</v>
      </c>
    </row>
    <row r="16" spans="1:22">
      <c r="A16" s="87">
        <v>10</v>
      </c>
      <c r="B16" s="1" t="s">
        <v>59</v>
      </c>
      <c r="C16" s="576"/>
      <c r="D16" s="563">
        <v>0</v>
      </c>
      <c r="E16" s="563"/>
      <c r="F16" s="563"/>
      <c r="G16" s="563"/>
      <c r="H16" s="563"/>
      <c r="I16" s="563"/>
      <c r="J16" s="563"/>
      <c r="K16" s="563"/>
      <c r="L16" s="559"/>
      <c r="M16" s="576"/>
      <c r="N16" s="563"/>
      <c r="O16" s="563">
        <v>0</v>
      </c>
      <c r="P16" s="563"/>
      <c r="Q16" s="563"/>
      <c r="R16" s="563"/>
      <c r="S16" s="559"/>
      <c r="T16" s="577">
        <v>0</v>
      </c>
      <c r="U16" s="577"/>
      <c r="V16" s="578">
        <v>0</v>
      </c>
    </row>
    <row r="17" spans="1:22">
      <c r="A17" s="87">
        <v>11</v>
      </c>
      <c r="B17" s="1" t="s">
        <v>60</v>
      </c>
      <c r="C17" s="576"/>
      <c r="D17" s="563">
        <v>0</v>
      </c>
      <c r="E17" s="563"/>
      <c r="F17" s="563"/>
      <c r="G17" s="563"/>
      <c r="H17" s="563"/>
      <c r="I17" s="563"/>
      <c r="J17" s="563"/>
      <c r="K17" s="563"/>
      <c r="L17" s="559"/>
      <c r="M17" s="576"/>
      <c r="N17" s="563"/>
      <c r="O17" s="563">
        <v>0</v>
      </c>
      <c r="P17" s="563"/>
      <c r="Q17" s="563"/>
      <c r="R17" s="563"/>
      <c r="S17" s="559"/>
      <c r="T17" s="577">
        <v>0</v>
      </c>
      <c r="U17" s="577"/>
      <c r="V17" s="578">
        <v>0</v>
      </c>
    </row>
    <row r="18" spans="1:22">
      <c r="A18" s="87">
        <v>12</v>
      </c>
      <c r="B18" s="1" t="s">
        <v>61</v>
      </c>
      <c r="C18" s="576"/>
      <c r="D18" s="563">
        <v>0</v>
      </c>
      <c r="E18" s="563"/>
      <c r="F18" s="563"/>
      <c r="G18" s="563"/>
      <c r="H18" s="563"/>
      <c r="I18" s="563"/>
      <c r="J18" s="563"/>
      <c r="K18" s="563"/>
      <c r="L18" s="559"/>
      <c r="M18" s="576"/>
      <c r="N18" s="563"/>
      <c r="O18" s="563">
        <v>0</v>
      </c>
      <c r="P18" s="563"/>
      <c r="Q18" s="563"/>
      <c r="R18" s="563"/>
      <c r="S18" s="559"/>
      <c r="T18" s="577">
        <v>0</v>
      </c>
      <c r="U18" s="577"/>
      <c r="V18" s="578">
        <v>0</v>
      </c>
    </row>
    <row r="19" spans="1:22">
      <c r="A19" s="87">
        <v>13</v>
      </c>
      <c r="B19" s="1" t="s">
        <v>62</v>
      </c>
      <c r="C19" s="576"/>
      <c r="D19" s="563">
        <v>0</v>
      </c>
      <c r="E19" s="563"/>
      <c r="F19" s="563"/>
      <c r="G19" s="563"/>
      <c r="H19" s="563"/>
      <c r="I19" s="563"/>
      <c r="J19" s="563"/>
      <c r="K19" s="563"/>
      <c r="L19" s="559"/>
      <c r="M19" s="576"/>
      <c r="N19" s="563"/>
      <c r="O19" s="563">
        <v>0</v>
      </c>
      <c r="P19" s="563"/>
      <c r="Q19" s="563"/>
      <c r="R19" s="563"/>
      <c r="S19" s="559"/>
      <c r="T19" s="577">
        <v>0</v>
      </c>
      <c r="U19" s="577"/>
      <c r="V19" s="578">
        <v>0</v>
      </c>
    </row>
    <row r="20" spans="1:22">
      <c r="A20" s="87">
        <v>14</v>
      </c>
      <c r="B20" s="1" t="s">
        <v>63</v>
      </c>
      <c r="C20" s="576"/>
      <c r="D20" s="563">
        <v>0</v>
      </c>
      <c r="E20" s="563"/>
      <c r="F20" s="563"/>
      <c r="G20" s="563"/>
      <c r="H20" s="563"/>
      <c r="I20" s="563"/>
      <c r="J20" s="563"/>
      <c r="K20" s="563"/>
      <c r="L20" s="559"/>
      <c r="M20" s="576"/>
      <c r="N20" s="563"/>
      <c r="O20" s="563">
        <v>0</v>
      </c>
      <c r="P20" s="563"/>
      <c r="Q20" s="563"/>
      <c r="R20" s="563"/>
      <c r="S20" s="559"/>
      <c r="T20" s="577">
        <v>0</v>
      </c>
      <c r="U20" s="577"/>
      <c r="V20" s="578">
        <v>0</v>
      </c>
    </row>
    <row r="21" spans="1:22" ht="13.5" thickBot="1">
      <c r="A21" s="78"/>
      <c r="B21" s="88" t="s">
        <v>64</v>
      </c>
      <c r="C21" s="579">
        <v>0</v>
      </c>
      <c r="D21" s="564">
        <v>16886641.1547</v>
      </c>
      <c r="E21" s="564">
        <v>0</v>
      </c>
      <c r="F21" s="564">
        <v>0</v>
      </c>
      <c r="G21" s="564">
        <v>0</v>
      </c>
      <c r="H21" s="564">
        <v>0</v>
      </c>
      <c r="I21" s="564">
        <v>0</v>
      </c>
      <c r="J21" s="564">
        <v>0</v>
      </c>
      <c r="K21" s="564">
        <v>0</v>
      </c>
      <c r="L21" s="580">
        <v>0</v>
      </c>
      <c r="M21" s="579">
        <v>0</v>
      </c>
      <c r="N21" s="564">
        <v>0</v>
      </c>
      <c r="O21" s="564">
        <v>279570797.25239998</v>
      </c>
      <c r="P21" s="564">
        <v>0</v>
      </c>
      <c r="Q21" s="564">
        <v>0</v>
      </c>
      <c r="R21" s="564">
        <v>0</v>
      </c>
      <c r="S21" s="580">
        <v>0</v>
      </c>
      <c r="T21" s="580">
        <v>292101789.87220001</v>
      </c>
      <c r="U21" s="580">
        <v>4355648.5349000003</v>
      </c>
      <c r="V21" s="581">
        <v>296457438.40710002</v>
      </c>
    </row>
    <row r="24" spans="1:22">
      <c r="C24" s="21"/>
      <c r="D24" s="21"/>
      <c r="E24" s="21"/>
    </row>
    <row r="25" spans="1:22">
      <c r="A25" s="37"/>
      <c r="B25" s="37"/>
      <c r="D25" s="21"/>
      <c r="E25" s="21"/>
    </row>
    <row r="26" spans="1:22">
      <c r="A26" s="37"/>
      <c r="B26" s="22"/>
      <c r="D26" s="21"/>
      <c r="E26" s="21"/>
    </row>
    <row r="27" spans="1:22">
      <c r="A27" s="37"/>
      <c r="B27" s="37"/>
      <c r="D27" s="21"/>
      <c r="E27" s="21"/>
    </row>
    <row r="28" spans="1:22">
      <c r="A28" s="37"/>
      <c r="B28" s="22"/>
      <c r="D28" s="21"/>
      <c r="E28" s="21"/>
    </row>
  </sheetData>
  <mergeCells count="5">
    <mergeCell ref="C5:L5"/>
    <mergeCell ref="M5:S5"/>
    <mergeCell ref="V5:V6"/>
    <mergeCell ref="T5:T6"/>
    <mergeCell ref="U5:U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I22"/>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activeCell="F39" sqref="F39"/>
    </sheetView>
  </sheetViews>
  <sheetFormatPr defaultColWidth="9.140625" defaultRowHeight="12.75"/>
  <cols>
    <col min="1" max="1" width="10.5703125" style="4" bestFit="1" customWidth="1"/>
    <col min="2" max="2" width="101.85546875" style="4" customWidth="1"/>
    <col min="3" max="3" width="25.7109375" style="118" bestFit="1" customWidth="1"/>
    <col min="4" max="4" width="14.85546875" style="118" bestFit="1" customWidth="1"/>
    <col min="5" max="5" width="17.85546875" style="118" customWidth="1"/>
    <col min="6" max="6" width="15.85546875" style="118" customWidth="1"/>
    <col min="7" max="7" width="17.42578125" style="118" customWidth="1"/>
    <col min="8" max="8" width="15.140625" style="118" customWidth="1"/>
    <col min="9" max="16384" width="9.140625" style="13"/>
  </cols>
  <sheetData>
    <row r="1" spans="1:9">
      <c r="A1" s="2" t="s">
        <v>30</v>
      </c>
      <c r="B1" s="4" t="str">
        <f>'Info '!C2</f>
        <v>JSC ProCredit Bank</v>
      </c>
      <c r="C1" s="3"/>
    </row>
    <row r="2" spans="1:9">
      <c r="A2" s="2" t="s">
        <v>31</v>
      </c>
      <c r="B2" s="221">
        <f>'1. key ratios'!B2</f>
        <v>46112</v>
      </c>
      <c r="C2" s="221"/>
    </row>
    <row r="4" spans="1:9" ht="13.5" thickBot="1">
      <c r="A4" s="2" t="s">
        <v>150</v>
      </c>
      <c r="B4" s="80" t="s">
        <v>239</v>
      </c>
    </row>
    <row r="5" spans="1:9">
      <c r="A5" s="81"/>
      <c r="B5" s="89"/>
      <c r="C5" s="139" t="s">
        <v>0</v>
      </c>
      <c r="D5" s="139" t="s">
        <v>1</v>
      </c>
      <c r="E5" s="139" t="s">
        <v>2</v>
      </c>
      <c r="F5" s="139" t="s">
        <v>3</v>
      </c>
      <c r="G5" s="140" t="s">
        <v>4</v>
      </c>
      <c r="H5" s="141" t="s">
        <v>5</v>
      </c>
      <c r="I5" s="90"/>
    </row>
    <row r="6" spans="1:9" s="90" customFormat="1" ht="12.75" customHeight="1">
      <c r="A6" s="91"/>
      <c r="B6" s="768" t="s">
        <v>149</v>
      </c>
      <c r="C6" s="754" t="s">
        <v>232</v>
      </c>
      <c r="D6" s="770" t="s">
        <v>231</v>
      </c>
      <c r="E6" s="771"/>
      <c r="F6" s="754" t="s">
        <v>236</v>
      </c>
      <c r="G6" s="754" t="s">
        <v>237</v>
      </c>
      <c r="H6" s="766" t="s">
        <v>235</v>
      </c>
    </row>
    <row r="7" spans="1:9" ht="38.25">
      <c r="A7" s="93"/>
      <c r="B7" s="769"/>
      <c r="C7" s="755"/>
      <c r="D7" s="142" t="s">
        <v>234</v>
      </c>
      <c r="E7" s="142" t="s">
        <v>233</v>
      </c>
      <c r="F7" s="755"/>
      <c r="G7" s="755"/>
      <c r="H7" s="767"/>
      <c r="I7" s="90"/>
    </row>
    <row r="8" spans="1:9">
      <c r="A8" s="91">
        <v>1</v>
      </c>
      <c r="B8" s="1" t="s">
        <v>51</v>
      </c>
      <c r="C8" s="582">
        <v>461018903.03670895</v>
      </c>
      <c r="D8" s="582"/>
      <c r="E8" s="582"/>
      <c r="F8" s="582">
        <v>288492940.96670902</v>
      </c>
      <c r="G8" s="583">
        <v>37287765.966709018</v>
      </c>
      <c r="H8" s="680">
        <v>8.0881208386676395E-2</v>
      </c>
    </row>
    <row r="9" spans="1:9" ht="15" customHeight="1">
      <c r="A9" s="91">
        <v>2</v>
      </c>
      <c r="B9" s="1" t="s">
        <v>52</v>
      </c>
      <c r="C9" s="582">
        <v>0</v>
      </c>
      <c r="D9" s="582"/>
      <c r="E9" s="582"/>
      <c r="F9" s="582">
        <v>0</v>
      </c>
      <c r="G9" s="583">
        <v>0</v>
      </c>
      <c r="H9" s="680"/>
    </row>
    <row r="10" spans="1:9">
      <c r="A10" s="91">
        <v>3</v>
      </c>
      <c r="B10" s="1" t="s">
        <v>153</v>
      </c>
      <c r="C10" s="582">
        <v>0</v>
      </c>
      <c r="D10" s="582"/>
      <c r="E10" s="582"/>
      <c r="F10" s="582">
        <v>0</v>
      </c>
      <c r="G10" s="583">
        <v>0</v>
      </c>
      <c r="H10" s="680"/>
    </row>
    <row r="11" spans="1:9">
      <c r="A11" s="91">
        <v>4</v>
      </c>
      <c r="B11" s="1" t="s">
        <v>53</v>
      </c>
      <c r="C11" s="582">
        <v>0</v>
      </c>
      <c r="D11" s="582"/>
      <c r="E11" s="582"/>
      <c r="F11" s="582">
        <v>0</v>
      </c>
      <c r="G11" s="583">
        <v>0</v>
      </c>
      <c r="H11" s="680"/>
    </row>
    <row r="12" spans="1:9">
      <c r="A12" s="91">
        <v>5</v>
      </c>
      <c r="B12" s="1" t="s">
        <v>54</v>
      </c>
      <c r="C12" s="582">
        <v>0</v>
      </c>
      <c r="D12" s="582"/>
      <c r="E12" s="582"/>
      <c r="F12" s="582">
        <v>0</v>
      </c>
      <c r="G12" s="583">
        <v>0</v>
      </c>
      <c r="H12" s="680"/>
    </row>
    <row r="13" spans="1:9">
      <c r="A13" s="91">
        <v>6</v>
      </c>
      <c r="B13" s="1" t="s">
        <v>55</v>
      </c>
      <c r="C13" s="582">
        <v>279040267.3076176</v>
      </c>
      <c r="D13" s="582"/>
      <c r="E13" s="582"/>
      <c r="F13" s="582">
        <v>65974386.969304815</v>
      </c>
      <c r="G13" s="583">
        <v>65974386.969304815</v>
      </c>
      <c r="H13" s="680">
        <v>0.2364332130479713</v>
      </c>
    </row>
    <row r="14" spans="1:9">
      <c r="A14" s="91">
        <v>7</v>
      </c>
      <c r="B14" s="1" t="s">
        <v>56</v>
      </c>
      <c r="C14" s="582">
        <v>860527090.70889997</v>
      </c>
      <c r="D14" s="582">
        <v>158865827.55469999</v>
      </c>
      <c r="E14" s="582">
        <v>84188524.66821</v>
      </c>
      <c r="F14" s="582">
        <v>944715615.37711</v>
      </c>
      <c r="G14" s="583">
        <v>905920133.89321005</v>
      </c>
      <c r="H14" s="680">
        <v>0.95893422226495784</v>
      </c>
    </row>
    <row r="15" spans="1:9">
      <c r="A15" s="91">
        <v>8</v>
      </c>
      <c r="B15" s="1" t="s">
        <v>57</v>
      </c>
      <c r="C15" s="582">
        <v>435431715.72589999</v>
      </c>
      <c r="D15" s="582"/>
      <c r="E15" s="582"/>
      <c r="F15" s="582">
        <v>326573786.79442501</v>
      </c>
      <c r="G15" s="583">
        <v>320117004.871225</v>
      </c>
      <c r="H15" s="680">
        <v>0.73517153966969073</v>
      </c>
    </row>
    <row r="16" spans="1:9">
      <c r="A16" s="91">
        <v>9</v>
      </c>
      <c r="B16" s="1" t="s">
        <v>58</v>
      </c>
      <c r="C16" s="582">
        <v>109452030.20640001</v>
      </c>
      <c r="D16" s="582"/>
      <c r="E16" s="582"/>
      <c r="F16" s="582">
        <v>38308210.572240002</v>
      </c>
      <c r="G16" s="583">
        <v>38308210.572240002</v>
      </c>
      <c r="H16" s="680">
        <v>0.35</v>
      </c>
    </row>
    <row r="17" spans="1:8">
      <c r="A17" s="91">
        <v>10</v>
      </c>
      <c r="B17" s="1" t="s">
        <v>59</v>
      </c>
      <c r="C17" s="582">
        <v>5931132.6650999999</v>
      </c>
      <c r="D17" s="582"/>
      <c r="E17" s="582"/>
      <c r="F17" s="582">
        <v>5482589.9864499997</v>
      </c>
      <c r="G17" s="583">
        <v>5482589.9864499997</v>
      </c>
      <c r="H17" s="680">
        <v>0.92437487003295049</v>
      </c>
    </row>
    <row r="18" spans="1:8">
      <c r="A18" s="91">
        <v>11</v>
      </c>
      <c r="B18" s="1" t="s">
        <v>60</v>
      </c>
      <c r="C18" s="582">
        <v>3953898.03</v>
      </c>
      <c r="D18" s="582"/>
      <c r="E18" s="582"/>
      <c r="F18" s="582">
        <v>9884745.0749999993</v>
      </c>
      <c r="G18" s="583">
        <v>9884745.0749999993</v>
      </c>
      <c r="H18" s="680">
        <v>2.5</v>
      </c>
    </row>
    <row r="19" spans="1:8">
      <c r="A19" s="91">
        <v>12</v>
      </c>
      <c r="B19" s="1" t="s">
        <v>61</v>
      </c>
      <c r="C19" s="582">
        <v>0</v>
      </c>
      <c r="D19" s="582"/>
      <c r="E19" s="582"/>
      <c r="F19" s="582">
        <v>44830.872000000003</v>
      </c>
      <c r="G19" s="583">
        <v>44830.872000000003</v>
      </c>
      <c r="H19" s="680"/>
    </row>
    <row r="20" spans="1:8">
      <c r="A20" s="91">
        <v>13</v>
      </c>
      <c r="B20" s="1" t="s">
        <v>144</v>
      </c>
      <c r="C20" s="582">
        <v>0</v>
      </c>
      <c r="D20" s="582"/>
      <c r="E20" s="582"/>
      <c r="F20" s="582">
        <v>0</v>
      </c>
      <c r="G20" s="583">
        <v>0</v>
      </c>
      <c r="H20" s="680"/>
    </row>
    <row r="21" spans="1:8">
      <c r="A21" s="91">
        <v>14</v>
      </c>
      <c r="B21" s="1" t="s">
        <v>63</v>
      </c>
      <c r="C21" s="582">
        <v>112292368.41167711</v>
      </c>
      <c r="D21" s="582"/>
      <c r="E21" s="582"/>
      <c r="F21" s="582">
        <v>58218223.961677112</v>
      </c>
      <c r="G21" s="583">
        <v>58218223.961677112</v>
      </c>
      <c r="H21" s="680">
        <v>0.51845218677944538</v>
      </c>
    </row>
    <row r="22" spans="1:8" ht="13.5" thickBot="1">
      <c r="A22" s="94"/>
      <c r="B22" s="95" t="s">
        <v>64</v>
      </c>
      <c r="C22" s="584">
        <v>2267647406.0923033</v>
      </c>
      <c r="D22" s="584">
        <v>158865827.55469999</v>
      </c>
      <c r="E22" s="584">
        <v>84188524.66821</v>
      </c>
      <c r="F22" s="584">
        <v>1737695330.5749159</v>
      </c>
      <c r="G22" s="584">
        <v>1441237892.1678162</v>
      </c>
      <c r="H22" s="681">
        <v>0.61281396092190965</v>
      </c>
    </row>
  </sheetData>
  <mergeCells count="6">
    <mergeCell ref="H6:H7"/>
    <mergeCell ref="B6:B7"/>
    <mergeCell ref="C6:C7"/>
    <mergeCell ref="D6:E6"/>
    <mergeCell ref="F6:F7"/>
    <mergeCell ref="G6:G7"/>
  </mergeCells>
  <pageMargins left="0.7" right="0.7" top="0.75" bottom="0.75" header="0.3" footer="0.3"/>
  <headerFooter>
    <oddHeader>&amp;C&amp;"Calibri"&amp;10&amp;K0078D7 Classification: Restricted to Partners&amp;1#_x000D_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K27"/>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E33" sqref="E33"/>
    </sheetView>
  </sheetViews>
  <sheetFormatPr defaultColWidth="9.140625" defaultRowHeight="12.75"/>
  <cols>
    <col min="1" max="1" width="10.5703125" style="118" bestFit="1" customWidth="1"/>
    <col min="2" max="2" width="104.140625" style="118" customWidth="1"/>
    <col min="3" max="3" width="13" style="118" bestFit="1" customWidth="1"/>
    <col min="4" max="5" width="14.85546875" style="118" bestFit="1" customWidth="1"/>
    <col min="6" max="11" width="13" style="118" bestFit="1" customWidth="1"/>
    <col min="12" max="16384" width="9.140625" style="118"/>
  </cols>
  <sheetData>
    <row r="1" spans="1:11">
      <c r="A1" s="118" t="s">
        <v>30</v>
      </c>
      <c r="B1" s="3" t="str">
        <f>'Info '!C2</f>
        <v>JSC ProCredit Bank</v>
      </c>
    </row>
    <row r="2" spans="1:11">
      <c r="A2" s="118" t="s">
        <v>31</v>
      </c>
      <c r="B2" s="221">
        <f>'1. key ratios'!B2</f>
        <v>46112</v>
      </c>
    </row>
    <row r="4" spans="1:11" ht="13.5" thickBot="1">
      <c r="A4" s="118" t="s">
        <v>146</v>
      </c>
      <c r="B4" s="175" t="s">
        <v>240</v>
      </c>
    </row>
    <row r="5" spans="1:11" ht="30" customHeight="1">
      <c r="A5" s="772"/>
      <c r="B5" s="773"/>
      <c r="C5" s="774" t="s">
        <v>290</v>
      </c>
      <c r="D5" s="774"/>
      <c r="E5" s="774"/>
      <c r="F5" s="774" t="s">
        <v>291</v>
      </c>
      <c r="G5" s="774"/>
      <c r="H5" s="774"/>
      <c r="I5" s="774" t="s">
        <v>292</v>
      </c>
      <c r="J5" s="774"/>
      <c r="K5" s="775"/>
    </row>
    <row r="6" spans="1:11">
      <c r="A6" s="150"/>
      <c r="B6" s="151"/>
      <c r="C6" s="15" t="s">
        <v>32</v>
      </c>
      <c r="D6" s="15" t="s">
        <v>33</v>
      </c>
      <c r="E6" s="15" t="s">
        <v>34</v>
      </c>
      <c r="F6" s="15" t="s">
        <v>32</v>
      </c>
      <c r="G6" s="15" t="s">
        <v>33</v>
      </c>
      <c r="H6" s="15" t="s">
        <v>34</v>
      </c>
      <c r="I6" s="15" t="s">
        <v>32</v>
      </c>
      <c r="J6" s="15" t="s">
        <v>33</v>
      </c>
      <c r="K6" s="15" t="s">
        <v>34</v>
      </c>
    </row>
    <row r="7" spans="1:11">
      <c r="A7" s="152" t="s">
        <v>243</v>
      </c>
      <c r="B7" s="153"/>
      <c r="C7" s="153"/>
      <c r="D7" s="153"/>
      <c r="E7" s="153"/>
      <c r="F7" s="153"/>
      <c r="G7" s="153"/>
      <c r="H7" s="153"/>
      <c r="I7" s="153"/>
      <c r="J7" s="153"/>
      <c r="K7" s="154"/>
    </row>
    <row r="8" spans="1:11">
      <c r="A8" s="155">
        <v>1</v>
      </c>
      <c r="B8" s="156" t="s">
        <v>241</v>
      </c>
      <c r="C8" s="585"/>
      <c r="D8" s="585"/>
      <c r="E8" s="585"/>
      <c r="F8" s="586">
        <v>249202687.90018716</v>
      </c>
      <c r="G8" s="586">
        <v>549964602.99196446</v>
      </c>
      <c r="H8" s="586">
        <v>799167290.89215159</v>
      </c>
      <c r="I8" s="586">
        <v>228989092.75524989</v>
      </c>
      <c r="J8" s="586">
        <v>323694098.15711832</v>
      </c>
      <c r="K8" s="587">
        <v>552683190.91236818</v>
      </c>
    </row>
    <row r="9" spans="1:11">
      <c r="A9" s="152" t="s">
        <v>244</v>
      </c>
      <c r="B9" s="153"/>
      <c r="C9" s="588"/>
      <c r="D9" s="588"/>
      <c r="E9" s="588"/>
      <c r="F9" s="588"/>
      <c r="G9" s="588"/>
      <c r="H9" s="588"/>
      <c r="I9" s="588"/>
      <c r="J9" s="588"/>
      <c r="K9" s="589"/>
    </row>
    <row r="10" spans="1:11">
      <c r="A10" s="157">
        <v>2</v>
      </c>
      <c r="B10" s="158" t="s">
        <v>252</v>
      </c>
      <c r="C10" s="590">
        <v>79319979.727666661</v>
      </c>
      <c r="D10" s="591">
        <v>516634141.89313453</v>
      </c>
      <c r="E10" s="591">
        <v>595954121.62080121</v>
      </c>
      <c r="F10" s="591">
        <v>15772661.317931039</v>
      </c>
      <c r="G10" s="591">
        <v>76431396.086046413</v>
      </c>
      <c r="H10" s="591">
        <v>92204057.403977454</v>
      </c>
      <c r="I10" s="591">
        <v>3464531.0015831525</v>
      </c>
      <c r="J10" s="591">
        <v>16205578.317259569</v>
      </c>
      <c r="K10" s="592">
        <v>19670109.31884272</v>
      </c>
    </row>
    <row r="11" spans="1:11">
      <c r="A11" s="157">
        <v>3</v>
      </c>
      <c r="B11" s="158" t="s">
        <v>246</v>
      </c>
      <c r="C11" s="590">
        <v>399181985.84239328</v>
      </c>
      <c r="D11" s="591">
        <v>849194314.0035522</v>
      </c>
      <c r="E11" s="591">
        <v>1248376299.8459454</v>
      </c>
      <c r="F11" s="591">
        <v>105763468.3989163</v>
      </c>
      <c r="G11" s="591">
        <v>133559949.08595879</v>
      </c>
      <c r="H11" s="591">
        <v>239323417.48487508</v>
      </c>
      <c r="I11" s="591">
        <v>94631026.134289384</v>
      </c>
      <c r="J11" s="591">
        <v>118070848.90551995</v>
      </c>
      <c r="K11" s="592">
        <v>212701875.03980935</v>
      </c>
    </row>
    <row r="12" spans="1:11">
      <c r="A12" s="157">
        <v>4</v>
      </c>
      <c r="B12" s="158" t="s">
        <v>247</v>
      </c>
      <c r="C12" s="590">
        <v>0</v>
      </c>
      <c r="D12" s="591">
        <v>0</v>
      </c>
      <c r="E12" s="591">
        <v>0</v>
      </c>
      <c r="F12" s="591">
        <v>0</v>
      </c>
      <c r="G12" s="591">
        <v>0</v>
      </c>
      <c r="H12" s="591">
        <v>0</v>
      </c>
      <c r="I12" s="591">
        <v>0</v>
      </c>
      <c r="J12" s="591">
        <v>0</v>
      </c>
      <c r="K12" s="592">
        <v>0</v>
      </c>
    </row>
    <row r="13" spans="1:11">
      <c r="A13" s="157">
        <v>5</v>
      </c>
      <c r="B13" s="158" t="s">
        <v>255</v>
      </c>
      <c r="C13" s="590">
        <v>106940958.16666667</v>
      </c>
      <c r="D13" s="591">
        <v>66987104.440555565</v>
      </c>
      <c r="E13" s="591">
        <v>173928062.60722223</v>
      </c>
      <c r="F13" s="591">
        <v>19510852.558387224</v>
      </c>
      <c r="G13" s="591">
        <v>18656885.086038891</v>
      </c>
      <c r="H13" s="591">
        <v>38167737.644426115</v>
      </c>
      <c r="I13" s="591">
        <v>7181244.7839021757</v>
      </c>
      <c r="J13" s="591">
        <v>6028853.6825054353</v>
      </c>
      <c r="K13" s="592">
        <v>13210098.466407612</v>
      </c>
    </row>
    <row r="14" spans="1:11">
      <c r="A14" s="157">
        <v>6</v>
      </c>
      <c r="B14" s="158" t="s">
        <v>286</v>
      </c>
      <c r="C14" s="590">
        <v>0</v>
      </c>
      <c r="D14" s="591">
        <v>0</v>
      </c>
      <c r="E14" s="591">
        <v>0</v>
      </c>
      <c r="F14" s="591">
        <v>0</v>
      </c>
      <c r="G14" s="591">
        <v>0</v>
      </c>
      <c r="H14" s="591">
        <v>0</v>
      </c>
      <c r="I14" s="591">
        <v>0</v>
      </c>
      <c r="J14" s="591">
        <v>0</v>
      </c>
      <c r="K14" s="592">
        <v>0</v>
      </c>
    </row>
    <row r="15" spans="1:11">
      <c r="A15" s="157">
        <v>7</v>
      </c>
      <c r="B15" s="158" t="s">
        <v>287</v>
      </c>
      <c r="C15" s="590">
        <v>14833744.970127154</v>
      </c>
      <c r="D15" s="591">
        <v>28410168.705250636</v>
      </c>
      <c r="E15" s="591">
        <v>43243913.675377786</v>
      </c>
      <c r="F15" s="591">
        <v>4031585.2003333345</v>
      </c>
      <c r="G15" s="591">
        <v>13847959.327000001</v>
      </c>
      <c r="H15" s="591">
        <v>17879544.527333334</v>
      </c>
      <c r="I15" s="591">
        <v>3943942.0438043489</v>
      </c>
      <c r="J15" s="591">
        <v>13546916.732934784</v>
      </c>
      <c r="K15" s="592">
        <v>17490858.776739132</v>
      </c>
    </row>
    <row r="16" spans="1:11">
      <c r="A16" s="157">
        <v>8</v>
      </c>
      <c r="B16" s="159" t="s">
        <v>248</v>
      </c>
      <c r="C16" s="590">
        <v>600276668.70685375</v>
      </c>
      <c r="D16" s="591">
        <v>1461225729.0424931</v>
      </c>
      <c r="E16" s="591">
        <v>2061502397.7493467</v>
      </c>
      <c r="F16" s="591">
        <v>145078567.47556791</v>
      </c>
      <c r="G16" s="591">
        <v>242496189.58504409</v>
      </c>
      <c r="H16" s="591">
        <v>387574757.06061196</v>
      </c>
      <c r="I16" s="591">
        <v>109220743.96357906</v>
      </c>
      <c r="J16" s="591">
        <v>153852197.63821971</v>
      </c>
      <c r="K16" s="592">
        <v>263072941.60179877</v>
      </c>
    </row>
    <row r="17" spans="1:11">
      <c r="A17" s="152" t="s">
        <v>245</v>
      </c>
      <c r="B17" s="153"/>
      <c r="C17" s="588"/>
      <c r="D17" s="588"/>
      <c r="E17" s="588"/>
      <c r="F17" s="588"/>
      <c r="G17" s="588"/>
      <c r="H17" s="588"/>
      <c r="I17" s="588"/>
      <c r="J17" s="588"/>
      <c r="K17" s="589"/>
    </row>
    <row r="18" spans="1:11">
      <c r="A18" s="157">
        <v>9</v>
      </c>
      <c r="B18" s="158" t="s">
        <v>251</v>
      </c>
      <c r="C18" s="590">
        <v>0</v>
      </c>
      <c r="D18" s="591">
        <v>0</v>
      </c>
      <c r="E18" s="591">
        <v>0</v>
      </c>
      <c r="F18" s="591">
        <v>0</v>
      </c>
      <c r="G18" s="591">
        <v>0</v>
      </c>
      <c r="H18" s="591">
        <v>0</v>
      </c>
      <c r="I18" s="591">
        <v>0</v>
      </c>
      <c r="J18" s="591">
        <v>0</v>
      </c>
      <c r="K18" s="592">
        <v>0</v>
      </c>
    </row>
    <row r="19" spans="1:11">
      <c r="A19" s="157">
        <v>10</v>
      </c>
      <c r="B19" s="158" t="s">
        <v>288</v>
      </c>
      <c r="C19" s="590">
        <v>488906016.0065223</v>
      </c>
      <c r="D19" s="591">
        <v>1063622171.2309321</v>
      </c>
      <c r="E19" s="591">
        <v>1552528187.2374544</v>
      </c>
      <c r="F19" s="591">
        <v>8232595.201216667</v>
      </c>
      <c r="G19" s="591">
        <v>15879576.236909442</v>
      </c>
      <c r="H19" s="591">
        <v>24112171.43812611</v>
      </c>
      <c r="I19" s="591">
        <v>27981029.013364136</v>
      </c>
      <c r="J19" s="591">
        <v>236958388.16177946</v>
      </c>
      <c r="K19" s="592">
        <v>264939417.1751436</v>
      </c>
    </row>
    <row r="20" spans="1:11">
      <c r="A20" s="157">
        <v>11</v>
      </c>
      <c r="B20" s="158" t="s">
        <v>250</v>
      </c>
      <c r="C20" s="590">
        <v>9534356.7184444368</v>
      </c>
      <c r="D20" s="591">
        <v>43522262.222222224</v>
      </c>
      <c r="E20" s="591">
        <v>53056618.940666661</v>
      </c>
      <c r="F20" s="591">
        <v>2298726.3438888881</v>
      </c>
      <c r="G20" s="591">
        <v>0</v>
      </c>
      <c r="H20" s="591">
        <v>2298726.3438888881</v>
      </c>
      <c r="I20" s="591">
        <v>2248754.0320652165</v>
      </c>
      <c r="J20" s="591">
        <v>0</v>
      </c>
      <c r="K20" s="592">
        <v>2248754.0320652165</v>
      </c>
    </row>
    <row r="21" spans="1:11" ht="13.5" thickBot="1">
      <c r="A21" s="160">
        <v>12</v>
      </c>
      <c r="B21" s="161" t="s">
        <v>249</v>
      </c>
      <c r="C21" s="593">
        <v>498440372.72496676</v>
      </c>
      <c r="D21" s="594">
        <v>1107144433.4531543</v>
      </c>
      <c r="E21" s="593">
        <v>1605584806.1781211</v>
      </c>
      <c r="F21" s="594">
        <v>10531321.545105554</v>
      </c>
      <c r="G21" s="594">
        <v>15879576.236909442</v>
      </c>
      <c r="H21" s="594">
        <v>26410897.782014996</v>
      </c>
      <c r="I21" s="594">
        <v>30229783.045429353</v>
      </c>
      <c r="J21" s="594">
        <v>236958388.16177946</v>
      </c>
      <c r="K21" s="595">
        <v>267188171.20720881</v>
      </c>
    </row>
    <row r="22" spans="1:11" ht="38.25" customHeight="1" thickBot="1">
      <c r="A22" s="162"/>
      <c r="B22" s="163"/>
      <c r="C22" s="163"/>
      <c r="D22" s="163"/>
      <c r="E22" s="163"/>
      <c r="F22" s="776" t="s">
        <v>773</v>
      </c>
      <c r="G22" s="777"/>
      <c r="H22" s="777"/>
      <c r="I22" s="776" t="s">
        <v>774</v>
      </c>
      <c r="J22" s="777"/>
      <c r="K22" s="778"/>
    </row>
    <row r="23" spans="1:11">
      <c r="A23" s="164">
        <v>13</v>
      </c>
      <c r="B23" s="165" t="s">
        <v>241</v>
      </c>
      <c r="C23" s="166"/>
      <c r="D23" s="166"/>
      <c r="E23" s="166"/>
      <c r="F23" s="596">
        <v>249202687.90018716</v>
      </c>
      <c r="G23" s="596">
        <v>549964602.99196446</v>
      </c>
      <c r="H23" s="596">
        <v>799167290.89215171</v>
      </c>
      <c r="I23" s="596">
        <v>228989092.75524989</v>
      </c>
      <c r="J23" s="596">
        <v>323694098.15711832</v>
      </c>
      <c r="K23" s="597">
        <v>552683190.9123683</v>
      </c>
    </row>
    <row r="24" spans="1:11" ht="13.5" thickBot="1">
      <c r="A24" s="167">
        <v>14</v>
      </c>
      <c r="B24" s="168" t="s">
        <v>253</v>
      </c>
      <c r="C24" s="169"/>
      <c r="D24" s="170"/>
      <c r="E24" s="171"/>
      <c r="F24" s="598">
        <v>134547245.93046236</v>
      </c>
      <c r="G24" s="598">
        <v>226616613.34813467</v>
      </c>
      <c r="H24" s="598">
        <v>361163859.278597</v>
      </c>
      <c r="I24" s="598">
        <v>78990960.918149725</v>
      </c>
      <c r="J24" s="598">
        <v>38463049.409554936</v>
      </c>
      <c r="K24" s="599">
        <v>65768235.400449708</v>
      </c>
    </row>
    <row r="25" spans="1:11" ht="13.5" thickBot="1">
      <c r="A25" s="172">
        <v>15</v>
      </c>
      <c r="B25" s="173" t="s">
        <v>254</v>
      </c>
      <c r="C25" s="174"/>
      <c r="D25" s="174"/>
      <c r="E25" s="174"/>
      <c r="F25" s="600">
        <v>1.8521574795293976</v>
      </c>
      <c r="G25" s="600">
        <v>2.4268503304614022</v>
      </c>
      <c r="H25" s="600">
        <v>2.2127554304255139</v>
      </c>
      <c r="I25" s="600">
        <v>2.8989278025434824</v>
      </c>
      <c r="J25" s="600">
        <v>8.4157159436429581</v>
      </c>
      <c r="K25" s="601">
        <v>8.40349733495494</v>
      </c>
    </row>
    <row r="27" spans="1:11" ht="25.5">
      <c r="B27" s="149" t="s">
        <v>289</v>
      </c>
    </row>
  </sheetData>
  <mergeCells count="6">
    <mergeCell ref="A5:B5"/>
    <mergeCell ref="C5:E5"/>
    <mergeCell ref="F5:H5"/>
    <mergeCell ref="I5:K5"/>
    <mergeCell ref="F22:H22"/>
    <mergeCell ref="I22:K22"/>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zoomScale="80" zoomScaleNormal="80" workbookViewId="0">
      <pane xSplit="1" ySplit="3" topLeftCell="B4" activePane="bottomRight" state="frozen"/>
      <selection activeCell="B19" sqref="B19"/>
      <selection pane="topRight" activeCell="B19" sqref="B19"/>
      <selection pane="bottomLeft" activeCell="B19" sqref="B19"/>
      <selection pane="bottomRight" activeCell="J38" sqref="J38"/>
    </sheetView>
  </sheetViews>
  <sheetFormatPr defaultColWidth="9.140625" defaultRowHeight="12.75"/>
  <cols>
    <col min="1" max="1" width="10.5703125" style="4" bestFit="1" customWidth="1"/>
    <col min="2" max="2" width="95" style="4" customWidth="1"/>
    <col min="3" max="3" width="12.5703125" style="4" bestFit="1" customWidth="1"/>
    <col min="4" max="4" width="11.42578125" style="4" customWidth="1"/>
    <col min="5" max="5" width="18.140625" style="4" bestFit="1" customWidth="1"/>
    <col min="6" max="13" width="12.85546875" style="4" customWidth="1"/>
    <col min="14" max="14" width="31" style="4" bestFit="1" customWidth="1"/>
    <col min="15" max="16" width="9.140625" style="13"/>
    <col min="17" max="17" width="44.140625" style="13" customWidth="1"/>
    <col min="18" max="16384" width="9.140625" style="13"/>
  </cols>
  <sheetData>
    <row r="1" spans="1:17" ht="15">
      <c r="A1" s="411" t="s">
        <v>714</v>
      </c>
      <c r="B1" s="448" t="str">
        <f>'Info '!C2</f>
        <v>JSC ProCredit Bank</v>
      </c>
      <c r="C1" s="448"/>
      <c r="D1" s="448"/>
      <c r="E1" s="448"/>
      <c r="F1" s="448"/>
      <c r="G1" s="448"/>
      <c r="H1" s="448"/>
      <c r="I1" s="448"/>
      <c r="J1" s="448"/>
      <c r="K1" s="448"/>
      <c r="L1" s="448"/>
      <c r="M1" s="448"/>
      <c r="N1" s="448"/>
      <c r="O1" s="137"/>
      <c r="P1" s="137"/>
      <c r="Q1" s="137"/>
    </row>
    <row r="2" spans="1:17" ht="14.25" customHeight="1">
      <c r="A2" s="448" t="s">
        <v>715</v>
      </c>
      <c r="B2" s="412">
        <f>'1. key ratios'!B2</f>
        <v>46112</v>
      </c>
      <c r="C2" s="448"/>
      <c r="D2" s="448"/>
      <c r="E2" s="448"/>
      <c r="F2" s="448"/>
      <c r="G2" s="448"/>
      <c r="H2" s="448"/>
      <c r="I2" s="448"/>
      <c r="J2" s="448"/>
      <c r="K2" s="448"/>
      <c r="L2" s="448"/>
      <c r="M2" s="448"/>
      <c r="N2" s="448"/>
      <c r="O2" s="137"/>
      <c r="P2" s="137"/>
      <c r="Q2" s="137"/>
    </row>
    <row r="3" spans="1:17" ht="14.25" customHeight="1">
      <c r="A3" s="448"/>
      <c r="B3" s="137"/>
      <c r="C3" s="137"/>
      <c r="D3" s="137"/>
      <c r="E3" s="137"/>
      <c r="F3" s="137"/>
      <c r="G3" s="137"/>
      <c r="H3" s="137"/>
      <c r="I3" s="137"/>
      <c r="J3" s="137"/>
      <c r="K3" s="137"/>
      <c r="L3" s="137"/>
      <c r="M3" s="137"/>
      <c r="N3" s="137"/>
      <c r="O3" s="137"/>
      <c r="P3" s="137"/>
      <c r="Q3" s="137"/>
    </row>
    <row r="4" spans="1:17" ht="15">
      <c r="A4" s="448"/>
      <c r="B4" s="487" t="s">
        <v>716</v>
      </c>
      <c r="C4" s="137"/>
      <c r="D4" s="137"/>
      <c r="E4" s="137"/>
      <c r="F4" s="137"/>
      <c r="G4" s="137"/>
      <c r="H4" s="137"/>
      <c r="I4" s="137"/>
      <c r="J4" s="137"/>
      <c r="K4" s="137"/>
      <c r="L4" s="137"/>
      <c r="M4" s="137"/>
      <c r="N4" s="137"/>
      <c r="O4" s="137"/>
      <c r="P4" s="137"/>
      <c r="Q4" s="137"/>
    </row>
    <row r="5" spans="1:17" ht="60">
      <c r="A5" s="448"/>
      <c r="B5" s="488" t="s">
        <v>717</v>
      </c>
      <c r="C5" s="489" t="s">
        <v>718</v>
      </c>
      <c r="D5" s="489" t="s">
        <v>719</v>
      </c>
      <c r="E5" s="489" t="s">
        <v>720</v>
      </c>
      <c r="F5" s="489" t="s">
        <v>721</v>
      </c>
      <c r="G5" s="489" t="s">
        <v>722</v>
      </c>
      <c r="H5" s="489" t="s">
        <v>723</v>
      </c>
      <c r="I5" s="490" t="s">
        <v>724</v>
      </c>
      <c r="J5" s="491">
        <v>0.02</v>
      </c>
      <c r="K5" s="491">
        <v>0.2</v>
      </c>
      <c r="L5" s="491">
        <v>0.35</v>
      </c>
      <c r="M5" s="491">
        <v>0.5</v>
      </c>
      <c r="N5" s="491">
        <v>0.75</v>
      </c>
      <c r="O5" s="491">
        <v>1</v>
      </c>
      <c r="P5" s="491">
        <v>1.5</v>
      </c>
      <c r="Q5" s="492" t="s">
        <v>725</v>
      </c>
    </row>
    <row r="6" spans="1:17" ht="15.75">
      <c r="A6" s="448"/>
      <c r="B6" s="493"/>
      <c r="C6" s="494">
        <f>C9</f>
        <v>0</v>
      </c>
      <c r="D6" s="494">
        <f t="shared" ref="D6:G6" si="0">D9</f>
        <v>0</v>
      </c>
      <c r="E6" s="494">
        <f t="shared" si="0"/>
        <v>0</v>
      </c>
      <c r="F6" s="494">
        <f t="shared" si="0"/>
        <v>0</v>
      </c>
      <c r="G6" s="494">
        <f t="shared" si="0"/>
        <v>0</v>
      </c>
      <c r="H6" s="494"/>
      <c r="I6" s="494" t="b">
        <f t="shared" ref="I6:Q6" si="1">IF(I7&gt;0,I7,IF(I8&gt;0,I8,IF(I9&gt;0,I9)))</f>
        <v>0</v>
      </c>
      <c r="J6" s="494">
        <f t="shared" ref="J6:P6" si="2">J9</f>
        <v>0</v>
      </c>
      <c r="K6" s="494">
        <f t="shared" si="2"/>
        <v>0</v>
      </c>
      <c r="L6" s="494">
        <f t="shared" si="2"/>
        <v>0</v>
      </c>
      <c r="M6" s="494">
        <f t="shared" si="2"/>
        <v>0</v>
      </c>
      <c r="N6" s="494">
        <f t="shared" si="2"/>
        <v>0</v>
      </c>
      <c r="O6" s="494">
        <f t="shared" si="2"/>
        <v>0</v>
      </c>
      <c r="P6" s="494">
        <f t="shared" si="2"/>
        <v>0</v>
      </c>
      <c r="Q6" s="494" t="b">
        <f t="shared" si="1"/>
        <v>0</v>
      </c>
    </row>
    <row r="7" spans="1:17" ht="15.75">
      <c r="A7" s="448"/>
      <c r="B7" s="495" t="s">
        <v>726</v>
      </c>
      <c r="C7" s="494">
        <f>C11+C15+C19+C23+C27+C31</f>
        <v>0</v>
      </c>
      <c r="D7" s="494"/>
      <c r="E7" s="494"/>
      <c r="F7" s="494">
        <f t="shared" ref="F7:G9" si="3">F11+F15+F19+F23+F27+F31</f>
        <v>0</v>
      </c>
      <c r="G7" s="494">
        <f t="shared" si="3"/>
        <v>0</v>
      </c>
      <c r="H7" s="496">
        <v>1.4</v>
      </c>
      <c r="I7" s="497">
        <f t="shared" ref="I7:I9" si="4">(F7+G7)*H7</f>
        <v>0</v>
      </c>
      <c r="J7" s="494">
        <f>J11+J15+J19+J23+J27+J31</f>
        <v>0</v>
      </c>
      <c r="K7" s="494">
        <f t="shared" ref="J7:Q9" si="5">K11+K15+K19+K23+K27+K31</f>
        <v>0</v>
      </c>
      <c r="L7" s="494">
        <f t="shared" si="5"/>
        <v>0</v>
      </c>
      <c r="M7" s="494">
        <f t="shared" si="5"/>
        <v>0</v>
      </c>
      <c r="N7" s="494">
        <f t="shared" si="5"/>
        <v>0</v>
      </c>
      <c r="O7" s="494">
        <f t="shared" si="5"/>
        <v>0</v>
      </c>
      <c r="P7" s="494">
        <f t="shared" si="5"/>
        <v>0</v>
      </c>
      <c r="Q7" s="494">
        <f>Q11+Q15+Q19+Q23+Q27+Q31</f>
        <v>0</v>
      </c>
    </row>
    <row r="8" spans="1:17" ht="15.75">
      <c r="A8" s="448"/>
      <c r="B8" s="495" t="s">
        <v>727</v>
      </c>
      <c r="C8" s="494">
        <f>C12+C16+C20+C24+C28+C32</f>
        <v>0</v>
      </c>
      <c r="D8" s="494"/>
      <c r="E8" s="494"/>
      <c r="F8" s="494">
        <f t="shared" si="3"/>
        <v>0</v>
      </c>
      <c r="G8" s="494">
        <f t="shared" si="3"/>
        <v>0</v>
      </c>
      <c r="H8" s="496">
        <v>1.4</v>
      </c>
      <c r="I8" s="497">
        <f t="shared" si="4"/>
        <v>0</v>
      </c>
      <c r="J8" s="494">
        <f t="shared" si="5"/>
        <v>0</v>
      </c>
      <c r="K8" s="494">
        <f t="shared" si="5"/>
        <v>0</v>
      </c>
      <c r="L8" s="494">
        <f t="shared" si="5"/>
        <v>0</v>
      </c>
      <c r="M8" s="494">
        <f t="shared" si="5"/>
        <v>0</v>
      </c>
      <c r="N8" s="494">
        <f t="shared" si="5"/>
        <v>0</v>
      </c>
      <c r="O8" s="494">
        <f t="shared" si="5"/>
        <v>0</v>
      </c>
      <c r="P8" s="494">
        <f t="shared" si="5"/>
        <v>0</v>
      </c>
      <c r="Q8" s="494">
        <f>Q12+Q16+Q20+Q24+Q28+Q32</f>
        <v>0</v>
      </c>
    </row>
    <row r="9" spans="1:17" ht="15.75">
      <c r="A9" s="448"/>
      <c r="B9" s="495" t="s">
        <v>734</v>
      </c>
      <c r="C9" s="494">
        <f>C13+C17+C21+C25+C29+C33</f>
        <v>0</v>
      </c>
      <c r="D9" s="494"/>
      <c r="E9" s="494"/>
      <c r="F9" s="494">
        <f t="shared" si="3"/>
        <v>0</v>
      </c>
      <c r="G9" s="494">
        <f t="shared" si="3"/>
        <v>0</v>
      </c>
      <c r="H9" s="496">
        <v>1.4</v>
      </c>
      <c r="I9" s="497">
        <f t="shared" si="4"/>
        <v>0</v>
      </c>
      <c r="J9" s="494">
        <f t="shared" si="5"/>
        <v>0</v>
      </c>
      <c r="K9" s="494">
        <f t="shared" si="5"/>
        <v>0</v>
      </c>
      <c r="L9" s="494">
        <f t="shared" si="5"/>
        <v>0</v>
      </c>
      <c r="M9" s="494">
        <f t="shared" si="5"/>
        <v>0</v>
      </c>
      <c r="N9" s="494">
        <f t="shared" si="5"/>
        <v>0</v>
      </c>
      <c r="O9" s="494">
        <f t="shared" si="5"/>
        <v>0</v>
      </c>
      <c r="P9" s="494">
        <f t="shared" si="5"/>
        <v>0</v>
      </c>
      <c r="Q9" s="494">
        <f t="shared" si="5"/>
        <v>0</v>
      </c>
    </row>
    <row r="10" spans="1:17" ht="15.75">
      <c r="A10" s="448"/>
      <c r="B10" s="498" t="s">
        <v>728</v>
      </c>
      <c r="C10" s="499"/>
      <c r="D10" s="499"/>
      <c r="E10" s="499"/>
      <c r="F10" s="499"/>
      <c r="G10" s="499"/>
      <c r="H10" s="496">
        <v>1.4</v>
      </c>
      <c r="I10" s="497">
        <v>0</v>
      </c>
      <c r="J10" s="500"/>
      <c r="K10" s="500"/>
      <c r="L10" s="500"/>
      <c r="M10" s="500"/>
      <c r="N10" s="500"/>
      <c r="O10" s="500"/>
      <c r="P10" s="500"/>
      <c r="Q10" s="494">
        <f>SUM(Q11:Q13)</f>
        <v>0</v>
      </c>
    </row>
    <row r="11" spans="1:17" ht="15.75">
      <c r="A11" s="448"/>
      <c r="B11" s="501" t="s">
        <v>726</v>
      </c>
      <c r="C11" s="499"/>
      <c r="D11" s="499"/>
      <c r="E11" s="499"/>
      <c r="F11" s="499"/>
      <c r="G11" s="499"/>
      <c r="H11" s="496">
        <v>1.4</v>
      </c>
      <c r="I11" s="497">
        <v>0</v>
      </c>
      <c r="J11" s="500"/>
      <c r="K11" s="500"/>
      <c r="L11" s="500"/>
      <c r="M11" s="500"/>
      <c r="N11" s="500"/>
      <c r="O11" s="500"/>
      <c r="P11" s="500"/>
      <c r="Q11" s="494">
        <f>SUMPRODUCT($J$5:$P$5,J11:P11)</f>
        <v>0</v>
      </c>
    </row>
    <row r="12" spans="1:17" ht="15.75">
      <c r="A12" s="448"/>
      <c r="B12" s="501" t="s">
        <v>727</v>
      </c>
      <c r="C12" s="499"/>
      <c r="D12" s="499"/>
      <c r="E12" s="499"/>
      <c r="F12" s="499"/>
      <c r="G12" s="499"/>
      <c r="H12" s="496">
        <v>1.4</v>
      </c>
      <c r="I12" s="497">
        <v>0</v>
      </c>
      <c r="J12" s="500"/>
      <c r="K12" s="500"/>
      <c r="L12" s="500"/>
      <c r="M12" s="500"/>
      <c r="N12" s="500"/>
      <c r="O12" s="500"/>
      <c r="P12" s="500"/>
      <c r="Q12" s="494">
        <f t="shared" ref="Q12:Q13" si="6">SUMPRODUCT($J$5:$P$5,J12:P12)</f>
        <v>0</v>
      </c>
    </row>
    <row r="13" spans="1:17" ht="15.75">
      <c r="A13" s="448"/>
      <c r="B13" s="501" t="s">
        <v>734</v>
      </c>
      <c r="C13" s="499"/>
      <c r="D13" s="499"/>
      <c r="E13" s="499"/>
      <c r="F13" s="499"/>
      <c r="G13" s="499"/>
      <c r="H13" s="496">
        <v>1.4</v>
      </c>
      <c r="I13" s="497">
        <v>0</v>
      </c>
      <c r="J13" s="500"/>
      <c r="K13" s="500"/>
      <c r="L13" s="500"/>
      <c r="M13" s="500"/>
      <c r="N13" s="500"/>
      <c r="O13" s="500"/>
      <c r="P13" s="500"/>
      <c r="Q13" s="494">
        <f t="shared" si="6"/>
        <v>0</v>
      </c>
    </row>
    <row r="14" spans="1:17" ht="15.75">
      <c r="A14" s="448"/>
      <c r="B14" s="498" t="s">
        <v>729</v>
      </c>
      <c r="C14" s="499"/>
      <c r="D14" s="499"/>
      <c r="E14" s="499"/>
      <c r="F14" s="499"/>
      <c r="G14" s="499"/>
      <c r="H14" s="496">
        <v>1.4</v>
      </c>
      <c r="I14" s="497">
        <v>0</v>
      </c>
      <c r="J14" s="500"/>
      <c r="K14" s="500"/>
      <c r="L14" s="500"/>
      <c r="M14" s="500"/>
      <c r="N14" s="500"/>
      <c r="O14" s="500"/>
      <c r="P14" s="500"/>
      <c r="Q14" s="494">
        <f>SUM(Q15:Q17)</f>
        <v>0</v>
      </c>
    </row>
    <row r="15" spans="1:17" ht="15.75">
      <c r="A15" s="448"/>
      <c r="B15" s="501" t="s">
        <v>726</v>
      </c>
      <c r="C15" s="499"/>
      <c r="D15" s="499"/>
      <c r="E15" s="499"/>
      <c r="F15" s="499"/>
      <c r="G15" s="499"/>
      <c r="H15" s="496">
        <v>1.4</v>
      </c>
      <c r="I15" s="497">
        <v>0</v>
      </c>
      <c r="J15" s="500"/>
      <c r="K15" s="500"/>
      <c r="L15" s="500"/>
      <c r="M15" s="500"/>
      <c r="N15" s="500"/>
      <c r="O15" s="500"/>
      <c r="P15" s="500"/>
      <c r="Q15" s="494">
        <f>SUMPRODUCT($J$5:$P$5,J15:P15)</f>
        <v>0</v>
      </c>
    </row>
    <row r="16" spans="1:17" ht="15.75">
      <c r="A16" s="448"/>
      <c r="B16" s="501" t="s">
        <v>727</v>
      </c>
      <c r="C16" s="499"/>
      <c r="D16" s="499"/>
      <c r="E16" s="499"/>
      <c r="F16" s="499"/>
      <c r="G16" s="499"/>
      <c r="H16" s="496">
        <v>1.4</v>
      </c>
      <c r="I16" s="497">
        <v>0</v>
      </c>
      <c r="J16" s="500"/>
      <c r="K16" s="500"/>
      <c r="L16" s="500"/>
      <c r="M16" s="500"/>
      <c r="N16" s="500"/>
      <c r="O16" s="500"/>
      <c r="P16" s="500"/>
      <c r="Q16" s="494">
        <f t="shared" ref="Q16:Q17" si="7">SUMPRODUCT($J$5:$P$5,J16:P16)</f>
        <v>0</v>
      </c>
    </row>
    <row r="17" spans="1:17" ht="15.75">
      <c r="A17" s="448"/>
      <c r="B17" s="501" t="s">
        <v>734</v>
      </c>
      <c r="C17" s="499"/>
      <c r="D17" s="499"/>
      <c r="E17" s="499"/>
      <c r="F17" s="499"/>
      <c r="G17" s="499"/>
      <c r="H17" s="496">
        <v>1.4</v>
      </c>
      <c r="I17" s="497">
        <v>0</v>
      </c>
      <c r="J17" s="500"/>
      <c r="K17" s="500"/>
      <c r="L17" s="500"/>
      <c r="M17" s="500"/>
      <c r="N17" s="500"/>
      <c r="O17" s="500"/>
      <c r="P17" s="500"/>
      <c r="Q17" s="494">
        <f t="shared" si="7"/>
        <v>0</v>
      </c>
    </row>
    <row r="18" spans="1:17" ht="15.75">
      <c r="A18" s="448"/>
      <c r="B18" s="498" t="s">
        <v>730</v>
      </c>
      <c r="C18" s="499">
        <v>0</v>
      </c>
      <c r="D18" s="499">
        <v>0</v>
      </c>
      <c r="E18" s="499">
        <v>0</v>
      </c>
      <c r="F18" s="499">
        <v>0</v>
      </c>
      <c r="G18" s="499">
        <v>0</v>
      </c>
      <c r="H18" s="496">
        <v>1.4</v>
      </c>
      <c r="I18" s="497">
        <v>0</v>
      </c>
      <c r="J18" s="500">
        <v>0</v>
      </c>
      <c r="K18" s="500">
        <v>0</v>
      </c>
      <c r="L18" s="500">
        <v>0</v>
      </c>
      <c r="M18" s="500">
        <v>0</v>
      </c>
      <c r="N18" s="500">
        <v>0</v>
      </c>
      <c r="O18" s="500">
        <v>0</v>
      </c>
      <c r="P18" s="500">
        <v>0</v>
      </c>
      <c r="Q18" s="494">
        <f>SUM(Q19:Q21)</f>
        <v>0</v>
      </c>
    </row>
    <row r="19" spans="1:17" ht="15.75">
      <c r="A19" s="448"/>
      <c r="B19" s="501" t="s">
        <v>726</v>
      </c>
      <c r="C19" s="499"/>
      <c r="D19" s="499"/>
      <c r="E19" s="499"/>
      <c r="F19" s="499"/>
      <c r="G19" s="499"/>
      <c r="H19" s="496">
        <v>1.4</v>
      </c>
      <c r="I19" s="497">
        <v>0</v>
      </c>
      <c r="J19" s="500"/>
      <c r="K19" s="500"/>
      <c r="L19" s="500"/>
      <c r="M19" s="500"/>
      <c r="N19" s="500"/>
      <c r="O19" s="500"/>
      <c r="P19" s="500"/>
      <c r="Q19" s="494">
        <f>SUMPRODUCT($J$5:$P$5,J19:P19)</f>
        <v>0</v>
      </c>
    </row>
    <row r="20" spans="1:17" ht="15.75">
      <c r="A20" s="448"/>
      <c r="B20" s="501" t="s">
        <v>727</v>
      </c>
      <c r="C20" s="499"/>
      <c r="D20" s="499"/>
      <c r="E20" s="499"/>
      <c r="F20" s="499"/>
      <c r="G20" s="499"/>
      <c r="H20" s="496">
        <v>1.4</v>
      </c>
      <c r="I20" s="497">
        <v>0</v>
      </c>
      <c r="J20" s="500"/>
      <c r="K20" s="500"/>
      <c r="L20" s="500"/>
      <c r="M20" s="500"/>
      <c r="N20" s="500"/>
      <c r="O20" s="500"/>
      <c r="P20" s="500"/>
      <c r="Q20" s="494">
        <f t="shared" ref="Q20:Q21" si="8">SUMPRODUCT($J$5:$P$5,J20:P20)</f>
        <v>0</v>
      </c>
    </row>
    <row r="21" spans="1:17" ht="15.75">
      <c r="A21" s="448"/>
      <c r="B21" s="501" t="s">
        <v>734</v>
      </c>
      <c r="C21" s="499">
        <v>0</v>
      </c>
      <c r="D21" s="499">
        <v>0</v>
      </c>
      <c r="E21" s="499">
        <v>0</v>
      </c>
      <c r="F21" s="499">
        <v>0</v>
      </c>
      <c r="G21" s="499">
        <v>0</v>
      </c>
      <c r="H21" s="496">
        <v>1.4</v>
      </c>
      <c r="I21" s="497">
        <v>0</v>
      </c>
      <c r="J21" s="500">
        <v>0</v>
      </c>
      <c r="K21" s="500">
        <v>0</v>
      </c>
      <c r="L21" s="500"/>
      <c r="M21" s="500">
        <v>0</v>
      </c>
      <c r="N21" s="500"/>
      <c r="O21" s="500">
        <v>0</v>
      </c>
      <c r="P21" s="500"/>
      <c r="Q21" s="494">
        <f t="shared" si="8"/>
        <v>0</v>
      </c>
    </row>
    <row r="22" spans="1:17" ht="15.75">
      <c r="A22" s="448"/>
      <c r="B22" s="498" t="s">
        <v>731</v>
      </c>
      <c r="C22" s="499"/>
      <c r="D22" s="499"/>
      <c r="E22" s="499"/>
      <c r="F22" s="499"/>
      <c r="G22" s="499"/>
      <c r="H22" s="496">
        <v>1.4</v>
      </c>
      <c r="I22" s="497">
        <v>0</v>
      </c>
      <c r="J22" s="500"/>
      <c r="K22" s="500"/>
      <c r="L22" s="500"/>
      <c r="M22" s="500"/>
      <c r="N22" s="500"/>
      <c r="O22" s="500"/>
      <c r="P22" s="500"/>
      <c r="Q22" s="494">
        <f>SUM(Q23:Q25)</f>
        <v>0</v>
      </c>
    </row>
    <row r="23" spans="1:17" ht="15.75">
      <c r="A23" s="448"/>
      <c r="B23" s="501" t="s">
        <v>726</v>
      </c>
      <c r="C23" s="499"/>
      <c r="D23" s="499"/>
      <c r="E23" s="499"/>
      <c r="F23" s="499"/>
      <c r="G23" s="499"/>
      <c r="H23" s="496">
        <v>1.4</v>
      </c>
      <c r="I23" s="497">
        <v>0</v>
      </c>
      <c r="J23" s="500"/>
      <c r="K23" s="500"/>
      <c r="L23" s="500"/>
      <c r="M23" s="500"/>
      <c r="N23" s="500"/>
      <c r="O23" s="500"/>
      <c r="P23" s="500"/>
      <c r="Q23" s="494">
        <f>SUMPRODUCT($J$5:$P$5,J23:P23)</f>
        <v>0</v>
      </c>
    </row>
    <row r="24" spans="1:17" ht="15.75">
      <c r="A24" s="448"/>
      <c r="B24" s="501" t="s">
        <v>727</v>
      </c>
      <c r="C24" s="499"/>
      <c r="D24" s="499"/>
      <c r="E24" s="499"/>
      <c r="F24" s="499"/>
      <c r="G24" s="499"/>
      <c r="H24" s="496">
        <v>1.4</v>
      </c>
      <c r="I24" s="497">
        <v>0</v>
      </c>
      <c r="J24" s="500"/>
      <c r="K24" s="500"/>
      <c r="L24" s="500"/>
      <c r="M24" s="500"/>
      <c r="N24" s="500"/>
      <c r="O24" s="500"/>
      <c r="P24" s="500"/>
      <c r="Q24" s="494">
        <f t="shared" ref="Q24:Q25" si="9">SUMPRODUCT($J$5:$P$5,J24:P24)</f>
        <v>0</v>
      </c>
    </row>
    <row r="25" spans="1:17" ht="15.75">
      <c r="A25" s="448"/>
      <c r="B25" s="501" t="s">
        <v>734</v>
      </c>
      <c r="C25" s="499"/>
      <c r="D25" s="499"/>
      <c r="E25" s="499"/>
      <c r="F25" s="499"/>
      <c r="G25" s="499"/>
      <c r="H25" s="496">
        <v>1.4</v>
      </c>
      <c r="I25" s="497">
        <v>0</v>
      </c>
      <c r="J25" s="500"/>
      <c r="K25" s="500"/>
      <c r="L25" s="500"/>
      <c r="M25" s="500"/>
      <c r="N25" s="500"/>
      <c r="O25" s="500"/>
      <c r="P25" s="500"/>
      <c r="Q25" s="494">
        <f t="shared" si="9"/>
        <v>0</v>
      </c>
    </row>
    <row r="26" spans="1:17" ht="15.75">
      <c r="A26" s="448"/>
      <c r="B26" s="498" t="s">
        <v>732</v>
      </c>
      <c r="C26" s="499"/>
      <c r="D26" s="499"/>
      <c r="E26" s="499"/>
      <c r="F26" s="499"/>
      <c r="G26" s="499"/>
      <c r="H26" s="496">
        <v>1.4</v>
      </c>
      <c r="I26" s="497">
        <v>0</v>
      </c>
      <c r="J26" s="500"/>
      <c r="K26" s="500"/>
      <c r="L26" s="500"/>
      <c r="M26" s="500"/>
      <c r="N26" s="500"/>
      <c r="O26" s="500"/>
      <c r="P26" s="500"/>
      <c r="Q26" s="494">
        <f>SUM(Q27:Q29)</f>
        <v>0</v>
      </c>
    </row>
    <row r="27" spans="1:17" ht="15.75">
      <c r="A27" s="448"/>
      <c r="B27" s="501" t="s">
        <v>726</v>
      </c>
      <c r="C27" s="499"/>
      <c r="D27" s="499"/>
      <c r="E27" s="499"/>
      <c r="F27" s="499"/>
      <c r="G27" s="499"/>
      <c r="H27" s="496">
        <v>1.4</v>
      </c>
      <c r="I27" s="497">
        <v>0</v>
      </c>
      <c r="J27" s="500"/>
      <c r="K27" s="500"/>
      <c r="L27" s="500"/>
      <c r="M27" s="500"/>
      <c r="N27" s="500"/>
      <c r="O27" s="500"/>
      <c r="P27" s="500"/>
      <c r="Q27" s="494">
        <f>SUMPRODUCT($J$5:$P$5,J27:P27)</f>
        <v>0</v>
      </c>
    </row>
    <row r="28" spans="1:17" ht="15.75">
      <c r="A28" s="448"/>
      <c r="B28" s="501" t="s">
        <v>727</v>
      </c>
      <c r="C28" s="499"/>
      <c r="D28" s="499"/>
      <c r="E28" s="499"/>
      <c r="F28" s="499"/>
      <c r="G28" s="499"/>
      <c r="H28" s="496">
        <v>1.4</v>
      </c>
      <c r="I28" s="497">
        <v>0</v>
      </c>
      <c r="J28" s="500"/>
      <c r="K28" s="500"/>
      <c r="L28" s="500"/>
      <c r="M28" s="500"/>
      <c r="N28" s="500"/>
      <c r="O28" s="500"/>
      <c r="P28" s="500"/>
      <c r="Q28" s="494">
        <f t="shared" ref="Q28:Q29" si="10">SUMPRODUCT($J$5:$P$5,J28:P28)</f>
        <v>0</v>
      </c>
    </row>
    <row r="29" spans="1:17" ht="15.75">
      <c r="A29" s="448"/>
      <c r="B29" s="501" t="s">
        <v>734</v>
      </c>
      <c r="C29" s="499"/>
      <c r="D29" s="499"/>
      <c r="E29" s="499"/>
      <c r="F29" s="499"/>
      <c r="G29" s="499"/>
      <c r="H29" s="496">
        <v>1.4</v>
      </c>
      <c r="I29" s="497">
        <v>0</v>
      </c>
      <c r="J29" s="500"/>
      <c r="K29" s="500"/>
      <c r="L29" s="500"/>
      <c r="M29" s="500"/>
      <c r="N29" s="500"/>
      <c r="O29" s="500"/>
      <c r="P29" s="500"/>
      <c r="Q29" s="494">
        <f t="shared" si="10"/>
        <v>0</v>
      </c>
    </row>
    <row r="30" spans="1:17" ht="15.75">
      <c r="A30" s="448"/>
      <c r="B30" s="502" t="s">
        <v>733</v>
      </c>
      <c r="C30" s="499"/>
      <c r="D30" s="499"/>
      <c r="E30" s="499"/>
      <c r="F30" s="499"/>
      <c r="G30" s="499"/>
      <c r="H30" s="496">
        <v>1.4</v>
      </c>
      <c r="I30" s="497">
        <v>0</v>
      </c>
      <c r="J30" s="500"/>
      <c r="K30" s="500"/>
      <c r="L30" s="500"/>
      <c r="M30" s="500"/>
      <c r="N30" s="500"/>
      <c r="O30" s="500"/>
      <c r="P30" s="500"/>
      <c r="Q30" s="494">
        <f>SUM(Q31:Q33)</f>
        <v>0</v>
      </c>
    </row>
    <row r="31" spans="1:17" ht="15.75">
      <c r="A31" s="448"/>
      <c r="B31" s="501" t="s">
        <v>726</v>
      </c>
      <c r="C31" s="499"/>
      <c r="D31" s="499"/>
      <c r="E31" s="499"/>
      <c r="F31" s="499"/>
      <c r="G31" s="499"/>
      <c r="H31" s="496">
        <v>1.4</v>
      </c>
      <c r="I31" s="497">
        <v>0</v>
      </c>
      <c r="J31" s="500"/>
      <c r="K31" s="500"/>
      <c r="L31" s="500"/>
      <c r="M31" s="500"/>
      <c r="N31" s="500"/>
      <c r="O31" s="500"/>
      <c r="P31" s="500"/>
      <c r="Q31" s="494">
        <f>SUMPRODUCT($J$5:$P$5,J31:P31)</f>
        <v>0</v>
      </c>
    </row>
    <row r="32" spans="1:17" ht="15.75">
      <c r="A32" s="448"/>
      <c r="B32" s="501" t="s">
        <v>727</v>
      </c>
      <c r="C32" s="499"/>
      <c r="D32" s="499"/>
      <c r="E32" s="499"/>
      <c r="F32" s="499"/>
      <c r="G32" s="499"/>
      <c r="H32" s="496">
        <v>1.4</v>
      </c>
      <c r="I32" s="497">
        <v>0</v>
      </c>
      <c r="J32" s="500"/>
      <c r="K32" s="500"/>
      <c r="L32" s="500"/>
      <c r="M32" s="500"/>
      <c r="N32" s="500"/>
      <c r="O32" s="500"/>
      <c r="P32" s="500"/>
      <c r="Q32" s="494">
        <f t="shared" ref="Q32:Q33" si="11">SUMPRODUCT($J$5:$P$5,J32:P32)</f>
        <v>0</v>
      </c>
    </row>
    <row r="33" spans="1:17" ht="15.75">
      <c r="A33" s="448"/>
      <c r="B33" s="501" t="s">
        <v>734</v>
      </c>
      <c r="C33" s="499"/>
      <c r="D33" s="499"/>
      <c r="E33" s="499"/>
      <c r="F33" s="499"/>
      <c r="G33" s="499"/>
      <c r="H33" s="496">
        <v>1.4</v>
      </c>
      <c r="I33" s="497">
        <v>0</v>
      </c>
      <c r="J33" s="500"/>
      <c r="K33" s="500"/>
      <c r="L33" s="500"/>
      <c r="M33" s="500"/>
      <c r="N33" s="500"/>
      <c r="O33" s="500"/>
      <c r="P33" s="500"/>
      <c r="Q33" s="494">
        <f t="shared" si="11"/>
        <v>0</v>
      </c>
    </row>
    <row r="34" spans="1:17" ht="15.75">
      <c r="A34" s="448"/>
      <c r="B34" s="503" t="s">
        <v>64</v>
      </c>
      <c r="C34" s="504">
        <f>C6</f>
        <v>0</v>
      </c>
      <c r="D34" s="504">
        <f t="shared" ref="D34:G34" si="12">D6</f>
        <v>0</v>
      </c>
      <c r="E34" s="504">
        <f t="shared" si="12"/>
        <v>0</v>
      </c>
      <c r="F34" s="504">
        <f t="shared" si="12"/>
        <v>0</v>
      </c>
      <c r="G34" s="504">
        <f t="shared" si="12"/>
        <v>0</v>
      </c>
      <c r="H34" s="496">
        <v>1.4</v>
      </c>
      <c r="I34" s="497">
        <f>(F34+G34)*H34</f>
        <v>0</v>
      </c>
      <c r="J34" s="504">
        <f t="shared" ref="J34:Q34" si="13">J6</f>
        <v>0</v>
      </c>
      <c r="K34" s="504">
        <f t="shared" si="13"/>
        <v>0</v>
      </c>
      <c r="L34" s="504">
        <f t="shared" si="13"/>
        <v>0</v>
      </c>
      <c r="M34" s="504">
        <f t="shared" si="13"/>
        <v>0</v>
      </c>
      <c r="N34" s="504">
        <f t="shared" si="13"/>
        <v>0</v>
      </c>
      <c r="O34" s="504">
        <f t="shared" si="13"/>
        <v>0</v>
      </c>
      <c r="P34" s="504">
        <f t="shared" si="13"/>
        <v>0</v>
      </c>
      <c r="Q34" s="504" t="b">
        <f t="shared" si="13"/>
        <v>0</v>
      </c>
    </row>
  </sheetData>
  <conditionalFormatting sqref="I7:I34">
    <cfRule type="expression" dxfId="18" priority="1">
      <formula>(C7*#REF!)&lt;&gt;SUM(#REF!)</formula>
    </cfRule>
  </conditionalFormatting>
  <pageMargins left="0.7" right="0.7" top="0.75" bottom="0.75" header="0.3" footer="0.3"/>
  <pageSetup paperSize="9" orientation="portrait" r:id="rId1"/>
  <headerFooter>
    <oddHeader>&amp;C&amp;"Calibri"&amp;10&amp;K0078D7 Classification: Restricted to Partners&amp;1#_x000D_</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H55"/>
  <sheetViews>
    <sheetView zoomScale="80" zoomScaleNormal="80" workbookViewId="0">
      <pane xSplit="1" ySplit="5" topLeftCell="B6" activePane="bottomRight" state="frozen"/>
      <selection activeCell="G42" sqref="A22:G42"/>
      <selection pane="topRight" activeCell="G42" sqref="A22:G42"/>
      <selection pane="bottomLeft" activeCell="G42" sqref="A22:G42"/>
      <selection pane="bottomRight" activeCell="B45" sqref="B45"/>
    </sheetView>
  </sheetViews>
  <sheetFormatPr defaultColWidth="9.140625" defaultRowHeight="14.25"/>
  <cols>
    <col min="1" max="1" width="9.5703125" style="3" bestFit="1" customWidth="1"/>
    <col min="2" max="2" width="86" style="3" customWidth="1"/>
    <col min="3" max="3" width="14.28515625" style="3" bestFit="1" customWidth="1"/>
    <col min="4" max="7" width="14.28515625" style="4" bestFit="1" customWidth="1"/>
    <col min="8" max="8" width="9.140625" style="5" customWidth="1"/>
    <col min="9" max="12" width="9.140625" style="5"/>
    <col min="13" max="13" width="6.85546875" style="5" customWidth="1"/>
    <col min="14" max="16384" width="9.140625" style="5"/>
  </cols>
  <sheetData>
    <row r="1" spans="1:7">
      <c r="A1" s="2" t="s">
        <v>30</v>
      </c>
      <c r="B1" s="3" t="str">
        <f>'Info '!C2</f>
        <v>JSC ProCredit Bank</v>
      </c>
    </row>
    <row r="2" spans="1:7">
      <c r="A2" s="2" t="s">
        <v>31</v>
      </c>
      <c r="B2" s="221">
        <v>46112</v>
      </c>
    </row>
    <row r="3" spans="1:7" ht="15" thickBot="1">
      <c r="A3" s="2"/>
    </row>
    <row r="4" spans="1:7" ht="15" customHeight="1" thickBot="1">
      <c r="A4" s="6" t="s">
        <v>93</v>
      </c>
      <c r="B4" s="7" t="s">
        <v>92</v>
      </c>
      <c r="C4" s="7"/>
      <c r="D4" s="710" t="s">
        <v>662</v>
      </c>
      <c r="E4" s="711"/>
      <c r="F4" s="711"/>
      <c r="G4" s="712"/>
    </row>
    <row r="5" spans="1:7">
      <c r="A5" s="8" t="s">
        <v>6</v>
      </c>
      <c r="B5" s="9"/>
      <c r="C5" s="219" t="str">
        <f>INT((MONTH($B$2))/3)&amp;"Q"&amp;"-"&amp;YEAR($B$2)</f>
        <v>1Q-2026</v>
      </c>
      <c r="D5" s="219" t="str">
        <f>IF(INT(MONTH($B$2))=3, "4"&amp;"Q"&amp;"-"&amp;YEAR($B$2)-1, IF(INT(MONTH($B$2))=6, "1"&amp;"Q"&amp;"-"&amp;YEAR($B$2), IF(INT(MONTH($B$2))=9, "2"&amp;"Q"&amp;"-"&amp;YEAR($B$2),IF(INT(MONTH($B$2))=12, "3"&amp;"Q"&amp;"-"&amp;YEAR($B$2), 0))))</f>
        <v>4Q-2025</v>
      </c>
      <c r="E5" s="219" t="str">
        <f>IF(INT(MONTH($B$2))=3, "3"&amp;"Q"&amp;"-"&amp;YEAR($B$2)-1, IF(INT(MONTH($B$2))=6, "4"&amp;"Q"&amp;"-"&amp;YEAR($B$2)-1, IF(INT(MONTH($B$2))=9, "1"&amp;"Q"&amp;"-"&amp;YEAR($B$2),IF(INT(MONTH($B$2))=12, "2"&amp;"Q"&amp;"-"&amp;YEAR($B$2), 0))))</f>
        <v>3Q-2025</v>
      </c>
      <c r="F5" s="219" t="str">
        <f>IF(INT(MONTH($B$2))=3, "2"&amp;"Q"&amp;"-"&amp;YEAR($B$2)-1, IF(INT(MONTH($B$2))=6, "3"&amp;"Q"&amp;"-"&amp;YEAR($B$2)-1, IF(INT(MONTH($B$2))=9, "4"&amp;"Q"&amp;"-"&amp;YEAR($B$2)-1,IF(INT(MONTH($B$2))=12, "1"&amp;"Q"&amp;"-"&amp;YEAR($B$2), 0))))</f>
        <v>2Q-2025</v>
      </c>
      <c r="G5" s="220" t="str">
        <f>IF(INT(MONTH($B$2))=3, "1"&amp;"Q"&amp;"-"&amp;YEAR($B$2)-1, IF(INT(MONTH($B$2))=6, "2"&amp;"Q"&amp;"-"&amp;YEAR($B$2)-1, IF(INT(MONTH($B$2))=9, "3"&amp;"Q"&amp;"-"&amp;YEAR($B$2)-1,IF(INT(MONTH($B$2))=12, "4"&amp;"Q"&amp;"-"&amp;YEAR($B$2)-1, 0))))</f>
        <v>1Q-2025</v>
      </c>
    </row>
    <row r="6" spans="1:7">
      <c r="B6" s="103" t="s">
        <v>91</v>
      </c>
      <c r="C6" s="222"/>
      <c r="D6" s="222"/>
      <c r="E6" s="222"/>
      <c r="F6" s="222"/>
      <c r="G6" s="223"/>
    </row>
    <row r="7" spans="1:7">
      <c r="A7" s="10"/>
      <c r="B7" s="104" t="s">
        <v>89</v>
      </c>
      <c r="C7" s="222"/>
      <c r="D7" s="222"/>
      <c r="E7" s="222"/>
      <c r="F7" s="222"/>
      <c r="G7" s="223"/>
    </row>
    <row r="8" spans="1:7">
      <c r="A8" s="8">
        <v>1</v>
      </c>
      <c r="B8" s="11" t="s">
        <v>325</v>
      </c>
      <c r="C8" s="645">
        <v>321108983.82276577</v>
      </c>
      <c r="D8" s="646">
        <v>311083274.74191421</v>
      </c>
      <c r="E8" s="646">
        <v>324538128.36414802</v>
      </c>
      <c r="F8" s="646">
        <v>318755802.75034606</v>
      </c>
      <c r="G8" s="647">
        <v>309359973.20309991</v>
      </c>
    </row>
    <row r="9" spans="1:7">
      <c r="A9" s="8">
        <v>2</v>
      </c>
      <c r="B9" s="11" t="s">
        <v>326</v>
      </c>
      <c r="C9" s="645">
        <v>321108983.82276577</v>
      </c>
      <c r="D9" s="646">
        <v>311083274.74191421</v>
      </c>
      <c r="E9" s="646">
        <v>324538128.36414802</v>
      </c>
      <c r="F9" s="646">
        <v>318755802.75034606</v>
      </c>
      <c r="G9" s="647">
        <v>309359973.20309991</v>
      </c>
    </row>
    <row r="10" spans="1:7">
      <c r="A10" s="8">
        <v>3</v>
      </c>
      <c r="B10" s="11" t="s">
        <v>142</v>
      </c>
      <c r="C10" s="645">
        <v>380489883.82276577</v>
      </c>
      <c r="D10" s="646">
        <v>370987074.74191421</v>
      </c>
      <c r="E10" s="646">
        <v>366032828.36414802</v>
      </c>
      <c r="F10" s="646">
        <v>341083702.75034606</v>
      </c>
      <c r="G10" s="647">
        <v>330278073.20309991</v>
      </c>
    </row>
    <row r="11" spans="1:7">
      <c r="A11" s="8">
        <v>4</v>
      </c>
      <c r="B11" s="11" t="s">
        <v>328</v>
      </c>
      <c r="C11" s="645">
        <v>207986899.39426336</v>
      </c>
      <c r="D11" s="646">
        <v>196743145.15668181</v>
      </c>
      <c r="E11" s="646">
        <v>199399695.80950013</v>
      </c>
      <c r="F11" s="646">
        <v>194874709.91571534</v>
      </c>
      <c r="G11" s="647">
        <v>191493889.65699655</v>
      </c>
    </row>
    <row r="12" spans="1:7">
      <c r="A12" s="8">
        <v>5</v>
      </c>
      <c r="B12" s="11" t="s">
        <v>329</v>
      </c>
      <c r="C12" s="645">
        <v>251159829.28837803</v>
      </c>
      <c r="D12" s="646">
        <v>238987574.71889156</v>
      </c>
      <c r="E12" s="646">
        <v>241842832.83921999</v>
      </c>
      <c r="F12" s="646">
        <v>236551555.59378558</v>
      </c>
      <c r="G12" s="647">
        <v>232283133.11608824</v>
      </c>
    </row>
    <row r="13" spans="1:7">
      <c r="A13" s="8">
        <v>6</v>
      </c>
      <c r="B13" s="11" t="s">
        <v>327</v>
      </c>
      <c r="C13" s="645">
        <v>308393138.31605333</v>
      </c>
      <c r="D13" s="646">
        <v>294992621.82573819</v>
      </c>
      <c r="E13" s="646">
        <v>298117285.88109416</v>
      </c>
      <c r="F13" s="646">
        <v>291802459.33266073</v>
      </c>
      <c r="G13" s="647">
        <v>286357009.81128186</v>
      </c>
    </row>
    <row r="14" spans="1:7">
      <c r="A14" s="10"/>
      <c r="B14" s="103" t="s">
        <v>331</v>
      </c>
      <c r="C14" s="222"/>
      <c r="D14" s="222"/>
      <c r="E14" s="222"/>
      <c r="F14" s="222"/>
      <c r="G14" s="223"/>
    </row>
    <row r="15" spans="1:7" ht="15" customHeight="1">
      <c r="A15" s="8">
        <v>7</v>
      </c>
      <c r="B15" s="11" t="s">
        <v>330</v>
      </c>
      <c r="C15" s="648">
        <v>1621924834.592736</v>
      </c>
      <c r="D15" s="646">
        <v>1597031194.9684794</v>
      </c>
      <c r="E15" s="646">
        <v>1627236410.5224457</v>
      </c>
      <c r="F15" s="646">
        <v>1569205817.3745394</v>
      </c>
      <c r="G15" s="647">
        <v>1534514146.277276</v>
      </c>
    </row>
    <row r="16" spans="1:7">
      <c r="A16" s="10"/>
      <c r="B16" s="103" t="s">
        <v>332</v>
      </c>
      <c r="C16" s="222"/>
      <c r="D16" s="222"/>
      <c r="E16" s="222"/>
      <c r="F16" s="222"/>
      <c r="G16" s="223"/>
    </row>
    <row r="17" spans="1:8">
      <c r="A17" s="8"/>
      <c r="B17" s="104" t="s">
        <v>712</v>
      </c>
      <c r="C17" s="649"/>
      <c r="D17" s="650"/>
      <c r="E17" s="650"/>
      <c r="F17" s="650"/>
      <c r="G17" s="651"/>
    </row>
    <row r="18" spans="1:8">
      <c r="A18" s="8">
        <v>8</v>
      </c>
      <c r="B18" s="11" t="s">
        <v>325</v>
      </c>
      <c r="C18" s="683">
        <v>0.19798018809138956</v>
      </c>
      <c r="D18" s="684">
        <v>0.19478847734596322</v>
      </c>
      <c r="E18" s="684">
        <v>0.1994412897016917</v>
      </c>
      <c r="F18" s="684">
        <v>0.20313192776946298</v>
      </c>
      <c r="G18" s="685">
        <v>0.20160125206639881</v>
      </c>
    </row>
    <row r="19" spans="1:8" ht="15" customHeight="1">
      <c r="A19" s="8">
        <v>9</v>
      </c>
      <c r="B19" s="11" t="s">
        <v>326</v>
      </c>
      <c r="C19" s="683">
        <v>0.19798018809138956</v>
      </c>
      <c r="D19" s="684">
        <v>0.19478847734596322</v>
      </c>
      <c r="E19" s="684">
        <v>0.1994412897016917</v>
      </c>
      <c r="F19" s="684">
        <v>0.20313192776946298</v>
      </c>
      <c r="G19" s="685">
        <v>0.20160125206639881</v>
      </c>
    </row>
    <row r="20" spans="1:8">
      <c r="A20" s="8">
        <v>10</v>
      </c>
      <c r="B20" s="11" t="s">
        <v>142</v>
      </c>
      <c r="C20" s="683">
        <v>0.23459156411419427</v>
      </c>
      <c r="D20" s="684">
        <v>0.23229795129282768</v>
      </c>
      <c r="E20" s="684">
        <v>0.22494139511457242</v>
      </c>
      <c r="F20" s="684">
        <v>0.21736071774256999</v>
      </c>
      <c r="G20" s="685">
        <v>0.21523299345552005</v>
      </c>
    </row>
    <row r="21" spans="1:8">
      <c r="A21" s="8">
        <v>11</v>
      </c>
      <c r="B21" s="11" t="s">
        <v>328</v>
      </c>
      <c r="C21" s="683">
        <v>0.1282346104814954</v>
      </c>
      <c r="D21" s="684">
        <v>0.12319305081612068</v>
      </c>
      <c r="E21" s="684">
        <v>0.12253886068434287</v>
      </c>
      <c r="F21" s="684">
        <v>0.12418683881873635</v>
      </c>
      <c r="G21" s="685">
        <v>0.12479121819864601</v>
      </c>
    </row>
    <row r="22" spans="1:8">
      <c r="A22" s="8">
        <v>12</v>
      </c>
      <c r="B22" s="11" t="s">
        <v>329</v>
      </c>
      <c r="C22" s="683">
        <v>0.15485294011879661</v>
      </c>
      <c r="D22" s="684">
        <v>0.14964490078329901</v>
      </c>
      <c r="E22" s="684">
        <v>0.14862181750319436</v>
      </c>
      <c r="F22" s="684">
        <v>0.15074603533497177</v>
      </c>
      <c r="G22" s="685">
        <v>0.15137242864759898</v>
      </c>
    </row>
    <row r="23" spans="1:8">
      <c r="A23" s="8">
        <v>13</v>
      </c>
      <c r="B23" s="11" t="s">
        <v>327</v>
      </c>
      <c r="C23" s="683">
        <v>0.19014021595735081</v>
      </c>
      <c r="D23" s="684">
        <v>0.18471312442432314</v>
      </c>
      <c r="E23" s="684">
        <v>0.18320465542273584</v>
      </c>
      <c r="F23" s="684">
        <v>0.18595550443528153</v>
      </c>
      <c r="G23" s="685">
        <v>0.18661086344885291</v>
      </c>
    </row>
    <row r="24" spans="1:8" ht="15">
      <c r="A24" s="445"/>
      <c r="B24" s="103" t="s">
        <v>697</v>
      </c>
      <c r="C24" s="653"/>
      <c r="D24" s="653"/>
      <c r="E24" s="653"/>
      <c r="F24" s="653"/>
      <c r="G24" s="654"/>
    </row>
    <row r="25" spans="1:8" ht="25.5">
      <c r="A25" s="8">
        <v>14</v>
      </c>
      <c r="B25" s="11" t="s">
        <v>698</v>
      </c>
      <c r="C25" s="652"/>
      <c r="D25" s="650"/>
      <c r="E25" s="650"/>
      <c r="F25" s="650"/>
      <c r="G25" s="651"/>
      <c r="H25" s="444"/>
    </row>
    <row r="26" spans="1:8">
      <c r="A26" s="10"/>
      <c r="B26" s="103" t="s">
        <v>88</v>
      </c>
      <c r="C26" s="655"/>
      <c r="D26" s="655"/>
      <c r="E26" s="655"/>
      <c r="F26" s="655"/>
      <c r="G26" s="656"/>
    </row>
    <row r="27" spans="1:8" ht="15" customHeight="1">
      <c r="A27" s="224">
        <v>15</v>
      </c>
      <c r="B27" s="11" t="s">
        <v>87</v>
      </c>
      <c r="C27" s="686">
        <v>7.108211236471064E-2</v>
      </c>
      <c r="D27" s="687">
        <v>7.1323788597767321E-2</v>
      </c>
      <c r="E27" s="687">
        <v>7.0614177613413737E-2</v>
      </c>
      <c r="F27" s="687">
        <v>6.9621950121203063E-2</v>
      </c>
      <c r="G27" s="688">
        <v>6.8758395262418004E-2</v>
      </c>
    </row>
    <row r="28" spans="1:8">
      <c r="A28" s="224">
        <v>16</v>
      </c>
      <c r="B28" s="11" t="s">
        <v>86</v>
      </c>
      <c r="C28" s="686">
        <v>3.6427033230795693E-2</v>
      </c>
      <c r="D28" s="687">
        <v>3.4531855102917237E-2</v>
      </c>
      <c r="E28" s="687">
        <v>3.3840342999102484E-2</v>
      </c>
      <c r="F28" s="687">
        <v>3.2972608026123208E-2</v>
      </c>
      <c r="G28" s="688">
        <v>3.1859874011236043E-2</v>
      </c>
    </row>
    <row r="29" spans="1:8">
      <c r="A29" s="224">
        <v>17</v>
      </c>
      <c r="B29" s="11" t="s">
        <v>85</v>
      </c>
      <c r="C29" s="686">
        <v>3.1485894082640388E-2</v>
      </c>
      <c r="D29" s="687">
        <v>3.2964446844524875E-2</v>
      </c>
      <c r="E29" s="687">
        <v>3.3551005715772936E-2</v>
      </c>
      <c r="F29" s="687">
        <v>3.2960718661162833E-2</v>
      </c>
      <c r="G29" s="688">
        <v>3.0965605570501674E-2</v>
      </c>
    </row>
    <row r="30" spans="1:8">
      <c r="A30" s="224">
        <v>18</v>
      </c>
      <c r="B30" s="11" t="s">
        <v>84</v>
      </c>
      <c r="C30" s="686">
        <v>3.4655079133914947E-2</v>
      </c>
      <c r="D30" s="687">
        <v>3.6791933494850083E-2</v>
      </c>
      <c r="E30" s="687">
        <v>3.6773834614311253E-2</v>
      </c>
      <c r="F30" s="687">
        <v>3.6649342095079855E-2</v>
      </c>
      <c r="G30" s="688">
        <v>3.6898521251181961E-2</v>
      </c>
    </row>
    <row r="31" spans="1:8">
      <c r="A31" s="224">
        <v>19</v>
      </c>
      <c r="B31" s="11" t="s">
        <v>154</v>
      </c>
      <c r="C31" s="686">
        <v>1.698087308769446E-2</v>
      </c>
      <c r="D31" s="687">
        <v>1.3908084855300793E-2</v>
      </c>
      <c r="E31" s="687">
        <v>1.4430891977140843E-2</v>
      </c>
      <c r="F31" s="687">
        <v>1.5460470219658734E-2</v>
      </c>
      <c r="G31" s="688">
        <v>1.1380657980418922E-2</v>
      </c>
    </row>
    <row r="32" spans="1:8">
      <c r="A32" s="224">
        <v>20</v>
      </c>
      <c r="B32" s="11" t="s">
        <v>155</v>
      </c>
      <c r="C32" s="686">
        <v>0.11632489659045203</v>
      </c>
      <c r="D32" s="687">
        <v>8.7430228791326378E-2</v>
      </c>
      <c r="E32" s="687">
        <v>8.9280096223297287E-2</v>
      </c>
      <c r="F32" s="687">
        <v>9.4690398685658789E-2</v>
      </c>
      <c r="G32" s="688">
        <v>6.9610190115209802E-2</v>
      </c>
    </row>
    <row r="33" spans="1:7">
      <c r="A33" s="10"/>
      <c r="B33" s="103" t="s">
        <v>216</v>
      </c>
      <c r="C33" s="655"/>
      <c r="D33" s="655"/>
      <c r="E33" s="655"/>
      <c r="F33" s="655"/>
      <c r="G33" s="656"/>
    </row>
    <row r="34" spans="1:7">
      <c r="A34" s="224">
        <v>21</v>
      </c>
      <c r="B34" s="11" t="s">
        <v>83</v>
      </c>
      <c r="C34" s="686">
        <v>2.2707001123070607E-2</v>
      </c>
      <c r="D34" s="687">
        <v>2.3987361494589896E-2</v>
      </c>
      <c r="E34" s="687">
        <v>2.3960365520297067E-2</v>
      </c>
      <c r="F34" s="687">
        <v>2.5280807833232308E-2</v>
      </c>
      <c r="G34" s="688">
        <v>2.3614136519359522E-2</v>
      </c>
    </row>
    <row r="35" spans="1:7" ht="15" customHeight="1">
      <c r="A35" s="224">
        <v>22</v>
      </c>
      <c r="B35" s="11" t="s">
        <v>671</v>
      </c>
      <c r="C35" s="686">
        <v>1.9146485468025526E-2</v>
      </c>
      <c r="D35" s="687">
        <v>2.160303385508823E-2</v>
      </c>
      <c r="E35" s="687">
        <v>2.0607151662197804E-2</v>
      </c>
      <c r="F35" s="687">
        <v>2.0534034583830664E-2</v>
      </c>
      <c r="G35" s="688">
        <v>2.0426039991474649E-2</v>
      </c>
    </row>
    <row r="36" spans="1:7">
      <c r="A36" s="224">
        <v>23</v>
      </c>
      <c r="B36" s="11" t="s">
        <v>82</v>
      </c>
      <c r="C36" s="686">
        <v>0.63799332341496551</v>
      </c>
      <c r="D36" s="687">
        <v>0.62821522798593232</v>
      </c>
      <c r="E36" s="687">
        <v>0.62958830675012312</v>
      </c>
      <c r="F36" s="687">
        <v>0.65031741100192997</v>
      </c>
      <c r="G36" s="688">
        <v>0.65271714898810484</v>
      </c>
    </row>
    <row r="37" spans="1:7" ht="15" customHeight="1">
      <c r="A37" s="224">
        <v>24</v>
      </c>
      <c r="B37" s="11" t="s">
        <v>81</v>
      </c>
      <c r="C37" s="686">
        <v>0.63625336422363554</v>
      </c>
      <c r="D37" s="687">
        <v>0.63422127987425514</v>
      </c>
      <c r="E37" s="687">
        <v>0.6404639160129445</v>
      </c>
      <c r="F37" s="687">
        <v>0.6389921245045681</v>
      </c>
      <c r="G37" s="688">
        <v>0.64161980828613918</v>
      </c>
    </row>
    <row r="38" spans="1:7">
      <c r="A38" s="224">
        <v>25</v>
      </c>
      <c r="B38" s="11" t="s">
        <v>80</v>
      </c>
      <c r="C38" s="686">
        <v>2.0796650181822689E-2</v>
      </c>
      <c r="D38" s="687">
        <v>5.0396015228621277E-2</v>
      </c>
      <c r="E38" s="687">
        <v>5.9632761609239721E-2</v>
      </c>
      <c r="F38" s="687">
        <v>4.5285497523498669E-2</v>
      </c>
      <c r="G38" s="688">
        <v>2.0701892365536882E-2</v>
      </c>
    </row>
    <row r="39" spans="1:7" ht="15" customHeight="1">
      <c r="A39" s="10"/>
      <c r="B39" s="103" t="s">
        <v>217</v>
      </c>
      <c r="C39" s="655"/>
      <c r="D39" s="655"/>
      <c r="E39" s="655"/>
      <c r="F39" s="655"/>
      <c r="G39" s="656"/>
    </row>
    <row r="40" spans="1:7" ht="15" customHeight="1">
      <c r="A40" s="224">
        <v>26</v>
      </c>
      <c r="B40" s="11" t="s">
        <v>79</v>
      </c>
      <c r="C40" s="686">
        <v>0.35135304863142136</v>
      </c>
      <c r="D40" s="687">
        <v>0.35790500773476924</v>
      </c>
      <c r="E40" s="687">
        <v>0.33825570233706653</v>
      </c>
      <c r="F40" s="687">
        <v>0.28218290648486394</v>
      </c>
      <c r="G40" s="688">
        <v>0.27876906904448046</v>
      </c>
    </row>
    <row r="41" spans="1:7" ht="15" customHeight="1">
      <c r="A41" s="224">
        <v>27</v>
      </c>
      <c r="B41" s="11" t="s">
        <v>78</v>
      </c>
      <c r="C41" s="686">
        <v>0.74780243564888593</v>
      </c>
      <c r="D41" s="687">
        <v>0.74036798397460379</v>
      </c>
      <c r="E41" s="687">
        <v>0.76206285215036162</v>
      </c>
      <c r="F41" s="687">
        <v>0.75134389474157226</v>
      </c>
      <c r="G41" s="688">
        <v>0.76384780056893731</v>
      </c>
    </row>
    <row r="42" spans="1:7" ht="15" customHeight="1">
      <c r="A42" s="224">
        <v>28</v>
      </c>
      <c r="B42" s="11" t="s">
        <v>77</v>
      </c>
      <c r="C42" s="686">
        <v>0.36323218240432703</v>
      </c>
      <c r="D42" s="687">
        <v>0.36140293227806614</v>
      </c>
      <c r="E42" s="687">
        <v>0.36488199714451236</v>
      </c>
      <c r="F42" s="687">
        <v>0.35243459259915222</v>
      </c>
      <c r="G42" s="688">
        <v>0.37068677532262612</v>
      </c>
    </row>
    <row r="43" spans="1:7" ht="15" customHeight="1">
      <c r="A43" s="225"/>
      <c r="B43" s="103" t="s">
        <v>257</v>
      </c>
      <c r="C43" s="222"/>
      <c r="D43" s="222"/>
      <c r="E43" s="222"/>
      <c r="F43" s="222"/>
      <c r="G43" s="223"/>
    </row>
    <row r="44" spans="1:7">
      <c r="A44" s="224">
        <v>29</v>
      </c>
      <c r="B44" s="11" t="s">
        <v>241</v>
      </c>
      <c r="C44" s="657">
        <v>788426724.0303371</v>
      </c>
      <c r="D44" s="658">
        <v>807984378.90080702</v>
      </c>
      <c r="E44" s="658">
        <v>732471155.686867</v>
      </c>
      <c r="F44" s="658">
        <v>559272608.18237603</v>
      </c>
      <c r="G44" s="659">
        <v>530886326.76532501</v>
      </c>
    </row>
    <row r="45" spans="1:7" ht="15" customHeight="1">
      <c r="A45" s="224">
        <v>30</v>
      </c>
      <c r="B45" s="11" t="s">
        <v>253</v>
      </c>
      <c r="C45" s="657">
        <v>381560847.89492798</v>
      </c>
      <c r="D45" s="658">
        <v>381691708.90164661</v>
      </c>
      <c r="E45" s="658">
        <v>350650292.40548497</v>
      </c>
      <c r="F45" s="658">
        <v>300738249.94808704</v>
      </c>
      <c r="G45" s="659">
        <v>308797795.43948656</v>
      </c>
    </row>
    <row r="46" spans="1:7" ht="15" customHeight="1">
      <c r="A46" s="260">
        <v>31</v>
      </c>
      <c r="B46" s="261" t="s">
        <v>242</v>
      </c>
      <c r="C46" s="689">
        <v>2.0663197714862229</v>
      </c>
      <c r="D46" s="690">
        <v>2.1168507464462802</v>
      </c>
      <c r="E46" s="690">
        <v>2.0888936115297803</v>
      </c>
      <c r="F46" s="690">
        <v>1.8596657002523516</v>
      </c>
      <c r="G46" s="691">
        <v>1.7192037462889205</v>
      </c>
    </row>
    <row r="47" spans="1:7" ht="15" customHeight="1">
      <c r="A47" s="260"/>
      <c r="B47" s="103" t="s">
        <v>335</v>
      </c>
      <c r="C47" s="660"/>
      <c r="D47" s="661"/>
      <c r="E47" s="661"/>
      <c r="F47" s="661"/>
      <c r="G47" s="262"/>
    </row>
    <row r="48" spans="1:7" ht="15" customHeight="1">
      <c r="A48" s="260">
        <v>32</v>
      </c>
      <c r="B48" s="261" t="s">
        <v>342</v>
      </c>
      <c r="C48" s="660">
        <v>1670064680.6958745</v>
      </c>
      <c r="D48" s="661">
        <v>1683756534.65977</v>
      </c>
      <c r="E48" s="661">
        <v>1629925660.8939877</v>
      </c>
      <c r="F48" s="661">
        <v>1510029376.9355621</v>
      </c>
      <c r="G48" s="262">
        <v>1510327447.0496347</v>
      </c>
    </row>
    <row r="49" spans="1:7" ht="15" customHeight="1">
      <c r="A49" s="260">
        <v>33</v>
      </c>
      <c r="B49" s="261" t="s">
        <v>357</v>
      </c>
      <c r="C49" s="660">
        <v>1094294023.8650494</v>
      </c>
      <c r="D49" s="661">
        <v>1068910411.5093459</v>
      </c>
      <c r="E49" s="661">
        <v>1077889197.4399605</v>
      </c>
      <c r="F49" s="661">
        <v>1078292221.5848043</v>
      </c>
      <c r="G49" s="262">
        <v>1029224084.6639426</v>
      </c>
    </row>
    <row r="50" spans="1:7" ht="15" thickBot="1">
      <c r="A50" s="226">
        <v>34</v>
      </c>
      <c r="B50" s="105" t="s">
        <v>375</v>
      </c>
      <c r="C50" s="692">
        <v>1.5261571792169728</v>
      </c>
      <c r="D50" s="693">
        <v>1.5752082836224186</v>
      </c>
      <c r="E50" s="693">
        <v>1.5121458353652126</v>
      </c>
      <c r="F50" s="693">
        <v>1.4003897521547717</v>
      </c>
      <c r="G50" s="694">
        <v>1.4674427751491841</v>
      </c>
    </row>
    <row r="51" spans="1:7">
      <c r="A51" s="12"/>
    </row>
    <row r="52" spans="1:7">
      <c r="B52" s="149"/>
    </row>
    <row r="53" spans="1:7" ht="51">
      <c r="B53" s="149" t="s">
        <v>256</v>
      </c>
    </row>
    <row r="55" spans="1:7">
      <c r="B55" s="148"/>
    </row>
  </sheetData>
  <mergeCells count="1">
    <mergeCell ref="D4:G4"/>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C37"/>
  <sheetViews>
    <sheetView zoomScale="80" zoomScaleNormal="80" workbookViewId="0">
      <selection activeCell="N22" sqref="N22"/>
    </sheetView>
  </sheetViews>
  <sheetFormatPr defaultColWidth="8.7109375" defaultRowHeight="15"/>
  <cols>
    <col min="1" max="1" width="11.42578125" style="448" customWidth="1"/>
    <col min="2" max="2" width="76.85546875" style="526" customWidth="1"/>
    <col min="3" max="3" width="22.85546875" style="448" customWidth="1"/>
    <col min="4" max="16384" width="8.7109375" style="448"/>
  </cols>
  <sheetData>
    <row r="1" spans="1:3">
      <c r="A1" s="116" t="s">
        <v>30</v>
      </c>
      <c r="B1" s="447" t="str">
        <f>'Info '!C2</f>
        <v>JSC ProCredit Bank</v>
      </c>
    </row>
    <row r="2" spans="1:3">
      <c r="A2" s="116" t="s">
        <v>31</v>
      </c>
      <c r="B2" s="449">
        <f>'1. key ratios'!B2</f>
        <v>46112</v>
      </c>
    </row>
    <row r="3" spans="1:3">
      <c r="B3" s="448"/>
    </row>
    <row r="4" spans="1:3">
      <c r="A4" s="448" t="s">
        <v>293</v>
      </c>
      <c r="B4" s="448" t="s">
        <v>294</v>
      </c>
    </row>
    <row r="5" spans="1:3">
      <c r="A5" s="508" t="s">
        <v>295</v>
      </c>
      <c r="B5" s="509"/>
      <c r="C5" s="510"/>
    </row>
    <row r="6" spans="1:3">
      <c r="A6" s="514">
        <v>1</v>
      </c>
      <c r="B6" s="515" t="s">
        <v>748</v>
      </c>
      <c r="C6" s="516">
        <v>2281095034.3396378</v>
      </c>
    </row>
    <row r="7" spans="1:3">
      <c r="A7" s="514">
        <v>2</v>
      </c>
      <c r="B7" s="515" t="s">
        <v>296</v>
      </c>
      <c r="C7" s="516">
        <v>-13849624.627334248</v>
      </c>
    </row>
    <row r="8" spans="1:3" ht="30">
      <c r="A8" s="517">
        <v>3</v>
      </c>
      <c r="B8" s="518" t="s">
        <v>297</v>
      </c>
      <c r="C8" s="516">
        <v>2267245409.7123036</v>
      </c>
    </row>
    <row r="9" spans="1:3">
      <c r="A9" s="508" t="s">
        <v>298</v>
      </c>
      <c r="B9" s="509"/>
      <c r="C9" s="511"/>
    </row>
    <row r="10" spans="1:3" ht="25.7" customHeight="1">
      <c r="A10" s="514">
        <v>4</v>
      </c>
      <c r="B10" s="519" t="s">
        <v>746</v>
      </c>
      <c r="C10" s="516">
        <v>0</v>
      </c>
    </row>
    <row r="11" spans="1:3" ht="25.7" customHeight="1">
      <c r="A11" s="514">
        <v>5</v>
      </c>
      <c r="B11" s="520" t="s">
        <v>747</v>
      </c>
      <c r="C11" s="516">
        <v>0</v>
      </c>
    </row>
    <row r="12" spans="1:3" ht="25.7" customHeight="1">
      <c r="A12" s="514">
        <v>6</v>
      </c>
      <c r="B12" s="520" t="s">
        <v>740</v>
      </c>
      <c r="C12" s="521">
        <v>0</v>
      </c>
    </row>
    <row r="13" spans="1:3" ht="25.7" customHeight="1">
      <c r="A13" s="522">
        <v>7</v>
      </c>
      <c r="B13" s="519" t="s">
        <v>741</v>
      </c>
      <c r="C13" s="516">
        <v>0</v>
      </c>
    </row>
    <row r="14" spans="1:3" ht="25.7" customHeight="1">
      <c r="A14" s="517">
        <v>8</v>
      </c>
      <c r="B14" s="512" t="s">
        <v>299</v>
      </c>
      <c r="C14" s="523">
        <v>0</v>
      </c>
    </row>
    <row r="15" spans="1:3">
      <c r="A15" s="508" t="s">
        <v>300</v>
      </c>
      <c r="B15" s="509"/>
      <c r="C15" s="511"/>
    </row>
    <row r="16" spans="1:3">
      <c r="A16" s="522">
        <v>9</v>
      </c>
      <c r="B16" s="519" t="s">
        <v>301</v>
      </c>
      <c r="C16" s="516">
        <v>0</v>
      </c>
    </row>
    <row r="17" spans="1:3">
      <c r="A17" s="522">
        <v>10</v>
      </c>
      <c r="B17" s="519" t="s">
        <v>302</v>
      </c>
      <c r="C17" s="516">
        <v>0</v>
      </c>
    </row>
    <row r="18" spans="1:3">
      <c r="A18" s="522">
        <v>11</v>
      </c>
      <c r="B18" s="519" t="s">
        <v>303</v>
      </c>
      <c r="C18" s="516">
        <v>0</v>
      </c>
    </row>
    <row r="19" spans="1:3" ht="30">
      <c r="A19" s="522">
        <v>12</v>
      </c>
      <c r="B19" s="519" t="s">
        <v>304</v>
      </c>
      <c r="C19" s="516">
        <v>0</v>
      </c>
    </row>
    <row r="20" spans="1:3">
      <c r="A20" s="522">
        <v>14</v>
      </c>
      <c r="B20" s="519" t="s">
        <v>305</v>
      </c>
      <c r="C20" s="516">
        <v>0</v>
      </c>
    </row>
    <row r="21" spans="1:3">
      <c r="A21" s="522">
        <v>14</v>
      </c>
      <c r="B21" s="519" t="s">
        <v>306</v>
      </c>
      <c r="C21" s="516">
        <v>0</v>
      </c>
    </row>
    <row r="22" spans="1:3">
      <c r="A22" s="517">
        <v>15</v>
      </c>
      <c r="B22" s="512" t="s">
        <v>307</v>
      </c>
      <c r="C22" s="523">
        <v>0</v>
      </c>
    </row>
    <row r="23" spans="1:3">
      <c r="A23" s="508" t="s">
        <v>308</v>
      </c>
      <c r="B23" s="509"/>
      <c r="C23" s="511"/>
    </row>
    <row r="24" spans="1:3">
      <c r="A24" s="527">
        <v>16</v>
      </c>
      <c r="B24" s="520" t="s">
        <v>309</v>
      </c>
      <c r="C24" s="516">
        <v>158865827.55469999</v>
      </c>
    </row>
    <row r="25" spans="1:3">
      <c r="A25" s="527">
        <v>17</v>
      </c>
      <c r="B25" s="520" t="s">
        <v>310</v>
      </c>
      <c r="C25" s="516">
        <v>-74677302.886489987</v>
      </c>
    </row>
    <row r="26" spans="1:3">
      <c r="A26" s="528">
        <v>18</v>
      </c>
      <c r="B26" s="512" t="s">
        <v>311</v>
      </c>
      <c r="C26" s="523">
        <v>84188524.66821</v>
      </c>
    </row>
    <row r="27" spans="1:3">
      <c r="A27" s="508" t="s">
        <v>312</v>
      </c>
      <c r="B27" s="509"/>
      <c r="C27" s="511"/>
    </row>
    <row r="28" spans="1:3" ht="30">
      <c r="A28" s="527">
        <v>19</v>
      </c>
      <c r="B28" s="519" t="s">
        <v>313</v>
      </c>
      <c r="C28" s="524">
        <v>0</v>
      </c>
    </row>
    <row r="29" spans="1:3">
      <c r="A29" s="527">
        <v>20</v>
      </c>
      <c r="B29" s="520" t="s">
        <v>314</v>
      </c>
      <c r="C29" s="524">
        <v>0</v>
      </c>
    </row>
    <row r="30" spans="1:3">
      <c r="A30" s="508" t="s">
        <v>745</v>
      </c>
      <c r="B30" s="509"/>
      <c r="C30" s="511"/>
    </row>
    <row r="31" spans="1:3">
      <c r="A31" s="528">
        <v>21</v>
      </c>
      <c r="B31" s="513" t="s">
        <v>315</v>
      </c>
      <c r="C31" s="523">
        <v>321108983.82276577</v>
      </c>
    </row>
    <row r="32" spans="1:3">
      <c r="A32" s="528">
        <v>22</v>
      </c>
      <c r="B32" s="512" t="s">
        <v>316</v>
      </c>
      <c r="C32" s="523">
        <v>2351433934.3805137</v>
      </c>
    </row>
    <row r="33" spans="1:3">
      <c r="A33" s="508" t="s">
        <v>317</v>
      </c>
      <c r="B33" s="509"/>
      <c r="C33" s="511"/>
    </row>
    <row r="34" spans="1:3">
      <c r="A34" s="517">
        <v>23</v>
      </c>
      <c r="B34" s="512" t="s">
        <v>317</v>
      </c>
      <c r="C34" s="602">
        <v>0.13655879466899082</v>
      </c>
    </row>
    <row r="35" spans="1:3">
      <c r="A35" s="508" t="s">
        <v>318</v>
      </c>
      <c r="B35" s="509"/>
      <c r="C35" s="511"/>
    </row>
    <row r="36" spans="1:3">
      <c r="A36" s="525" t="s">
        <v>319</v>
      </c>
      <c r="B36" s="519" t="s">
        <v>320</v>
      </c>
      <c r="C36" s="524">
        <v>0</v>
      </c>
    </row>
    <row r="37" spans="1:3" ht="30">
      <c r="A37" s="525" t="s">
        <v>321</v>
      </c>
      <c r="B37" s="515" t="s">
        <v>322</v>
      </c>
      <c r="C37" s="524">
        <v>0</v>
      </c>
    </row>
  </sheetData>
  <pageMargins left="0.7" right="0.7" top="0.75" bottom="0.75" header="0.3" footer="0.3"/>
  <headerFooter>
    <oddHeader>&amp;C&amp;"Calibri"&amp;10&amp;K0078D7 Classification: Restricted to Partners&amp;1#_x000D_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zoomScale="80" zoomScaleNormal="80" workbookViewId="0">
      <selection activeCell="C9" sqref="C9:F9"/>
    </sheetView>
  </sheetViews>
  <sheetFormatPr defaultColWidth="8.85546875" defaultRowHeight="15"/>
  <cols>
    <col min="1" max="1" width="11.42578125" customWidth="1"/>
    <col min="2" max="2" width="76.85546875" style="198" customWidth="1"/>
    <col min="3" max="6" width="25.42578125" customWidth="1"/>
  </cols>
  <sheetData>
    <row r="1" spans="1:6">
      <c r="A1" s="2" t="s">
        <v>30</v>
      </c>
      <c r="B1" s="3" t="str">
        <f>'Info '!C2</f>
        <v>JSC ProCredit Bank</v>
      </c>
    </row>
    <row r="2" spans="1:6">
      <c r="A2" s="2" t="s">
        <v>31</v>
      </c>
      <c r="B2" s="221">
        <f>'1. key ratios'!B2</f>
        <v>46112</v>
      </c>
    </row>
    <row r="3" spans="1:6">
      <c r="A3" s="4"/>
      <c r="B3"/>
    </row>
    <row r="4" spans="1:6">
      <c r="A4" s="505" t="s">
        <v>735</v>
      </c>
    </row>
    <row r="5" spans="1:6" ht="60">
      <c r="B5" s="500"/>
      <c r="C5" s="506" t="s">
        <v>736</v>
      </c>
      <c r="D5" s="506" t="s">
        <v>738</v>
      </c>
      <c r="E5" s="506" t="s">
        <v>737</v>
      </c>
      <c r="F5" s="506" t="s">
        <v>739</v>
      </c>
    </row>
    <row r="6" spans="1:6">
      <c r="B6" s="507" t="s">
        <v>713</v>
      </c>
      <c r="C6" s="494" t="b">
        <f>IF(C7&gt;0,C7,IF(C8&gt;0,C8,IF(C9&gt;0,C9)))</f>
        <v>0</v>
      </c>
      <c r="D6" s="494">
        <f>D9</f>
        <v>0</v>
      </c>
      <c r="E6" s="494">
        <f t="shared" ref="E6:F6" si="0">E9</f>
        <v>0</v>
      </c>
      <c r="F6" s="494">
        <f t="shared" si="0"/>
        <v>0</v>
      </c>
    </row>
    <row r="7" spans="1:6">
      <c r="B7" s="495" t="s">
        <v>726</v>
      </c>
      <c r="C7" s="603"/>
      <c r="D7" s="603"/>
      <c r="E7" s="603"/>
      <c r="F7" s="603"/>
    </row>
    <row r="8" spans="1:6">
      <c r="B8" s="495" t="s">
        <v>727</v>
      </c>
      <c r="C8" s="603"/>
      <c r="D8" s="603"/>
      <c r="E8" s="603"/>
      <c r="F8" s="603"/>
    </row>
    <row r="9" spans="1:6">
      <c r="B9" s="495" t="s">
        <v>734</v>
      </c>
      <c r="C9" s="603"/>
      <c r="D9" s="603"/>
      <c r="E9" s="603"/>
      <c r="F9" s="603"/>
    </row>
  </sheetData>
  <pageMargins left="0.7" right="0.7" top="0.75" bottom="0.75" header="0.3" footer="0.3"/>
  <headerFooter>
    <oddHeader>&amp;C&amp;"Calibri"&amp;10&amp;K0078D7 Classification: Restricted to Partners&amp;1#_x000D_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G42"/>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P22" sqref="P22"/>
    </sheetView>
  </sheetViews>
  <sheetFormatPr defaultRowHeight="15"/>
  <cols>
    <col min="1" max="1" width="8.85546875" style="118"/>
    <col min="2" max="2" width="82.5703125" style="125" customWidth="1"/>
    <col min="3" max="7" width="17.5703125" style="118" customWidth="1"/>
  </cols>
  <sheetData>
    <row r="1" spans="1:7">
      <c r="A1" s="118" t="s">
        <v>30</v>
      </c>
      <c r="B1" s="3" t="str">
        <f>'Info '!C2</f>
        <v>JSC ProCredit Bank</v>
      </c>
    </row>
    <row r="2" spans="1:7">
      <c r="A2" s="118" t="s">
        <v>31</v>
      </c>
      <c r="B2" s="221">
        <f>'1. key ratios'!B2</f>
        <v>46112</v>
      </c>
    </row>
    <row r="4" spans="1:7" ht="15.75" thickBot="1">
      <c r="A4" s="118" t="s">
        <v>374</v>
      </c>
      <c r="B4" s="227" t="s">
        <v>335</v>
      </c>
    </row>
    <row r="5" spans="1:7">
      <c r="A5" s="228"/>
      <c r="B5" s="229"/>
      <c r="C5" s="779" t="s">
        <v>336</v>
      </c>
      <c r="D5" s="779"/>
      <c r="E5" s="779"/>
      <c r="F5" s="779"/>
      <c r="G5" s="780" t="s">
        <v>337</v>
      </c>
    </row>
    <row r="6" spans="1:7">
      <c r="A6" s="230"/>
      <c r="B6" s="231"/>
      <c r="C6" s="232" t="s">
        <v>338</v>
      </c>
      <c r="D6" s="232" t="s">
        <v>339</v>
      </c>
      <c r="E6" s="232" t="s">
        <v>340</v>
      </c>
      <c r="F6" s="232" t="s">
        <v>341</v>
      </c>
      <c r="G6" s="781"/>
    </row>
    <row r="7" spans="1:7">
      <c r="A7" s="233"/>
      <c r="B7" s="234" t="s">
        <v>342</v>
      </c>
      <c r="C7" s="235"/>
      <c r="D7" s="235"/>
      <c r="E7" s="235"/>
      <c r="F7" s="235"/>
      <c r="G7" s="236"/>
    </row>
    <row r="8" spans="1:7">
      <c r="A8" s="237">
        <v>1</v>
      </c>
      <c r="B8" s="238" t="s">
        <v>343</v>
      </c>
      <c r="C8" s="239">
        <v>321108983.82276577</v>
      </c>
      <c r="D8" s="239">
        <v>0</v>
      </c>
      <c r="E8" s="239">
        <v>0</v>
      </c>
      <c r="F8" s="239">
        <v>368016435.53932512</v>
      </c>
      <c r="G8" s="240">
        <v>689125419.36209083</v>
      </c>
    </row>
    <row r="9" spans="1:7">
      <c r="A9" s="237">
        <v>2</v>
      </c>
      <c r="B9" s="241" t="s">
        <v>344</v>
      </c>
      <c r="C9" s="239">
        <v>321108983.82276577</v>
      </c>
      <c r="D9" s="239">
        <v>0</v>
      </c>
      <c r="E9" s="239">
        <v>0</v>
      </c>
      <c r="F9" s="239">
        <v>59380900</v>
      </c>
      <c r="G9" s="240">
        <v>380489883.82276577</v>
      </c>
    </row>
    <row r="10" spans="1:7">
      <c r="A10" s="237">
        <v>3</v>
      </c>
      <c r="B10" s="241" t="s">
        <v>345</v>
      </c>
      <c r="C10" s="604"/>
      <c r="D10" s="604"/>
      <c r="E10" s="604"/>
      <c r="F10" s="239">
        <v>308635535.53932512</v>
      </c>
      <c r="G10" s="240">
        <v>308635535.53932512</v>
      </c>
    </row>
    <row r="11" spans="1:7" ht="14.45" customHeight="1">
      <c r="A11" s="237">
        <v>4</v>
      </c>
      <c r="B11" s="238" t="s">
        <v>346</v>
      </c>
      <c r="C11" s="239">
        <v>262008322.95539999</v>
      </c>
      <c r="D11" s="239">
        <v>171735908.99582499</v>
      </c>
      <c r="E11" s="239">
        <v>155383174.39079997</v>
      </c>
      <c r="F11" s="239">
        <v>17103513.4122</v>
      </c>
      <c r="G11" s="240">
        <v>560067730.19723368</v>
      </c>
    </row>
    <row r="12" spans="1:7">
      <c r="A12" s="237">
        <v>5</v>
      </c>
      <c r="B12" s="241" t="s">
        <v>347</v>
      </c>
      <c r="C12" s="239">
        <v>243843995.9005</v>
      </c>
      <c r="D12" s="242">
        <v>162544724.67342499</v>
      </c>
      <c r="E12" s="239">
        <v>150375344.46559998</v>
      </c>
      <c r="F12" s="239">
        <v>14240980.1163</v>
      </c>
      <c r="G12" s="240">
        <v>542454792.89803362</v>
      </c>
    </row>
    <row r="13" spans="1:7">
      <c r="A13" s="237">
        <v>6</v>
      </c>
      <c r="B13" s="241" t="s">
        <v>348</v>
      </c>
      <c r="C13" s="239">
        <v>18164327.054899998</v>
      </c>
      <c r="D13" s="242">
        <v>9191184.3223999999</v>
      </c>
      <c r="E13" s="239">
        <v>5007829.9251999995</v>
      </c>
      <c r="F13" s="239">
        <v>2862533.2958999998</v>
      </c>
      <c r="G13" s="240">
        <v>17612937.299199998</v>
      </c>
    </row>
    <row r="14" spans="1:7">
      <c r="A14" s="237">
        <v>7</v>
      </c>
      <c r="B14" s="238" t="s">
        <v>349</v>
      </c>
      <c r="C14" s="239">
        <v>557257670.68479991</v>
      </c>
      <c r="D14" s="239">
        <v>164767074.94390002</v>
      </c>
      <c r="E14" s="239">
        <v>153218214.81989998</v>
      </c>
      <c r="F14" s="239">
        <v>827245.22490000003</v>
      </c>
      <c r="G14" s="240">
        <v>420871531.13654995</v>
      </c>
    </row>
    <row r="15" spans="1:7" ht="39">
      <c r="A15" s="237">
        <v>8</v>
      </c>
      <c r="B15" s="241" t="s">
        <v>350</v>
      </c>
      <c r="C15" s="239">
        <v>535680155.87439996</v>
      </c>
      <c r="D15" s="242">
        <v>152017446.35390002</v>
      </c>
      <c r="E15" s="239">
        <v>128235781.91269998</v>
      </c>
      <c r="F15" s="239">
        <v>827245.22490000003</v>
      </c>
      <c r="G15" s="240">
        <v>408380314.68294996</v>
      </c>
    </row>
    <row r="16" spans="1:7" ht="26.25">
      <c r="A16" s="237">
        <v>9</v>
      </c>
      <c r="B16" s="241" t="s">
        <v>351</v>
      </c>
      <c r="C16" s="239">
        <v>21577514.810400002</v>
      </c>
      <c r="D16" s="242">
        <v>12749628.590000002</v>
      </c>
      <c r="E16" s="239">
        <v>24982432.907200001</v>
      </c>
      <c r="F16" s="239">
        <v>0</v>
      </c>
      <c r="G16" s="240">
        <v>12491216.453600001</v>
      </c>
    </row>
    <row r="17" spans="1:7">
      <c r="A17" s="237">
        <v>10</v>
      </c>
      <c r="B17" s="238" t="s">
        <v>352</v>
      </c>
      <c r="C17" s="239">
        <v>0</v>
      </c>
      <c r="D17" s="242">
        <v>0</v>
      </c>
      <c r="E17" s="239">
        <v>0</v>
      </c>
      <c r="F17" s="239">
        <v>0</v>
      </c>
      <c r="G17" s="240">
        <v>0</v>
      </c>
    </row>
    <row r="18" spans="1:7">
      <c r="A18" s="237">
        <v>11</v>
      </c>
      <c r="B18" s="238" t="s">
        <v>353</v>
      </c>
      <c r="C18" s="239">
        <v>0</v>
      </c>
      <c r="D18" s="242">
        <v>97190475.343871981</v>
      </c>
      <c r="E18" s="239">
        <v>3669889.1543000001</v>
      </c>
      <c r="F18" s="239">
        <v>2511591.0071999994</v>
      </c>
      <c r="G18" s="240">
        <v>0</v>
      </c>
    </row>
    <row r="19" spans="1:7">
      <c r="A19" s="237">
        <v>12</v>
      </c>
      <c r="B19" s="241" t="s">
        <v>354</v>
      </c>
      <c r="C19" s="604">
        <v>0</v>
      </c>
      <c r="D19" s="242">
        <v>7553090.4384000003</v>
      </c>
      <c r="E19" s="239">
        <v>0</v>
      </c>
      <c r="F19" s="239">
        <v>0</v>
      </c>
      <c r="G19" s="240">
        <v>0</v>
      </c>
    </row>
    <row r="20" spans="1:7">
      <c r="A20" s="237">
        <v>13</v>
      </c>
      <c r="B20" s="241" t="s">
        <v>355</v>
      </c>
      <c r="C20" s="239">
        <v>0</v>
      </c>
      <c r="D20" s="239">
        <v>89637384.905471981</v>
      </c>
      <c r="E20" s="239">
        <v>3669889.1543000001</v>
      </c>
      <c r="F20" s="239">
        <v>2511591.0071999994</v>
      </c>
      <c r="G20" s="240">
        <v>0</v>
      </c>
    </row>
    <row r="21" spans="1:7">
      <c r="A21" s="243">
        <v>14</v>
      </c>
      <c r="B21" s="244" t="s">
        <v>356</v>
      </c>
      <c r="C21" s="604"/>
      <c r="D21" s="604"/>
      <c r="E21" s="604"/>
      <c r="F21" s="604"/>
      <c r="G21" s="245">
        <v>1670064680.6958745</v>
      </c>
    </row>
    <row r="22" spans="1:7">
      <c r="A22" s="246"/>
      <c r="B22" s="247" t="s">
        <v>357</v>
      </c>
      <c r="C22" s="248"/>
      <c r="D22" s="249"/>
      <c r="E22" s="248"/>
      <c r="F22" s="248"/>
      <c r="G22" s="250"/>
    </row>
    <row r="23" spans="1:7">
      <c r="A23" s="237">
        <v>15</v>
      </c>
      <c r="B23" s="238" t="s">
        <v>358</v>
      </c>
      <c r="C23" s="251">
        <v>372933755.4127</v>
      </c>
      <c r="D23" s="252">
        <v>423429808.36800003</v>
      </c>
      <c r="E23" s="251">
        <v>0</v>
      </c>
      <c r="F23" s="251">
        <v>0</v>
      </c>
      <c r="G23" s="240">
        <v>21787570.418400005</v>
      </c>
    </row>
    <row r="24" spans="1:7">
      <c r="A24" s="237">
        <v>16</v>
      </c>
      <c r="B24" s="238" t="s">
        <v>359</v>
      </c>
      <c r="C24" s="239">
        <v>0</v>
      </c>
      <c r="D24" s="242">
        <v>114753633.38269998</v>
      </c>
      <c r="E24" s="239">
        <v>279054907.22909999</v>
      </c>
      <c r="F24" s="239">
        <v>940533031.30010009</v>
      </c>
      <c r="G24" s="240">
        <v>940752437.83443987</v>
      </c>
    </row>
    <row r="25" spans="1:7">
      <c r="A25" s="237">
        <v>17</v>
      </c>
      <c r="B25" s="241" t="s">
        <v>360</v>
      </c>
      <c r="C25" s="239">
        <v>0</v>
      </c>
      <c r="D25" s="242">
        <v>0</v>
      </c>
      <c r="E25" s="239">
        <v>0</v>
      </c>
      <c r="F25" s="239">
        <v>0</v>
      </c>
      <c r="G25" s="240">
        <v>0</v>
      </c>
    </row>
    <row r="26" spans="1:7" ht="26.25">
      <c r="A26" s="237">
        <v>18</v>
      </c>
      <c r="B26" s="241" t="s">
        <v>361</v>
      </c>
      <c r="C26" s="239">
        <v>0</v>
      </c>
      <c r="D26" s="242">
        <v>0</v>
      </c>
      <c r="E26" s="239">
        <v>0</v>
      </c>
      <c r="F26" s="239">
        <v>2336666.6595999999</v>
      </c>
      <c r="G26" s="240">
        <v>350499.99893999996</v>
      </c>
    </row>
    <row r="27" spans="1:7">
      <c r="A27" s="237">
        <v>19</v>
      </c>
      <c r="B27" s="241" t="s">
        <v>362</v>
      </c>
      <c r="C27" s="239">
        <v>0</v>
      </c>
      <c r="D27" s="242">
        <v>89228470.495699987</v>
      </c>
      <c r="E27" s="239">
        <v>208624466.06749997</v>
      </c>
      <c r="F27" s="239">
        <v>757204070.94940007</v>
      </c>
      <c r="G27" s="240">
        <v>760193281.98867989</v>
      </c>
    </row>
    <row r="28" spans="1:7">
      <c r="A28" s="237">
        <v>20</v>
      </c>
      <c r="B28" s="253" t="s">
        <v>363</v>
      </c>
      <c r="C28" s="239">
        <v>0</v>
      </c>
      <c r="D28" s="242">
        <v>0</v>
      </c>
      <c r="E28" s="239">
        <v>0</v>
      </c>
      <c r="F28" s="239">
        <v>0</v>
      </c>
      <c r="G28" s="240">
        <v>0</v>
      </c>
    </row>
    <row r="29" spans="1:7">
      <c r="A29" s="237">
        <v>21</v>
      </c>
      <c r="B29" s="241" t="s">
        <v>364</v>
      </c>
      <c r="C29" s="239">
        <v>0</v>
      </c>
      <c r="D29" s="242">
        <v>21814190.568500005</v>
      </c>
      <c r="E29" s="239">
        <v>68923724.531599998</v>
      </c>
      <c r="F29" s="239">
        <v>178524252.9686</v>
      </c>
      <c r="G29" s="240">
        <v>175974581.42332</v>
      </c>
    </row>
    <row r="30" spans="1:7">
      <c r="A30" s="237">
        <v>22</v>
      </c>
      <c r="B30" s="253" t="s">
        <v>363</v>
      </c>
      <c r="C30" s="239">
        <v>0</v>
      </c>
      <c r="D30" s="242">
        <v>7762366.6392999999</v>
      </c>
      <c r="E30" s="239">
        <v>19731847.347600002</v>
      </c>
      <c r="F30" s="239">
        <v>70609550.996600002</v>
      </c>
      <c r="G30" s="240">
        <v>61792256.259649999</v>
      </c>
    </row>
    <row r="31" spans="1:7">
      <c r="A31" s="237">
        <v>23</v>
      </c>
      <c r="B31" s="241" t="s">
        <v>365</v>
      </c>
      <c r="C31" s="239">
        <v>0</v>
      </c>
      <c r="D31" s="242">
        <v>3710972.3185000001</v>
      </c>
      <c r="E31" s="239">
        <v>1506716.63</v>
      </c>
      <c r="F31" s="239">
        <v>2468040.7225000001</v>
      </c>
      <c r="G31" s="240">
        <v>4234074.4235000005</v>
      </c>
    </row>
    <row r="32" spans="1:7">
      <c r="A32" s="237">
        <v>24</v>
      </c>
      <c r="B32" s="238" t="s">
        <v>366</v>
      </c>
      <c r="C32" s="239">
        <v>0</v>
      </c>
      <c r="D32" s="242">
        <v>0</v>
      </c>
      <c r="E32" s="239">
        <v>0</v>
      </c>
      <c r="F32" s="239">
        <v>0</v>
      </c>
      <c r="G32" s="240">
        <v>0</v>
      </c>
    </row>
    <row r="33" spans="1:7">
      <c r="A33" s="237">
        <v>25</v>
      </c>
      <c r="B33" s="238" t="s">
        <v>367</v>
      </c>
      <c r="C33" s="239">
        <v>4623327.9955280861</v>
      </c>
      <c r="D33" s="239">
        <v>32475688.592269856</v>
      </c>
      <c r="E33" s="239">
        <v>18234300.691325221</v>
      </c>
      <c r="F33" s="239">
        <v>89420025.961899996</v>
      </c>
      <c r="G33" s="240">
        <v>119530785.89867061</v>
      </c>
    </row>
    <row r="34" spans="1:7">
      <c r="A34" s="237">
        <v>26</v>
      </c>
      <c r="B34" s="241" t="s">
        <v>368</v>
      </c>
      <c r="C34" s="604"/>
      <c r="D34" s="242">
        <v>7562100.7790000001</v>
      </c>
      <c r="E34" s="239">
        <v>0</v>
      </c>
      <c r="F34" s="239">
        <v>0</v>
      </c>
      <c r="G34" s="240">
        <v>7562100.7790000001</v>
      </c>
    </row>
    <row r="35" spans="1:7">
      <c r="A35" s="237">
        <v>27</v>
      </c>
      <c r="B35" s="241" t="s">
        <v>369</v>
      </c>
      <c r="C35" s="239">
        <v>4623327.9955280861</v>
      </c>
      <c r="D35" s="242">
        <v>24913587.813269857</v>
      </c>
      <c r="E35" s="239">
        <v>18234300.691325221</v>
      </c>
      <c r="F35" s="239">
        <v>89420025.961899996</v>
      </c>
      <c r="G35" s="240">
        <v>111968685.11967061</v>
      </c>
    </row>
    <row r="36" spans="1:7">
      <c r="A36" s="237">
        <v>28</v>
      </c>
      <c r="B36" s="238" t="s">
        <v>370</v>
      </c>
      <c r="C36" s="239">
        <v>0</v>
      </c>
      <c r="D36" s="242">
        <v>103244394.01730007</v>
      </c>
      <c r="E36" s="239">
        <v>29788233.689599998</v>
      </c>
      <c r="F36" s="239">
        <v>25833199.847799998</v>
      </c>
      <c r="G36" s="240">
        <v>12223229.713600002</v>
      </c>
    </row>
    <row r="37" spans="1:7">
      <c r="A37" s="243">
        <v>29</v>
      </c>
      <c r="B37" s="244" t="s">
        <v>371</v>
      </c>
      <c r="C37" s="604"/>
      <c r="D37" s="604"/>
      <c r="E37" s="604"/>
      <c r="F37" s="604"/>
      <c r="G37" s="245">
        <v>1094294023.8651104</v>
      </c>
    </row>
    <row r="38" spans="1:7">
      <c r="A38" s="233"/>
      <c r="B38" s="254"/>
      <c r="C38" s="255"/>
      <c r="D38" s="255"/>
      <c r="E38" s="255"/>
      <c r="F38" s="255"/>
      <c r="G38" s="256"/>
    </row>
    <row r="39" spans="1:7" ht="15.75" thickBot="1">
      <c r="A39" s="257">
        <v>30</v>
      </c>
      <c r="B39" s="258" t="s">
        <v>372</v>
      </c>
      <c r="C39" s="169"/>
      <c r="D39" s="170"/>
      <c r="E39" s="170"/>
      <c r="F39" s="171"/>
      <c r="G39" s="259">
        <v>1.5261571792168878</v>
      </c>
    </row>
    <row r="42" spans="1:7" ht="39">
      <c r="B42" s="125" t="s">
        <v>373</v>
      </c>
    </row>
  </sheetData>
  <mergeCells count="2">
    <mergeCell ref="C5:F5"/>
    <mergeCell ref="G5:G6"/>
  </mergeCells>
  <pageMargins left="0.7" right="0.7" top="0.75" bottom="0.75" header="0.3" footer="0.3"/>
  <headerFooter>
    <oddHeader>&amp;C&amp;"Calibri"&amp;10&amp;K0078D7 Classification: Restricted to Partners&amp;1#_x000D_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H26"/>
  <sheetViews>
    <sheetView showGridLines="0" zoomScale="80" zoomScaleNormal="80" workbookViewId="0">
      <selection activeCell="C1" sqref="C1:H1048576"/>
    </sheetView>
  </sheetViews>
  <sheetFormatPr defaultColWidth="9.140625" defaultRowHeight="12.75"/>
  <cols>
    <col min="1" max="1" width="11.85546875" style="265" bestFit="1" customWidth="1"/>
    <col min="2" max="2" width="105.140625" style="265" bestFit="1" customWidth="1"/>
    <col min="3" max="4" width="15.85546875" style="265" bestFit="1" customWidth="1"/>
    <col min="5" max="5" width="17.7109375" style="265" bestFit="1" customWidth="1"/>
    <col min="6" max="6" width="15.85546875" style="265" bestFit="1" customWidth="1"/>
    <col min="7" max="7" width="19.85546875" style="265" bestFit="1" customWidth="1"/>
    <col min="8" max="8" width="17.85546875" style="265" bestFit="1" customWidth="1"/>
    <col min="9" max="16384" width="9.140625" style="265"/>
  </cols>
  <sheetData>
    <row r="1" spans="1:8" ht="13.5">
      <c r="A1" s="263" t="s">
        <v>30</v>
      </c>
      <c r="B1" s="336" t="str">
        <f>'Info '!C2</f>
        <v>JSC ProCredit Bank</v>
      </c>
    </row>
    <row r="2" spans="1:8">
      <c r="A2" s="263" t="s">
        <v>31</v>
      </c>
      <c r="B2" s="335">
        <f>'1. key ratios'!B2</f>
        <v>46112</v>
      </c>
    </row>
    <row r="3" spans="1:8">
      <c r="A3" s="264" t="s">
        <v>378</v>
      </c>
    </row>
    <row r="5" spans="1:8" ht="12" customHeight="1">
      <c r="A5" s="782" t="s">
        <v>379</v>
      </c>
      <c r="B5" s="783"/>
      <c r="C5" s="788" t="s">
        <v>380</v>
      </c>
      <c r="D5" s="789"/>
      <c r="E5" s="789"/>
      <c r="F5" s="789"/>
      <c r="G5" s="789"/>
      <c r="H5" s="790"/>
    </row>
    <row r="6" spans="1:8">
      <c r="A6" s="784"/>
      <c r="B6" s="785"/>
      <c r="C6" s="791"/>
      <c r="D6" s="792"/>
      <c r="E6" s="792"/>
      <c r="F6" s="792"/>
      <c r="G6" s="792"/>
      <c r="H6" s="793"/>
    </row>
    <row r="7" spans="1:8">
      <c r="A7" s="786"/>
      <c r="B7" s="787"/>
      <c r="C7" s="334" t="s">
        <v>381</v>
      </c>
      <c r="D7" s="334" t="s">
        <v>382</v>
      </c>
      <c r="E7" s="334" t="s">
        <v>383</v>
      </c>
      <c r="F7" s="334" t="s">
        <v>384</v>
      </c>
      <c r="G7" s="334" t="s">
        <v>385</v>
      </c>
      <c r="H7" s="334" t="s">
        <v>64</v>
      </c>
    </row>
    <row r="8" spans="1:8">
      <c r="A8" s="330">
        <v>1</v>
      </c>
      <c r="B8" s="329" t="s">
        <v>51</v>
      </c>
      <c r="C8" s="605">
        <v>306542691.49059999</v>
      </c>
      <c r="D8" s="605">
        <v>132121378.23999999</v>
      </c>
      <c r="E8" s="605">
        <v>22354833.600000001</v>
      </c>
      <c r="F8" s="605">
        <v>0</v>
      </c>
      <c r="G8" s="605">
        <v>0</v>
      </c>
      <c r="H8" s="605">
        <v>461018903.33060002</v>
      </c>
    </row>
    <row r="9" spans="1:8">
      <c r="A9" s="330">
        <v>2</v>
      </c>
      <c r="B9" s="329" t="s">
        <v>52</v>
      </c>
      <c r="C9" s="605"/>
      <c r="D9" s="605">
        <v>0</v>
      </c>
      <c r="E9" s="605">
        <v>0</v>
      </c>
      <c r="F9" s="605">
        <v>0</v>
      </c>
      <c r="G9" s="605">
        <v>0</v>
      </c>
      <c r="H9" s="605">
        <v>0</v>
      </c>
    </row>
    <row r="10" spans="1:8">
      <c r="A10" s="330">
        <v>3</v>
      </c>
      <c r="B10" s="329" t="s">
        <v>152</v>
      </c>
      <c r="C10" s="605"/>
      <c r="D10" s="605">
        <v>0</v>
      </c>
      <c r="E10" s="605">
        <v>0</v>
      </c>
      <c r="F10" s="605">
        <v>0</v>
      </c>
      <c r="G10" s="605">
        <v>0</v>
      </c>
      <c r="H10" s="605">
        <v>0</v>
      </c>
    </row>
    <row r="11" spans="1:8">
      <c r="A11" s="330">
        <v>4</v>
      </c>
      <c r="B11" s="329" t="s">
        <v>53</v>
      </c>
      <c r="C11" s="605"/>
      <c r="D11" s="605">
        <v>0</v>
      </c>
      <c r="E11" s="605">
        <v>0</v>
      </c>
      <c r="F11" s="605">
        <v>0</v>
      </c>
      <c r="G11" s="605">
        <v>0</v>
      </c>
      <c r="H11" s="605">
        <v>0</v>
      </c>
    </row>
    <row r="12" spans="1:8">
      <c r="A12" s="330">
        <v>5</v>
      </c>
      <c r="B12" s="329" t="s">
        <v>54</v>
      </c>
      <c r="C12" s="605"/>
      <c r="D12" s="605">
        <v>0</v>
      </c>
      <c r="E12" s="605">
        <v>0</v>
      </c>
      <c r="F12" s="605">
        <v>0</v>
      </c>
      <c r="G12" s="605">
        <v>0</v>
      </c>
      <c r="H12" s="605">
        <v>0</v>
      </c>
    </row>
    <row r="13" spans="1:8">
      <c r="A13" s="330">
        <v>6</v>
      </c>
      <c r="B13" s="329" t="s">
        <v>55</v>
      </c>
      <c r="C13" s="605">
        <v>68240389.707517594</v>
      </c>
      <c r="D13" s="605">
        <v>210799877.60010001</v>
      </c>
      <c r="E13" s="605">
        <v>0</v>
      </c>
      <c r="F13" s="605">
        <v>0</v>
      </c>
      <c r="G13" s="605">
        <v>0</v>
      </c>
      <c r="H13" s="605">
        <v>279040267.3076176</v>
      </c>
    </row>
    <row r="14" spans="1:8">
      <c r="A14" s="330">
        <v>7</v>
      </c>
      <c r="B14" s="329" t="s">
        <v>56</v>
      </c>
      <c r="C14" s="605"/>
      <c r="D14" s="605">
        <v>234956478.1561</v>
      </c>
      <c r="E14" s="605">
        <v>258713678.45157504</v>
      </c>
      <c r="F14" s="605">
        <v>368365241.82789564</v>
      </c>
      <c r="G14" s="605">
        <v>2051366.5972999998</v>
      </c>
      <c r="H14" s="605">
        <v>864086765.03287077</v>
      </c>
    </row>
    <row r="15" spans="1:8">
      <c r="A15" s="330">
        <v>8</v>
      </c>
      <c r="B15" s="331" t="s">
        <v>57</v>
      </c>
      <c r="C15" s="605"/>
      <c r="D15" s="605">
        <v>78523769.619789079</v>
      </c>
      <c r="E15" s="605">
        <v>167475676.88699049</v>
      </c>
      <c r="F15" s="605">
        <v>191757614.5033443</v>
      </c>
      <c r="G15" s="605">
        <v>46113.057267189077</v>
      </c>
      <c r="H15" s="605">
        <v>437803174.06739104</v>
      </c>
    </row>
    <row r="16" spans="1:8">
      <c r="A16" s="330">
        <v>9</v>
      </c>
      <c r="B16" s="329" t="s">
        <v>58</v>
      </c>
      <c r="C16" s="605"/>
      <c r="D16" s="605">
        <v>23474259.21002645</v>
      </c>
      <c r="E16" s="605">
        <v>33599578.905934826</v>
      </c>
      <c r="F16" s="605">
        <v>52001612.851760052</v>
      </c>
      <c r="G16" s="605">
        <v>376579.23813281092</v>
      </c>
      <c r="H16" s="605">
        <v>109452030.20585413</v>
      </c>
    </row>
    <row r="17" spans="1:8">
      <c r="A17" s="330">
        <v>10</v>
      </c>
      <c r="B17" s="333" t="s">
        <v>393</v>
      </c>
      <c r="C17" s="605"/>
      <c r="D17" s="605">
        <v>17863.11</v>
      </c>
      <c r="E17" s="605">
        <v>3382668.9935999992</v>
      </c>
      <c r="F17" s="605">
        <v>448021.6446</v>
      </c>
      <c r="G17" s="605">
        <v>2082578.9167999998</v>
      </c>
      <c r="H17" s="605">
        <v>5931132.6649999991</v>
      </c>
    </row>
    <row r="18" spans="1:8">
      <c r="A18" s="330">
        <v>11</v>
      </c>
      <c r="B18" s="329" t="s">
        <v>60</v>
      </c>
      <c r="C18" s="605"/>
      <c r="D18" s="605">
        <v>0</v>
      </c>
      <c r="E18" s="605">
        <v>0</v>
      </c>
      <c r="F18" s="605">
        <v>0</v>
      </c>
      <c r="G18" s="605">
        <v>3953898.03</v>
      </c>
      <c r="H18" s="605">
        <v>3953898.03</v>
      </c>
    </row>
    <row r="19" spans="1:8">
      <c r="A19" s="330">
        <v>12</v>
      </c>
      <c r="B19" s="329" t="s">
        <v>61</v>
      </c>
      <c r="C19" s="605"/>
      <c r="D19" s="605">
        <v>0</v>
      </c>
      <c r="E19" s="605">
        <v>0</v>
      </c>
      <c r="F19" s="605">
        <v>0</v>
      </c>
      <c r="G19" s="605">
        <v>0</v>
      </c>
      <c r="H19" s="605">
        <v>0</v>
      </c>
    </row>
    <row r="20" spans="1:8">
      <c r="A20" s="332">
        <v>13</v>
      </c>
      <c r="B20" s="331" t="s">
        <v>144</v>
      </c>
      <c r="C20" s="605"/>
      <c r="D20" s="605">
        <v>0</v>
      </c>
      <c r="E20" s="605">
        <v>0</v>
      </c>
      <c r="F20" s="605">
        <v>0</v>
      </c>
      <c r="G20" s="605">
        <v>0</v>
      </c>
      <c r="H20" s="605">
        <v>0</v>
      </c>
    </row>
    <row r="21" spans="1:8">
      <c r="A21" s="330">
        <v>14</v>
      </c>
      <c r="B21" s="329" t="s">
        <v>63</v>
      </c>
      <c r="C21" s="605">
        <v>54074144.450000003</v>
      </c>
      <c r="D21" s="605">
        <v>2974478.4392873254</v>
      </c>
      <c r="E21" s="605">
        <v>0</v>
      </c>
      <c r="F21" s="605">
        <v>0</v>
      </c>
      <c r="G21" s="605">
        <v>55243745.522389784</v>
      </c>
      <c r="H21" s="605">
        <v>112292368.41167712</v>
      </c>
    </row>
    <row r="22" spans="1:8">
      <c r="A22" s="328">
        <v>15</v>
      </c>
      <c r="B22" s="327" t="s">
        <v>64</v>
      </c>
      <c r="C22" s="605">
        <v>428857225.6481176</v>
      </c>
      <c r="D22" s="605">
        <v>0</v>
      </c>
      <c r="E22" s="605">
        <v>0</v>
      </c>
      <c r="F22" s="605">
        <v>0</v>
      </c>
      <c r="G22" s="605">
        <v>0</v>
      </c>
      <c r="H22" s="605">
        <v>2267647406.3860106</v>
      </c>
    </row>
    <row r="26" spans="1:8" ht="25.5">
      <c r="B26" s="268" t="s">
        <v>480</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headerFooter>
    <oddHeader>&amp;C&amp;"Calibri"&amp;10&amp;K0078D7 Classification: Restricted to Partners&amp;1#_x000D_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H26"/>
  <sheetViews>
    <sheetView showGridLines="0" zoomScale="80" zoomScaleNormal="80" workbookViewId="0">
      <selection activeCell="H37" sqref="H37"/>
    </sheetView>
  </sheetViews>
  <sheetFormatPr defaultColWidth="9.140625" defaultRowHeight="12.75"/>
  <cols>
    <col min="1" max="1" width="11.85546875" style="337" bestFit="1" customWidth="1"/>
    <col min="2" max="2" width="86.85546875" style="265" customWidth="1"/>
    <col min="3" max="4" width="31.5703125" style="265" customWidth="1"/>
    <col min="5" max="5" width="15.140625" style="265" bestFit="1" customWidth="1"/>
    <col min="6" max="6" width="11.85546875" style="265" bestFit="1" customWidth="1"/>
    <col min="7" max="7" width="21.5703125" style="265" bestFit="1" customWidth="1"/>
    <col min="8" max="8" width="41.42578125" style="265" customWidth="1"/>
    <col min="9" max="16384" width="9.140625" style="265"/>
  </cols>
  <sheetData>
    <row r="1" spans="1:8" ht="13.5">
      <c r="A1" s="263" t="s">
        <v>30</v>
      </c>
      <c r="B1" s="336" t="str">
        <f>'Info '!C2</f>
        <v>JSC ProCredit Bank</v>
      </c>
      <c r="C1" s="349"/>
      <c r="D1" s="349"/>
      <c r="E1" s="349"/>
      <c r="F1" s="349"/>
      <c r="G1" s="349"/>
      <c r="H1" s="349"/>
    </row>
    <row r="2" spans="1:8">
      <c r="A2" s="263" t="s">
        <v>31</v>
      </c>
      <c r="B2" s="335">
        <f>'1. key ratios'!B2</f>
        <v>46112</v>
      </c>
      <c r="C2" s="349"/>
      <c r="D2" s="349"/>
      <c r="E2" s="349"/>
      <c r="F2" s="349"/>
      <c r="G2" s="349"/>
      <c r="H2" s="349"/>
    </row>
    <row r="3" spans="1:8">
      <c r="A3" s="264" t="s">
        <v>386</v>
      </c>
      <c r="B3" s="349"/>
      <c r="C3" s="349"/>
      <c r="D3" s="349"/>
      <c r="E3" s="349"/>
      <c r="F3" s="349"/>
      <c r="G3" s="349"/>
      <c r="H3" s="349"/>
    </row>
    <row r="4" spans="1:8">
      <c r="A4" s="350"/>
      <c r="B4" s="349"/>
      <c r="C4" s="348" t="s">
        <v>0</v>
      </c>
      <c r="D4" s="348" t="s">
        <v>1</v>
      </c>
      <c r="E4" s="348" t="s">
        <v>2</v>
      </c>
      <c r="F4" s="348" t="s">
        <v>3</v>
      </c>
      <c r="G4" s="348" t="s">
        <v>4</v>
      </c>
      <c r="H4" s="348" t="s">
        <v>5</v>
      </c>
    </row>
    <row r="5" spans="1:8" ht="33.950000000000003" customHeight="1">
      <c r="A5" s="782" t="s">
        <v>387</v>
      </c>
      <c r="B5" s="783"/>
      <c r="C5" s="796" t="s">
        <v>388</v>
      </c>
      <c r="D5" s="796"/>
      <c r="E5" s="796" t="s">
        <v>625</v>
      </c>
      <c r="F5" s="794" t="s">
        <v>389</v>
      </c>
      <c r="G5" s="794" t="s">
        <v>390</v>
      </c>
      <c r="H5" s="346" t="s">
        <v>624</v>
      </c>
    </row>
    <row r="6" spans="1:8" ht="25.5">
      <c r="A6" s="786"/>
      <c r="B6" s="787"/>
      <c r="C6" s="347" t="s">
        <v>391</v>
      </c>
      <c r="D6" s="347" t="s">
        <v>392</v>
      </c>
      <c r="E6" s="796"/>
      <c r="F6" s="795"/>
      <c r="G6" s="795"/>
      <c r="H6" s="346" t="s">
        <v>623</v>
      </c>
    </row>
    <row r="7" spans="1:8">
      <c r="A7" s="344">
        <v>1</v>
      </c>
      <c r="B7" s="329" t="s">
        <v>51</v>
      </c>
      <c r="C7" s="607"/>
      <c r="D7" s="607">
        <v>461103357.99669999</v>
      </c>
      <c r="E7" s="607">
        <v>84454.956699999995</v>
      </c>
      <c r="F7" s="607"/>
      <c r="G7" s="607"/>
      <c r="H7" s="608">
        <v>461018903.03999996</v>
      </c>
    </row>
    <row r="8" spans="1:8">
      <c r="A8" s="344">
        <v>2</v>
      </c>
      <c r="B8" s="329" t="s">
        <v>52</v>
      </c>
      <c r="C8" s="607"/>
      <c r="D8" s="607"/>
      <c r="E8" s="607"/>
      <c r="F8" s="607"/>
      <c r="G8" s="607"/>
      <c r="H8" s="608">
        <v>0</v>
      </c>
    </row>
    <row r="9" spans="1:8">
      <c r="A9" s="344">
        <v>3</v>
      </c>
      <c r="B9" s="329" t="s">
        <v>152</v>
      </c>
      <c r="C9" s="607"/>
      <c r="D9" s="607"/>
      <c r="E9" s="607"/>
      <c r="F9" s="607"/>
      <c r="G9" s="607"/>
      <c r="H9" s="608">
        <v>0</v>
      </c>
    </row>
    <row r="10" spans="1:8">
      <c r="A10" s="344">
        <v>4</v>
      </c>
      <c r="B10" s="329" t="s">
        <v>53</v>
      </c>
      <c r="C10" s="607"/>
      <c r="D10" s="607"/>
      <c r="E10" s="607"/>
      <c r="F10" s="607"/>
      <c r="G10" s="607"/>
      <c r="H10" s="608">
        <v>0</v>
      </c>
    </row>
    <row r="11" spans="1:8">
      <c r="A11" s="344">
        <v>5</v>
      </c>
      <c r="B11" s="329" t="s">
        <v>54</v>
      </c>
      <c r="C11" s="607"/>
      <c r="D11" s="607"/>
      <c r="E11" s="607"/>
      <c r="F11" s="607"/>
      <c r="G11" s="607"/>
      <c r="H11" s="608">
        <v>0</v>
      </c>
    </row>
    <row r="12" spans="1:8">
      <c r="A12" s="344">
        <v>6</v>
      </c>
      <c r="B12" s="329" t="s">
        <v>55</v>
      </c>
      <c r="C12" s="607"/>
      <c r="D12" s="607">
        <v>279046877.62791759</v>
      </c>
      <c r="E12" s="607">
        <v>6610.3202999999994</v>
      </c>
      <c r="F12" s="607"/>
      <c r="G12" s="607"/>
      <c r="H12" s="608">
        <v>279040267.3076176</v>
      </c>
    </row>
    <row r="13" spans="1:8">
      <c r="A13" s="344">
        <v>7</v>
      </c>
      <c r="B13" s="329" t="s">
        <v>56</v>
      </c>
      <c r="C13" s="607">
        <v>27288779.690400001</v>
      </c>
      <c r="D13" s="607">
        <v>857930076.06879997</v>
      </c>
      <c r="E13" s="607">
        <v>21132090.726300001</v>
      </c>
      <c r="F13" s="607"/>
      <c r="G13" s="607"/>
      <c r="H13" s="608">
        <v>864086765.03289998</v>
      </c>
    </row>
    <row r="14" spans="1:8">
      <c r="A14" s="344">
        <v>8</v>
      </c>
      <c r="B14" s="331" t="s">
        <v>57</v>
      </c>
      <c r="C14" s="607">
        <v>5177779.7379999999</v>
      </c>
      <c r="D14" s="607">
        <v>438526681.19499999</v>
      </c>
      <c r="E14" s="607">
        <v>5901286.8656000001</v>
      </c>
      <c r="F14" s="607"/>
      <c r="G14" s="607">
        <v>194097.38755799999</v>
      </c>
      <c r="H14" s="608">
        <v>437803174.06739998</v>
      </c>
    </row>
    <row r="15" spans="1:8">
      <c r="A15" s="344">
        <v>9</v>
      </c>
      <c r="B15" s="329" t="s">
        <v>58</v>
      </c>
      <c r="C15" s="607">
        <v>206355.7493</v>
      </c>
      <c r="D15" s="607">
        <v>109762015.6609</v>
      </c>
      <c r="E15" s="607">
        <v>516341.20429999998</v>
      </c>
      <c r="F15" s="607"/>
      <c r="G15" s="607"/>
      <c r="H15" s="608">
        <v>109452030.2059</v>
      </c>
    </row>
    <row r="16" spans="1:8">
      <c r="A16" s="344">
        <v>10</v>
      </c>
      <c r="B16" s="333" t="s">
        <v>393</v>
      </c>
      <c r="C16" s="607">
        <v>26851491.3541</v>
      </c>
      <c r="D16" s="607"/>
      <c r="E16" s="607">
        <v>20920358.689100001</v>
      </c>
      <c r="F16" s="607"/>
      <c r="G16" s="607"/>
      <c r="H16" s="608">
        <v>5931132.6649999991</v>
      </c>
    </row>
    <row r="17" spans="1:8">
      <c r="A17" s="344">
        <v>11</v>
      </c>
      <c r="B17" s="329" t="s">
        <v>60</v>
      </c>
      <c r="C17" s="607"/>
      <c r="D17" s="607">
        <v>3953898.03</v>
      </c>
      <c r="E17" s="607">
        <v>0</v>
      </c>
      <c r="F17" s="607"/>
      <c r="G17" s="607"/>
      <c r="H17" s="608">
        <v>3953898.03</v>
      </c>
    </row>
    <row r="18" spans="1:8">
      <c r="A18" s="344">
        <v>12</v>
      </c>
      <c r="B18" s="329" t="s">
        <v>61</v>
      </c>
      <c r="C18" s="607"/>
      <c r="D18" s="607"/>
      <c r="E18" s="607"/>
      <c r="F18" s="607"/>
      <c r="G18" s="607"/>
      <c r="H18" s="608">
        <v>0</v>
      </c>
    </row>
    <row r="19" spans="1:8">
      <c r="A19" s="345">
        <v>13</v>
      </c>
      <c r="B19" s="331" t="s">
        <v>144</v>
      </c>
      <c r="C19" s="607"/>
      <c r="D19" s="607"/>
      <c r="E19" s="607"/>
      <c r="F19" s="607"/>
      <c r="G19" s="607"/>
      <c r="H19" s="608">
        <v>0</v>
      </c>
    </row>
    <row r="20" spans="1:8">
      <c r="A20" s="344">
        <v>14</v>
      </c>
      <c r="B20" s="329" t="s">
        <v>63</v>
      </c>
      <c r="C20" s="607"/>
      <c r="D20" s="607">
        <v>112322897.01519999</v>
      </c>
      <c r="E20" s="607">
        <v>30528.603169637801</v>
      </c>
      <c r="F20" s="607"/>
      <c r="G20" s="607">
        <v>0</v>
      </c>
      <c r="H20" s="608">
        <v>112292368.41203035</v>
      </c>
    </row>
    <row r="21" spans="1:8" s="341" customFormat="1">
      <c r="A21" s="343">
        <v>15</v>
      </c>
      <c r="B21" s="342" t="s">
        <v>64</v>
      </c>
      <c r="C21" s="609">
        <v>32672915.177700002</v>
      </c>
      <c r="D21" s="609">
        <v>2262645803.5945172</v>
      </c>
      <c r="E21" s="609">
        <v>27671312.676369641</v>
      </c>
      <c r="F21" s="609">
        <v>0</v>
      </c>
      <c r="G21" s="609">
        <v>194097.38755799999</v>
      </c>
      <c r="H21" s="608">
        <v>2267647406.0958481</v>
      </c>
    </row>
    <row r="22" spans="1:8">
      <c r="A22" s="340">
        <v>16</v>
      </c>
      <c r="B22" s="339" t="s">
        <v>394</v>
      </c>
      <c r="C22" s="607">
        <v>32672915.177700002</v>
      </c>
      <c r="D22" s="607">
        <v>1406218772.9246998</v>
      </c>
      <c r="E22" s="607">
        <v>27549718.796200003</v>
      </c>
      <c r="F22" s="607">
        <v>0</v>
      </c>
      <c r="G22" s="607">
        <v>194097.38755799999</v>
      </c>
      <c r="H22" s="608">
        <v>1411341969.3061998</v>
      </c>
    </row>
    <row r="23" spans="1:8">
      <c r="A23" s="340">
        <v>17</v>
      </c>
      <c r="B23" s="339" t="s">
        <v>395</v>
      </c>
      <c r="C23" s="607"/>
      <c r="D23" s="607">
        <v>154516296.72999999</v>
      </c>
      <c r="E23" s="607">
        <v>40085.18</v>
      </c>
      <c r="F23" s="607"/>
      <c r="G23" s="607"/>
      <c r="H23" s="608">
        <v>154476211.54999998</v>
      </c>
    </row>
    <row r="26" spans="1:8" ht="42.6" customHeight="1">
      <c r="B26" s="268" t="s">
        <v>480</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headerFooter>
    <oddHeader>&amp;C&amp;"Calibri"&amp;10&amp;K0078D7 Classification: Restricted to Partners&amp;1#_x000D_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H36"/>
  <sheetViews>
    <sheetView showGridLines="0" zoomScale="80" zoomScaleNormal="80" workbookViewId="0">
      <selection activeCell="C7" sqref="C7:H34"/>
    </sheetView>
  </sheetViews>
  <sheetFormatPr defaultColWidth="9.140625" defaultRowHeight="12.75"/>
  <cols>
    <col min="1" max="1" width="11" style="265" bestFit="1" customWidth="1"/>
    <col min="2" max="2" width="93.42578125" style="265" customWidth="1"/>
    <col min="3" max="4" width="35" style="265" customWidth="1"/>
    <col min="5" max="5" width="15.140625" style="265" bestFit="1" customWidth="1"/>
    <col min="6" max="6" width="11.85546875" style="265" bestFit="1" customWidth="1"/>
    <col min="7" max="7" width="22" style="265" customWidth="1"/>
    <col min="8" max="8" width="19.85546875" style="265" customWidth="1"/>
    <col min="9" max="16384" width="9.140625" style="265"/>
  </cols>
  <sheetData>
    <row r="1" spans="1:8" ht="13.5">
      <c r="A1" s="263" t="s">
        <v>30</v>
      </c>
      <c r="B1" s="336" t="str">
        <f>'Info '!C2</f>
        <v>JSC ProCredit Bank</v>
      </c>
      <c r="C1" s="349"/>
      <c r="D1" s="349"/>
      <c r="E1" s="349"/>
      <c r="F1" s="349"/>
      <c r="G1" s="349"/>
      <c r="H1" s="349"/>
    </row>
    <row r="2" spans="1:8">
      <c r="A2" s="263" t="s">
        <v>31</v>
      </c>
      <c r="B2" s="335">
        <f>'1. key ratios'!B2</f>
        <v>46112</v>
      </c>
      <c r="C2" s="349"/>
      <c r="D2" s="349"/>
      <c r="E2" s="349"/>
      <c r="F2" s="349"/>
      <c r="G2" s="349"/>
      <c r="H2" s="349"/>
    </row>
    <row r="3" spans="1:8">
      <c r="A3" s="264" t="s">
        <v>396</v>
      </c>
      <c r="B3" s="349"/>
      <c r="C3" s="349"/>
      <c r="D3" s="349"/>
      <c r="E3" s="349"/>
      <c r="F3" s="349"/>
      <c r="G3" s="349"/>
      <c r="H3" s="349"/>
    </row>
    <row r="4" spans="1:8">
      <c r="A4" s="350"/>
      <c r="B4" s="349"/>
      <c r="C4" s="348" t="s">
        <v>0</v>
      </c>
      <c r="D4" s="348" t="s">
        <v>1</v>
      </c>
      <c r="E4" s="348" t="s">
        <v>2</v>
      </c>
      <c r="F4" s="348" t="s">
        <v>3</v>
      </c>
      <c r="G4" s="348" t="s">
        <v>4</v>
      </c>
      <c r="H4" s="348" t="s">
        <v>5</v>
      </c>
    </row>
    <row r="5" spans="1:8" ht="41.45" customHeight="1">
      <c r="A5" s="782" t="s">
        <v>387</v>
      </c>
      <c r="B5" s="783"/>
      <c r="C5" s="796" t="s">
        <v>388</v>
      </c>
      <c r="D5" s="796"/>
      <c r="E5" s="796" t="s">
        <v>625</v>
      </c>
      <c r="F5" s="794" t="s">
        <v>389</v>
      </c>
      <c r="G5" s="794" t="s">
        <v>390</v>
      </c>
      <c r="H5" s="346" t="s">
        <v>624</v>
      </c>
    </row>
    <row r="6" spans="1:8" ht="25.5">
      <c r="A6" s="786"/>
      <c r="B6" s="787"/>
      <c r="C6" s="347" t="s">
        <v>391</v>
      </c>
      <c r="D6" s="347" t="s">
        <v>392</v>
      </c>
      <c r="E6" s="796"/>
      <c r="F6" s="795"/>
      <c r="G6" s="795"/>
      <c r="H6" s="346" t="s">
        <v>623</v>
      </c>
    </row>
    <row r="7" spans="1:8">
      <c r="A7" s="338">
        <v>1</v>
      </c>
      <c r="B7" s="353" t="s">
        <v>484</v>
      </c>
      <c r="C7" s="607"/>
      <c r="D7" s="607">
        <v>461906603.73360002</v>
      </c>
      <c r="E7" s="607">
        <v>141692.20869999999</v>
      </c>
      <c r="F7" s="607"/>
      <c r="G7" s="607"/>
      <c r="H7" s="608">
        <v>461764911.52490002</v>
      </c>
    </row>
    <row r="8" spans="1:8">
      <c r="A8" s="338">
        <v>2</v>
      </c>
      <c r="B8" s="353" t="s">
        <v>397</v>
      </c>
      <c r="C8" s="607"/>
      <c r="D8" s="607">
        <v>292373148.94980001</v>
      </c>
      <c r="E8" s="607">
        <v>37967.207799999996</v>
      </c>
      <c r="F8" s="607"/>
      <c r="G8" s="607"/>
      <c r="H8" s="608">
        <v>292335181.74200004</v>
      </c>
    </row>
    <row r="9" spans="1:8">
      <c r="A9" s="338">
        <v>3</v>
      </c>
      <c r="B9" s="353" t="s">
        <v>398</v>
      </c>
      <c r="C9" s="607"/>
      <c r="D9" s="607"/>
      <c r="E9" s="607"/>
      <c r="F9" s="607"/>
      <c r="G9" s="607"/>
      <c r="H9" s="608">
        <v>0</v>
      </c>
    </row>
    <row r="10" spans="1:8">
      <c r="A10" s="338">
        <v>4</v>
      </c>
      <c r="B10" s="353" t="s">
        <v>485</v>
      </c>
      <c r="C10" s="607"/>
      <c r="D10" s="607">
        <v>61200531.507299997</v>
      </c>
      <c r="E10" s="607">
        <v>328965.50819999998</v>
      </c>
      <c r="F10" s="607"/>
      <c r="G10" s="607"/>
      <c r="H10" s="608">
        <v>60871565.9991</v>
      </c>
    </row>
    <row r="11" spans="1:8">
      <c r="A11" s="338">
        <v>5</v>
      </c>
      <c r="B11" s="353" t="s">
        <v>399</v>
      </c>
      <c r="C11" s="607"/>
      <c r="D11" s="607">
        <v>149520829.47229999</v>
      </c>
      <c r="E11" s="607">
        <v>630474.20900000003</v>
      </c>
      <c r="F11" s="607"/>
      <c r="G11" s="607"/>
      <c r="H11" s="608">
        <v>148890355.2633</v>
      </c>
    </row>
    <row r="12" spans="1:8">
      <c r="A12" s="338">
        <v>6</v>
      </c>
      <c r="B12" s="353" t="s">
        <v>400</v>
      </c>
      <c r="C12" s="607">
        <v>4983101.2823000001</v>
      </c>
      <c r="D12" s="607">
        <v>37056721.615000002</v>
      </c>
      <c r="E12" s="607">
        <v>4600237.4724000003</v>
      </c>
      <c r="F12" s="607"/>
      <c r="G12" s="607"/>
      <c r="H12" s="608">
        <v>37439585.424900003</v>
      </c>
    </row>
    <row r="13" spans="1:8">
      <c r="A13" s="338">
        <v>7</v>
      </c>
      <c r="B13" s="353" t="s">
        <v>401</v>
      </c>
      <c r="C13" s="607">
        <v>483694.16</v>
      </c>
      <c r="D13" s="607">
        <v>147403587.0386</v>
      </c>
      <c r="E13" s="607">
        <v>704607.35739999998</v>
      </c>
      <c r="F13" s="607"/>
      <c r="G13" s="607"/>
      <c r="H13" s="608">
        <v>147182673.84119999</v>
      </c>
    </row>
    <row r="14" spans="1:8">
      <c r="A14" s="338">
        <v>8</v>
      </c>
      <c r="B14" s="353" t="s">
        <v>402</v>
      </c>
      <c r="C14" s="607">
        <v>219039.88159999999</v>
      </c>
      <c r="D14" s="607">
        <v>106846419.788</v>
      </c>
      <c r="E14" s="607">
        <v>445268.5159</v>
      </c>
      <c r="F14" s="607"/>
      <c r="G14" s="607"/>
      <c r="H14" s="608">
        <v>106620191.15370001</v>
      </c>
    </row>
    <row r="15" spans="1:8">
      <c r="A15" s="338">
        <v>9</v>
      </c>
      <c r="B15" s="353" t="s">
        <v>403</v>
      </c>
      <c r="C15" s="607">
        <v>12732410.815099999</v>
      </c>
      <c r="D15" s="607">
        <v>90512570.714599997</v>
      </c>
      <c r="E15" s="607">
        <v>8373414.9672999997</v>
      </c>
      <c r="F15" s="607"/>
      <c r="G15" s="607"/>
      <c r="H15" s="608">
        <v>94871566.562399998</v>
      </c>
    </row>
    <row r="16" spans="1:8">
      <c r="A16" s="338">
        <v>10</v>
      </c>
      <c r="B16" s="353" t="s">
        <v>404</v>
      </c>
      <c r="C16" s="607"/>
      <c r="D16" s="607">
        <v>68682331.075299993</v>
      </c>
      <c r="E16" s="607">
        <v>438163.32620000001</v>
      </c>
      <c r="F16" s="607"/>
      <c r="G16" s="607"/>
      <c r="H16" s="608">
        <v>68244167.7491</v>
      </c>
    </row>
    <row r="17" spans="1:8">
      <c r="A17" s="338">
        <v>11</v>
      </c>
      <c r="B17" s="353" t="s">
        <v>405</v>
      </c>
      <c r="C17" s="607">
        <v>55031.08</v>
      </c>
      <c r="D17" s="607">
        <v>13893290.5974</v>
      </c>
      <c r="E17" s="607">
        <v>106618.92750000001</v>
      </c>
      <c r="F17" s="607"/>
      <c r="G17" s="607">
        <v>62738.63</v>
      </c>
      <c r="H17" s="608">
        <v>13841702.7499</v>
      </c>
    </row>
    <row r="18" spans="1:8">
      <c r="A18" s="338">
        <v>12</v>
      </c>
      <c r="B18" s="353" t="s">
        <v>406</v>
      </c>
      <c r="C18" s="607">
        <v>99211.12</v>
      </c>
      <c r="D18" s="607">
        <v>134786548.18830001</v>
      </c>
      <c r="E18" s="607">
        <v>423158.8798</v>
      </c>
      <c r="F18" s="607"/>
      <c r="G18" s="607"/>
      <c r="H18" s="608">
        <v>134462600.42850003</v>
      </c>
    </row>
    <row r="19" spans="1:8">
      <c r="A19" s="338">
        <v>13</v>
      </c>
      <c r="B19" s="353" t="s">
        <v>407</v>
      </c>
      <c r="C19" s="607">
        <v>97351.67</v>
      </c>
      <c r="D19" s="607">
        <v>68079165.467999995</v>
      </c>
      <c r="E19" s="607">
        <v>366726.25439999998</v>
      </c>
      <c r="F19" s="607"/>
      <c r="G19" s="607">
        <v>1989.24</v>
      </c>
      <c r="H19" s="608">
        <v>67809790.883599997</v>
      </c>
    </row>
    <row r="20" spans="1:8">
      <c r="A20" s="338">
        <v>14</v>
      </c>
      <c r="B20" s="353" t="s">
        <v>408</v>
      </c>
      <c r="C20" s="607">
        <v>5015963.6337000001</v>
      </c>
      <c r="D20" s="607">
        <v>57965705.264300004</v>
      </c>
      <c r="E20" s="607">
        <v>3051381.2094999999</v>
      </c>
      <c r="F20" s="607"/>
      <c r="G20" s="607"/>
      <c r="H20" s="608">
        <v>59930287.688500002</v>
      </c>
    </row>
    <row r="21" spans="1:8">
      <c r="A21" s="338">
        <v>15</v>
      </c>
      <c r="B21" s="353" t="s">
        <v>409</v>
      </c>
      <c r="C21" s="607">
        <v>142331.69409999999</v>
      </c>
      <c r="D21" s="607">
        <v>21061468.1316</v>
      </c>
      <c r="E21" s="607">
        <v>201111.5594</v>
      </c>
      <c r="F21" s="607"/>
      <c r="G21" s="607"/>
      <c r="H21" s="608">
        <v>21002688.2663</v>
      </c>
    </row>
    <row r="22" spans="1:8">
      <c r="A22" s="338">
        <v>16</v>
      </c>
      <c r="B22" s="353" t="s">
        <v>410</v>
      </c>
      <c r="C22" s="607"/>
      <c r="D22" s="607">
        <v>930388.75710000005</v>
      </c>
      <c r="E22" s="607">
        <v>4794.7502000000004</v>
      </c>
      <c r="F22" s="607"/>
      <c r="G22" s="607"/>
      <c r="H22" s="608">
        <v>925594.00690000004</v>
      </c>
    </row>
    <row r="23" spans="1:8">
      <c r="A23" s="338">
        <v>17</v>
      </c>
      <c r="B23" s="353" t="s">
        <v>488</v>
      </c>
      <c r="C23" s="607"/>
      <c r="D23" s="607">
        <v>1494475.78</v>
      </c>
      <c r="E23" s="607">
        <v>10573.33</v>
      </c>
      <c r="F23" s="607"/>
      <c r="G23" s="607"/>
      <c r="H23" s="608">
        <v>1483902.45</v>
      </c>
    </row>
    <row r="24" spans="1:8">
      <c r="A24" s="338">
        <v>18</v>
      </c>
      <c r="B24" s="353" t="s">
        <v>411</v>
      </c>
      <c r="C24" s="607"/>
      <c r="D24" s="607">
        <v>14750276.8484</v>
      </c>
      <c r="E24" s="607">
        <v>56913.840900000003</v>
      </c>
      <c r="F24" s="607"/>
      <c r="G24" s="607"/>
      <c r="H24" s="608">
        <v>14693363.0075</v>
      </c>
    </row>
    <row r="25" spans="1:8">
      <c r="A25" s="338">
        <v>19</v>
      </c>
      <c r="B25" s="353" t="s">
        <v>412</v>
      </c>
      <c r="C25" s="607"/>
      <c r="D25" s="607">
        <v>1435002.7346000001</v>
      </c>
      <c r="E25" s="607">
        <v>550.03150000000005</v>
      </c>
      <c r="F25" s="607"/>
      <c r="G25" s="607"/>
      <c r="H25" s="608">
        <v>1434452.7031</v>
      </c>
    </row>
    <row r="26" spans="1:8">
      <c r="A26" s="338">
        <v>20</v>
      </c>
      <c r="B26" s="353" t="s">
        <v>487</v>
      </c>
      <c r="C26" s="607"/>
      <c r="D26" s="607">
        <v>64122139.683200002</v>
      </c>
      <c r="E26" s="607">
        <v>84880.322499999995</v>
      </c>
      <c r="F26" s="607"/>
      <c r="G26" s="607"/>
      <c r="H26" s="608">
        <v>64037259.360700004</v>
      </c>
    </row>
    <row r="27" spans="1:8">
      <c r="A27" s="338">
        <v>21</v>
      </c>
      <c r="B27" s="353" t="s">
        <v>413</v>
      </c>
      <c r="C27" s="607">
        <v>21058.902300000002</v>
      </c>
      <c r="D27" s="607">
        <v>33925703.448100001</v>
      </c>
      <c r="E27" s="607">
        <v>120786.67389999999</v>
      </c>
      <c r="F27" s="607"/>
      <c r="G27" s="607"/>
      <c r="H27" s="608">
        <v>33825975.6765</v>
      </c>
    </row>
    <row r="28" spans="1:8">
      <c r="A28" s="338">
        <v>22</v>
      </c>
      <c r="B28" s="353" t="s">
        <v>414</v>
      </c>
      <c r="C28" s="607"/>
      <c r="D28" s="607">
        <v>18898091.482299998</v>
      </c>
      <c r="E28" s="607">
        <v>9409.8562999999995</v>
      </c>
      <c r="F28" s="607"/>
      <c r="G28" s="607"/>
      <c r="H28" s="608">
        <v>18888681.625999998</v>
      </c>
    </row>
    <row r="29" spans="1:8">
      <c r="A29" s="338">
        <v>23</v>
      </c>
      <c r="B29" s="353" t="s">
        <v>415</v>
      </c>
      <c r="C29" s="607">
        <v>6205189.2397999996</v>
      </c>
      <c r="D29" s="607">
        <v>172349390.94490001</v>
      </c>
      <c r="E29" s="607">
        <v>4176459.0229000002</v>
      </c>
      <c r="F29" s="607"/>
      <c r="G29" s="607">
        <v>53490.25</v>
      </c>
      <c r="H29" s="608">
        <v>174378121.16180003</v>
      </c>
    </row>
    <row r="30" spans="1:8">
      <c r="A30" s="338">
        <v>24</v>
      </c>
      <c r="B30" s="353" t="s">
        <v>486</v>
      </c>
      <c r="C30" s="607">
        <v>1885955.1006</v>
      </c>
      <c r="D30" s="607">
        <v>35322186.6316</v>
      </c>
      <c r="E30" s="607">
        <v>2064069.19</v>
      </c>
      <c r="F30" s="607"/>
      <c r="G30" s="607"/>
      <c r="H30" s="608">
        <v>35144072.542199999</v>
      </c>
    </row>
    <row r="31" spans="1:8">
      <c r="A31" s="338">
        <v>25</v>
      </c>
      <c r="B31" s="353" t="s">
        <v>416</v>
      </c>
      <c r="C31" s="607"/>
      <c r="D31" s="607">
        <v>6202245.8596000001</v>
      </c>
      <c r="E31" s="607">
        <v>25328.0098</v>
      </c>
      <c r="F31" s="607"/>
      <c r="G31" s="607">
        <v>68089.722455999989</v>
      </c>
      <c r="H31" s="608">
        <v>6176917.8498</v>
      </c>
    </row>
    <row r="32" spans="1:8">
      <c r="A32" s="338">
        <v>26</v>
      </c>
      <c r="B32" s="353" t="s">
        <v>483</v>
      </c>
      <c r="C32" s="607">
        <v>732576.59820000001</v>
      </c>
      <c r="D32" s="607">
        <v>85630830.286599994</v>
      </c>
      <c r="E32" s="607">
        <v>1231433.9051000001</v>
      </c>
      <c r="F32" s="607"/>
      <c r="G32" s="607">
        <v>7744.02</v>
      </c>
      <c r="H32" s="608">
        <v>85131972.979699984</v>
      </c>
    </row>
    <row r="33" spans="1:8">
      <c r="A33" s="338">
        <v>27</v>
      </c>
      <c r="B33" s="338" t="s">
        <v>417</v>
      </c>
      <c r="C33" s="607">
        <v>0</v>
      </c>
      <c r="D33" s="607">
        <v>116296149.59401703</v>
      </c>
      <c r="E33" s="607">
        <v>36326.13976963982</v>
      </c>
      <c r="F33" s="607"/>
      <c r="G33" s="607">
        <v>45.525101999999997</v>
      </c>
      <c r="H33" s="608">
        <v>116259823.45424739</v>
      </c>
    </row>
    <row r="34" spans="1:8">
      <c r="A34" s="338">
        <v>28</v>
      </c>
      <c r="B34" s="342" t="s">
        <v>64</v>
      </c>
      <c r="C34" s="609">
        <v>32672915.177700002</v>
      </c>
      <c r="D34" s="609">
        <v>2262645803.5945172</v>
      </c>
      <c r="E34" s="609">
        <v>27671312.676369641</v>
      </c>
      <c r="F34" s="609">
        <v>0</v>
      </c>
      <c r="G34" s="609">
        <v>194097.38755799999</v>
      </c>
      <c r="H34" s="608">
        <v>2267647406.0958476</v>
      </c>
    </row>
    <row r="36" spans="1:8">
      <c r="B36" s="352"/>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D15"/>
  <sheetViews>
    <sheetView showGridLines="0" zoomScale="80" zoomScaleNormal="80" workbookViewId="0">
      <selection activeCell="J43" sqref="J43"/>
    </sheetView>
  </sheetViews>
  <sheetFormatPr defaultColWidth="9.140625" defaultRowHeight="12.75"/>
  <cols>
    <col min="1" max="1" width="11.85546875" style="265" bestFit="1" customWidth="1"/>
    <col min="2" max="2" width="108" style="265" bestFit="1" customWidth="1"/>
    <col min="3" max="3" width="35.5703125" style="265" customWidth="1"/>
    <col min="4" max="4" width="38.42578125" style="265" customWidth="1"/>
    <col min="5" max="16384" width="9.140625" style="265"/>
  </cols>
  <sheetData>
    <row r="1" spans="1:4" ht="13.5">
      <c r="A1" s="263" t="s">
        <v>30</v>
      </c>
      <c r="B1" s="336" t="str">
        <f>'Info '!C2</f>
        <v>JSC ProCredit Bank</v>
      </c>
    </row>
    <row r="2" spans="1:4">
      <c r="A2" s="263" t="s">
        <v>31</v>
      </c>
      <c r="B2" s="335">
        <f>'1. key ratios'!B2</f>
        <v>46112</v>
      </c>
    </row>
    <row r="3" spans="1:4">
      <c r="A3" s="264" t="s">
        <v>418</v>
      </c>
    </row>
    <row r="5" spans="1:4">
      <c r="A5" s="797" t="s">
        <v>632</v>
      </c>
      <c r="B5" s="797"/>
      <c r="C5" s="334" t="s">
        <v>435</v>
      </c>
      <c r="D5" s="334" t="s">
        <v>476</v>
      </c>
    </row>
    <row r="6" spans="1:4">
      <c r="A6" s="361">
        <v>1</v>
      </c>
      <c r="B6" s="354" t="s">
        <v>631</v>
      </c>
      <c r="C6" s="610">
        <v>30451144.059500001</v>
      </c>
      <c r="D6" s="610"/>
    </row>
    <row r="7" spans="1:4">
      <c r="A7" s="358">
        <v>2</v>
      </c>
      <c r="B7" s="354" t="s">
        <v>630</v>
      </c>
      <c r="C7" s="610">
        <v>2423386.1943999999</v>
      </c>
      <c r="D7" s="610">
        <v>0</v>
      </c>
    </row>
    <row r="8" spans="1:4">
      <c r="A8" s="360">
        <v>2.1</v>
      </c>
      <c r="B8" s="359" t="s">
        <v>491</v>
      </c>
      <c r="C8" s="610">
        <v>480912.63010000001</v>
      </c>
      <c r="D8" s="610"/>
    </row>
    <row r="9" spans="1:4">
      <c r="A9" s="360">
        <v>2.2000000000000002</v>
      </c>
      <c r="B9" s="359" t="s">
        <v>489</v>
      </c>
      <c r="C9" s="610">
        <v>1942473.5643</v>
      </c>
      <c r="D9" s="610"/>
    </row>
    <row r="10" spans="1:4">
      <c r="A10" s="361">
        <v>3</v>
      </c>
      <c r="B10" s="354" t="s">
        <v>629</v>
      </c>
      <c r="C10" s="610">
        <v>5167788.826700002</v>
      </c>
      <c r="D10" s="610">
        <v>0</v>
      </c>
    </row>
    <row r="11" spans="1:4">
      <c r="A11" s="360">
        <v>3.1</v>
      </c>
      <c r="B11" s="359" t="s">
        <v>420</v>
      </c>
      <c r="C11" s="610">
        <v>194051.86245599997</v>
      </c>
      <c r="D11" s="610"/>
    </row>
    <row r="12" spans="1:4">
      <c r="A12" s="360">
        <v>3.2</v>
      </c>
      <c r="B12" s="359" t="s">
        <v>628</v>
      </c>
      <c r="C12" s="610">
        <v>1452077.7164</v>
      </c>
      <c r="D12" s="610"/>
    </row>
    <row r="13" spans="1:4">
      <c r="A13" s="360">
        <v>3.3</v>
      </c>
      <c r="B13" s="359" t="s">
        <v>490</v>
      </c>
      <c r="C13" s="610">
        <v>3521659.2478440017</v>
      </c>
      <c r="D13" s="610"/>
    </row>
    <row r="14" spans="1:4">
      <c r="A14" s="358">
        <v>4</v>
      </c>
      <c r="B14" s="357" t="s">
        <v>627</v>
      </c>
      <c r="C14" s="610">
        <v>-157022.63089999999</v>
      </c>
      <c r="D14" s="610"/>
    </row>
    <row r="15" spans="1:4">
      <c r="A15" s="355">
        <v>5</v>
      </c>
      <c r="B15" s="354" t="s">
        <v>626</v>
      </c>
      <c r="C15" s="605">
        <v>27549718.796300001</v>
      </c>
      <c r="D15" s="605">
        <v>0</v>
      </c>
    </row>
  </sheetData>
  <mergeCells count="1">
    <mergeCell ref="A5:B5"/>
  </mergeCells>
  <pageMargins left="0.7" right="0.7" top="0.75" bottom="0.75" header="0.3" footer="0.3"/>
  <pageSetup orientation="portrait" horizontalDpi="4294967292" verticalDpi="0" r:id="rId1"/>
  <headerFooter>
    <oddHeader>&amp;C&amp;"Calibri"&amp;10&amp;K0078D7 Classification: Restricted to Partners&amp;1#_x000D_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D23"/>
  <sheetViews>
    <sheetView showGridLines="0" zoomScale="80" zoomScaleNormal="80" workbookViewId="0">
      <selection activeCell="J47" sqref="J47"/>
    </sheetView>
  </sheetViews>
  <sheetFormatPr defaultColWidth="9.140625" defaultRowHeight="12.75"/>
  <cols>
    <col min="1" max="1" width="11.85546875" style="265" bestFit="1" customWidth="1"/>
    <col min="2" max="2" width="128.85546875" style="265" bestFit="1" customWidth="1"/>
    <col min="3" max="3" width="37" style="265" customWidth="1"/>
    <col min="4" max="4" width="50.5703125" style="265" customWidth="1"/>
    <col min="5" max="16384" width="9.140625" style="265"/>
  </cols>
  <sheetData>
    <row r="1" spans="1:4" ht="13.5">
      <c r="A1" s="263" t="s">
        <v>30</v>
      </c>
      <c r="B1" s="336" t="str">
        <f>'Info '!C2</f>
        <v>JSC ProCredit Bank</v>
      </c>
    </row>
    <row r="2" spans="1:4">
      <c r="A2" s="263" t="s">
        <v>31</v>
      </c>
      <c r="B2" s="335">
        <f>'1. key ratios'!B2</f>
        <v>46112</v>
      </c>
    </row>
    <row r="3" spans="1:4">
      <c r="A3" s="264" t="s">
        <v>422</v>
      </c>
    </row>
    <row r="4" spans="1:4">
      <c r="A4" s="264"/>
    </row>
    <row r="5" spans="1:4" ht="15" customHeight="1">
      <c r="A5" s="798" t="s">
        <v>492</v>
      </c>
      <c r="B5" s="799"/>
      <c r="C5" s="802" t="s">
        <v>423</v>
      </c>
      <c r="D5" s="802" t="s">
        <v>424</v>
      </c>
    </row>
    <row r="6" spans="1:4">
      <c r="A6" s="800"/>
      <c r="B6" s="801"/>
      <c r="C6" s="802"/>
      <c r="D6" s="802"/>
    </row>
    <row r="7" spans="1:4">
      <c r="A7" s="327">
        <v>1</v>
      </c>
      <c r="B7" s="327" t="s">
        <v>419</v>
      </c>
      <c r="C7" s="610">
        <v>33812037.947800003</v>
      </c>
      <c r="D7" s="611"/>
    </row>
    <row r="8" spans="1:4">
      <c r="A8" s="356">
        <v>2</v>
      </c>
      <c r="B8" s="356" t="s">
        <v>425</v>
      </c>
      <c r="C8" s="610">
        <v>265242.10350000003</v>
      </c>
      <c r="D8" s="611"/>
    </row>
    <row r="9" spans="1:4">
      <c r="A9" s="356">
        <v>3</v>
      </c>
      <c r="B9" s="364" t="s">
        <v>635</v>
      </c>
      <c r="C9" s="610">
        <v>26565.709699999999</v>
      </c>
      <c r="D9" s="611"/>
    </row>
    <row r="10" spans="1:4">
      <c r="A10" s="356">
        <v>4</v>
      </c>
      <c r="B10" s="356" t="s">
        <v>426</v>
      </c>
      <c r="C10" s="610">
        <v>1430930.583300004</v>
      </c>
      <c r="D10" s="611"/>
    </row>
    <row r="11" spans="1:4">
      <c r="A11" s="356">
        <v>5</v>
      </c>
      <c r="B11" s="363" t="s">
        <v>634</v>
      </c>
      <c r="C11" s="610"/>
      <c r="D11" s="611"/>
    </row>
    <row r="12" spans="1:4">
      <c r="A12" s="356">
        <v>6</v>
      </c>
      <c r="B12" s="363" t="s">
        <v>427</v>
      </c>
      <c r="C12" s="610">
        <v>986987.33214400394</v>
      </c>
      <c r="D12" s="611"/>
    </row>
    <row r="13" spans="1:4">
      <c r="A13" s="356">
        <v>7</v>
      </c>
      <c r="B13" s="363" t="s">
        <v>430</v>
      </c>
      <c r="C13" s="610">
        <v>194051.86245599997</v>
      </c>
      <c r="D13" s="611"/>
    </row>
    <row r="14" spans="1:4">
      <c r="A14" s="356">
        <v>8</v>
      </c>
      <c r="B14" s="363" t="s">
        <v>428</v>
      </c>
      <c r="C14" s="610"/>
      <c r="D14" s="610"/>
    </row>
    <row r="15" spans="1:4">
      <c r="A15" s="356">
        <v>9</v>
      </c>
      <c r="B15" s="363" t="s">
        <v>429</v>
      </c>
      <c r="C15" s="610"/>
      <c r="D15" s="610"/>
    </row>
    <row r="16" spans="1:4">
      <c r="A16" s="356">
        <v>10</v>
      </c>
      <c r="B16" s="363" t="s">
        <v>431</v>
      </c>
      <c r="C16" s="610"/>
      <c r="D16" s="610"/>
    </row>
    <row r="17" spans="1:4">
      <c r="A17" s="356">
        <v>11</v>
      </c>
      <c r="B17" s="363" t="s">
        <v>633</v>
      </c>
      <c r="C17" s="610">
        <v>249891.38870000001</v>
      </c>
      <c r="D17" s="611"/>
    </row>
    <row r="18" spans="1:4">
      <c r="A18" s="327">
        <v>12</v>
      </c>
      <c r="B18" s="362" t="s">
        <v>421</v>
      </c>
      <c r="C18" s="605">
        <v>32672915.177700002</v>
      </c>
      <c r="D18" s="611"/>
    </row>
    <row r="21" spans="1:4">
      <c r="B21" s="263"/>
    </row>
    <row r="22" spans="1:4">
      <c r="B22" s="263"/>
    </row>
    <row r="23" spans="1:4">
      <c r="B23" s="264"/>
    </row>
  </sheetData>
  <mergeCells count="3">
    <mergeCell ref="A5:B6"/>
    <mergeCell ref="C5:C6"/>
    <mergeCell ref="D5:D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28"/>
  <sheetViews>
    <sheetView showGridLines="0" zoomScale="80" zoomScaleNormal="80" workbookViewId="0">
      <selection activeCell="G34" sqref="G34"/>
    </sheetView>
  </sheetViews>
  <sheetFormatPr defaultColWidth="9.140625" defaultRowHeight="12.75"/>
  <cols>
    <col min="1" max="1" width="11.85546875" style="349" bestFit="1" customWidth="1"/>
    <col min="2" max="2" width="63.85546875" style="349" customWidth="1"/>
    <col min="3" max="3" width="17.140625" style="349" bestFit="1" customWidth="1"/>
    <col min="4" max="18" width="22.140625" style="349" customWidth="1"/>
    <col min="19" max="19" width="23.140625" style="349" bestFit="1" customWidth="1"/>
    <col min="20" max="26" width="22.140625" style="349" customWidth="1"/>
    <col min="27" max="27" width="23.140625" style="349" bestFit="1" customWidth="1"/>
    <col min="28" max="28" width="20" style="349" customWidth="1"/>
    <col min="29" max="16384" width="9.140625" style="349"/>
  </cols>
  <sheetData>
    <row r="1" spans="1:28" ht="13.5">
      <c r="A1" s="263" t="s">
        <v>30</v>
      </c>
      <c r="B1" s="336" t="str">
        <f>'Info '!C2</f>
        <v>JSC ProCredit Bank</v>
      </c>
    </row>
    <row r="2" spans="1:28">
      <c r="A2" s="263" t="s">
        <v>31</v>
      </c>
      <c r="B2" s="335">
        <f>'1. key ratios'!B2</f>
        <v>46112</v>
      </c>
      <c r="C2" s="350"/>
    </row>
    <row r="3" spans="1:28">
      <c r="A3" s="264" t="s">
        <v>432</v>
      </c>
    </row>
    <row r="5" spans="1:28" ht="15" customHeight="1">
      <c r="A5" s="804" t="s">
        <v>647</v>
      </c>
      <c r="B5" s="805"/>
      <c r="C5" s="810" t="s">
        <v>433</v>
      </c>
      <c r="D5" s="811"/>
      <c r="E5" s="811"/>
      <c r="F5" s="811"/>
      <c r="G5" s="811"/>
      <c r="H5" s="811"/>
      <c r="I5" s="811"/>
      <c r="J5" s="811"/>
      <c r="K5" s="811"/>
      <c r="L5" s="811"/>
      <c r="M5" s="811"/>
      <c r="N5" s="811"/>
      <c r="O5" s="811"/>
      <c r="P5" s="811"/>
      <c r="Q5" s="811"/>
      <c r="R5" s="811"/>
      <c r="S5" s="811"/>
      <c r="T5" s="372"/>
      <c r="U5" s="372"/>
      <c r="V5" s="372"/>
      <c r="W5" s="372"/>
      <c r="X5" s="372"/>
      <c r="Y5" s="372"/>
      <c r="Z5" s="372"/>
      <c r="AA5" s="371"/>
      <c r="AB5" s="366"/>
    </row>
    <row r="6" spans="1:28" ht="12" customHeight="1">
      <c r="A6" s="806"/>
      <c r="B6" s="807"/>
      <c r="C6" s="812" t="s">
        <v>64</v>
      </c>
      <c r="D6" s="814" t="s">
        <v>646</v>
      </c>
      <c r="E6" s="814"/>
      <c r="F6" s="814"/>
      <c r="G6" s="814"/>
      <c r="H6" s="814" t="s">
        <v>645</v>
      </c>
      <c r="I6" s="814"/>
      <c r="J6" s="814"/>
      <c r="K6" s="814"/>
      <c r="L6" s="369"/>
      <c r="M6" s="815" t="s">
        <v>644</v>
      </c>
      <c r="N6" s="815"/>
      <c r="O6" s="815"/>
      <c r="P6" s="815"/>
      <c r="Q6" s="815"/>
      <c r="R6" s="815"/>
      <c r="S6" s="795"/>
      <c r="T6" s="370"/>
      <c r="U6" s="803" t="s">
        <v>643</v>
      </c>
      <c r="V6" s="803"/>
      <c r="W6" s="803"/>
      <c r="X6" s="803"/>
      <c r="Y6" s="803"/>
      <c r="Z6" s="803"/>
      <c r="AA6" s="796"/>
      <c r="AB6" s="369"/>
    </row>
    <row r="7" spans="1:28" ht="25.5">
      <c r="A7" s="808"/>
      <c r="B7" s="809"/>
      <c r="C7" s="813"/>
      <c r="D7" s="368"/>
      <c r="E7" s="346" t="s">
        <v>434</v>
      </c>
      <c r="F7" s="346" t="s">
        <v>641</v>
      </c>
      <c r="G7" s="348" t="s">
        <v>642</v>
      </c>
      <c r="H7" s="350"/>
      <c r="I7" s="346" t="s">
        <v>434</v>
      </c>
      <c r="J7" s="346" t="s">
        <v>641</v>
      </c>
      <c r="K7" s="348" t="s">
        <v>642</v>
      </c>
      <c r="L7" s="367"/>
      <c r="M7" s="346" t="s">
        <v>434</v>
      </c>
      <c r="N7" s="346" t="s">
        <v>641</v>
      </c>
      <c r="O7" s="346" t="s">
        <v>640</v>
      </c>
      <c r="P7" s="346" t="s">
        <v>639</v>
      </c>
      <c r="Q7" s="346" t="s">
        <v>638</v>
      </c>
      <c r="R7" s="346" t="s">
        <v>637</v>
      </c>
      <c r="S7" s="346" t="s">
        <v>636</v>
      </c>
      <c r="T7" s="367"/>
      <c r="U7" s="346" t="s">
        <v>434</v>
      </c>
      <c r="V7" s="346" t="s">
        <v>641</v>
      </c>
      <c r="W7" s="346" t="s">
        <v>640</v>
      </c>
      <c r="X7" s="346" t="s">
        <v>639</v>
      </c>
      <c r="Y7" s="346" t="s">
        <v>638</v>
      </c>
      <c r="Z7" s="346" t="s">
        <v>637</v>
      </c>
      <c r="AA7" s="346" t="s">
        <v>636</v>
      </c>
      <c r="AB7" s="366"/>
    </row>
    <row r="8" spans="1:28">
      <c r="A8" s="365">
        <v>1</v>
      </c>
      <c r="B8" s="342" t="s">
        <v>435</v>
      </c>
      <c r="C8" s="609">
        <v>1438891688.1016002</v>
      </c>
      <c r="D8" s="607">
        <v>1342163473.9312</v>
      </c>
      <c r="E8" s="607">
        <v>10397393.5799</v>
      </c>
      <c r="F8" s="607">
        <v>0</v>
      </c>
      <c r="G8" s="607">
        <v>0</v>
      </c>
      <c r="H8" s="607">
        <v>64055298.992699996</v>
      </c>
      <c r="I8" s="607">
        <v>8357358.3842999991</v>
      </c>
      <c r="J8" s="607">
        <v>2822791.8822999997</v>
      </c>
      <c r="K8" s="607">
        <v>0</v>
      </c>
      <c r="L8" s="607">
        <v>32554310.081599999</v>
      </c>
      <c r="M8" s="607">
        <v>1851476.3536</v>
      </c>
      <c r="N8" s="607">
        <v>3327676.2691000002</v>
      </c>
      <c r="O8" s="607">
        <v>516534.91279999999</v>
      </c>
      <c r="P8" s="607">
        <v>10293568.306500001</v>
      </c>
      <c r="Q8" s="607">
        <v>6042295.9658000004</v>
      </c>
      <c r="R8" s="607">
        <v>9848646.9828999992</v>
      </c>
      <c r="S8" s="607">
        <v>0</v>
      </c>
      <c r="T8" s="607">
        <v>118605.0961</v>
      </c>
      <c r="U8" s="607">
        <v>0</v>
      </c>
      <c r="V8" s="607">
        <v>0</v>
      </c>
      <c r="W8" s="607">
        <v>0</v>
      </c>
      <c r="X8" s="607">
        <v>118605.0961</v>
      </c>
      <c r="Y8" s="607">
        <v>0</v>
      </c>
      <c r="Z8" s="607">
        <v>0</v>
      </c>
      <c r="AA8" s="607">
        <v>0</v>
      </c>
    </row>
    <row r="9" spans="1:28">
      <c r="A9" s="338">
        <v>1.1000000000000001</v>
      </c>
      <c r="B9" s="358" t="s">
        <v>436</v>
      </c>
      <c r="C9" s="612">
        <v>0</v>
      </c>
      <c r="D9" s="607"/>
      <c r="E9" s="607"/>
      <c r="F9" s="607"/>
      <c r="G9" s="607"/>
      <c r="H9" s="607"/>
      <c r="I9" s="607"/>
      <c r="J9" s="607"/>
      <c r="K9" s="607"/>
      <c r="L9" s="607"/>
      <c r="M9" s="607"/>
      <c r="N9" s="607"/>
      <c r="O9" s="607"/>
      <c r="P9" s="607"/>
      <c r="Q9" s="607"/>
      <c r="R9" s="607"/>
      <c r="S9" s="607"/>
      <c r="T9" s="607"/>
      <c r="U9" s="607"/>
      <c r="V9" s="607"/>
      <c r="W9" s="607"/>
      <c r="X9" s="607"/>
      <c r="Y9" s="607"/>
      <c r="Z9" s="607"/>
      <c r="AA9" s="607"/>
    </row>
    <row r="10" spans="1:28">
      <c r="A10" s="338">
        <v>1.2</v>
      </c>
      <c r="B10" s="358" t="s">
        <v>437</v>
      </c>
      <c r="C10" s="612">
        <v>0</v>
      </c>
      <c r="D10" s="607"/>
      <c r="E10" s="607"/>
      <c r="F10" s="607"/>
      <c r="G10" s="607"/>
      <c r="H10" s="607"/>
      <c r="I10" s="607"/>
      <c r="J10" s="607"/>
      <c r="K10" s="607"/>
      <c r="L10" s="607"/>
      <c r="M10" s="607"/>
      <c r="N10" s="607"/>
      <c r="O10" s="607"/>
      <c r="P10" s="607"/>
      <c r="Q10" s="607"/>
      <c r="R10" s="607"/>
      <c r="S10" s="607"/>
      <c r="T10" s="607"/>
      <c r="U10" s="607"/>
      <c r="V10" s="607"/>
      <c r="W10" s="607"/>
      <c r="X10" s="607"/>
      <c r="Y10" s="607"/>
      <c r="Z10" s="607"/>
      <c r="AA10" s="607"/>
    </row>
    <row r="11" spans="1:28">
      <c r="A11" s="338">
        <v>1.3</v>
      </c>
      <c r="B11" s="358" t="s">
        <v>438</v>
      </c>
      <c r="C11" s="612">
        <v>0</v>
      </c>
      <c r="D11" s="607"/>
      <c r="E11" s="607"/>
      <c r="F11" s="607"/>
      <c r="G11" s="607"/>
      <c r="H11" s="607"/>
      <c r="I11" s="607"/>
      <c r="J11" s="607"/>
      <c r="K11" s="607"/>
      <c r="L11" s="607"/>
      <c r="M11" s="607"/>
      <c r="N11" s="607"/>
      <c r="O11" s="607"/>
      <c r="P11" s="607"/>
      <c r="Q11" s="607"/>
      <c r="R11" s="607"/>
      <c r="S11" s="607"/>
      <c r="T11" s="607"/>
      <c r="U11" s="607"/>
      <c r="V11" s="607"/>
      <c r="W11" s="607"/>
      <c r="X11" s="607"/>
      <c r="Y11" s="607"/>
      <c r="Z11" s="607"/>
      <c r="AA11" s="607"/>
    </row>
    <row r="12" spans="1:28">
      <c r="A12" s="338">
        <v>1.4</v>
      </c>
      <c r="B12" s="358" t="s">
        <v>439</v>
      </c>
      <c r="C12" s="612">
        <v>2350986.2200000002</v>
      </c>
      <c r="D12" s="607">
        <v>2350986.2200000002</v>
      </c>
      <c r="E12" s="607"/>
      <c r="F12" s="607"/>
      <c r="G12" s="607"/>
      <c r="H12" s="607"/>
      <c r="I12" s="607"/>
      <c r="J12" s="607"/>
      <c r="K12" s="607"/>
      <c r="L12" s="607"/>
      <c r="M12" s="607"/>
      <c r="N12" s="607"/>
      <c r="O12" s="607"/>
      <c r="P12" s="607"/>
      <c r="Q12" s="607"/>
      <c r="R12" s="607"/>
      <c r="S12" s="607"/>
      <c r="T12" s="607"/>
      <c r="U12" s="607"/>
      <c r="V12" s="607"/>
      <c r="W12" s="607"/>
      <c r="X12" s="607"/>
      <c r="Y12" s="607"/>
      <c r="Z12" s="607"/>
      <c r="AA12" s="607"/>
    </row>
    <row r="13" spans="1:28">
      <c r="A13" s="338">
        <v>1.5</v>
      </c>
      <c r="B13" s="358" t="s">
        <v>440</v>
      </c>
      <c r="C13" s="612">
        <v>1132405593.3206</v>
      </c>
      <c r="D13" s="607">
        <v>1047598501.0549999</v>
      </c>
      <c r="E13" s="607">
        <v>7097633.8509</v>
      </c>
      <c r="F13" s="607"/>
      <c r="G13" s="607"/>
      <c r="H13" s="607">
        <v>53956413.172799997</v>
      </c>
      <c r="I13" s="607">
        <v>5458408.5960999997</v>
      </c>
      <c r="J13" s="607">
        <v>1520124.5591</v>
      </c>
      <c r="K13" s="607"/>
      <c r="L13" s="607">
        <v>30850679.092799999</v>
      </c>
      <c r="M13" s="607">
        <v>1621325.4136000001</v>
      </c>
      <c r="N13" s="607">
        <v>3133559.6836000001</v>
      </c>
      <c r="O13" s="607">
        <v>353748.59279999998</v>
      </c>
      <c r="P13" s="607">
        <v>9847056.7659000009</v>
      </c>
      <c r="Q13" s="607">
        <v>5856833.8958000001</v>
      </c>
      <c r="R13" s="607">
        <v>9848646.9828999992</v>
      </c>
      <c r="S13" s="607"/>
      <c r="T13" s="607"/>
      <c r="U13" s="607"/>
      <c r="V13" s="607"/>
      <c r="W13" s="607"/>
      <c r="X13" s="607"/>
      <c r="Y13" s="607"/>
      <c r="Z13" s="607"/>
      <c r="AA13" s="607"/>
    </row>
    <row r="14" spans="1:28">
      <c r="A14" s="338">
        <v>1.6</v>
      </c>
      <c r="B14" s="358" t="s">
        <v>441</v>
      </c>
      <c r="C14" s="612">
        <v>304135108.56099999</v>
      </c>
      <c r="D14" s="607">
        <v>292213986.65619999</v>
      </c>
      <c r="E14" s="607">
        <v>3299759.7289999998</v>
      </c>
      <c r="F14" s="607"/>
      <c r="G14" s="607"/>
      <c r="H14" s="607">
        <v>10098885.8199</v>
      </c>
      <c r="I14" s="607">
        <v>2898949.7881999998</v>
      </c>
      <c r="J14" s="607">
        <v>1302667.3232</v>
      </c>
      <c r="K14" s="607"/>
      <c r="L14" s="607">
        <v>1703630.9887999999</v>
      </c>
      <c r="M14" s="607">
        <v>230150.94</v>
      </c>
      <c r="N14" s="607">
        <v>194116.58549999999</v>
      </c>
      <c r="O14" s="607">
        <v>162786.32</v>
      </c>
      <c r="P14" s="607">
        <v>446511.54060000001</v>
      </c>
      <c r="Q14" s="607">
        <v>185462.07</v>
      </c>
      <c r="R14" s="607"/>
      <c r="S14" s="607"/>
      <c r="T14" s="607">
        <v>118605.0961</v>
      </c>
      <c r="U14" s="607"/>
      <c r="V14" s="607"/>
      <c r="W14" s="607"/>
      <c r="X14" s="607">
        <v>118605.0961</v>
      </c>
      <c r="Y14" s="607"/>
      <c r="Z14" s="607"/>
      <c r="AA14" s="607"/>
    </row>
    <row r="15" spans="1:28">
      <c r="A15" s="365">
        <v>2</v>
      </c>
      <c r="B15" s="342" t="s">
        <v>442</v>
      </c>
      <c r="C15" s="609">
        <v>154516297.02000001</v>
      </c>
      <c r="D15" s="607">
        <v>154516297.02000001</v>
      </c>
      <c r="E15" s="607">
        <v>0</v>
      </c>
      <c r="F15" s="607">
        <v>0</v>
      </c>
      <c r="G15" s="607">
        <v>0</v>
      </c>
      <c r="H15" s="607">
        <v>0</v>
      </c>
      <c r="I15" s="607">
        <v>0</v>
      </c>
      <c r="J15" s="607">
        <v>0</v>
      </c>
      <c r="K15" s="607">
        <v>0</v>
      </c>
      <c r="L15" s="607">
        <v>0</v>
      </c>
      <c r="M15" s="607">
        <v>0</v>
      </c>
      <c r="N15" s="607">
        <v>0</v>
      </c>
      <c r="O15" s="607">
        <v>0</v>
      </c>
      <c r="P15" s="607">
        <v>0</v>
      </c>
      <c r="Q15" s="607">
        <v>0</v>
      </c>
      <c r="R15" s="607">
        <v>0</v>
      </c>
      <c r="S15" s="607">
        <v>0</v>
      </c>
      <c r="T15" s="607">
        <v>0</v>
      </c>
      <c r="U15" s="607">
        <v>0</v>
      </c>
      <c r="V15" s="607">
        <v>0</v>
      </c>
      <c r="W15" s="607">
        <v>0</v>
      </c>
      <c r="X15" s="607">
        <v>0</v>
      </c>
      <c r="Y15" s="607">
        <v>0</v>
      </c>
      <c r="Z15" s="607">
        <v>0</v>
      </c>
      <c r="AA15" s="607">
        <v>0</v>
      </c>
    </row>
    <row r="16" spans="1:28">
      <c r="A16" s="338">
        <v>2.1</v>
      </c>
      <c r="B16" s="358" t="s">
        <v>436</v>
      </c>
      <c r="C16" s="612">
        <v>19817684.940000001</v>
      </c>
      <c r="D16" s="607">
        <v>19817684.940000001</v>
      </c>
      <c r="E16" s="607"/>
      <c r="F16" s="607"/>
      <c r="G16" s="607"/>
      <c r="H16" s="607"/>
      <c r="I16" s="607"/>
      <c r="J16" s="607"/>
      <c r="K16" s="607"/>
      <c r="L16" s="607"/>
      <c r="M16" s="607"/>
      <c r="N16" s="607"/>
      <c r="O16" s="607"/>
      <c r="P16" s="607"/>
      <c r="Q16" s="607"/>
      <c r="R16" s="607"/>
      <c r="S16" s="607"/>
      <c r="T16" s="607"/>
      <c r="U16" s="607"/>
      <c r="V16" s="607"/>
      <c r="W16" s="607"/>
      <c r="X16" s="607"/>
      <c r="Y16" s="607"/>
      <c r="Z16" s="607"/>
      <c r="AA16" s="607"/>
    </row>
    <row r="17" spans="1:27">
      <c r="A17" s="338">
        <v>2.2000000000000002</v>
      </c>
      <c r="B17" s="358" t="s">
        <v>437</v>
      </c>
      <c r="C17" s="612">
        <v>134698612.08000001</v>
      </c>
      <c r="D17" s="607">
        <v>134698612.08000001</v>
      </c>
      <c r="E17" s="607"/>
      <c r="F17" s="607"/>
      <c r="G17" s="607"/>
      <c r="H17" s="607"/>
      <c r="I17" s="607"/>
      <c r="J17" s="607"/>
      <c r="K17" s="607"/>
      <c r="L17" s="607"/>
      <c r="M17" s="607"/>
      <c r="N17" s="607"/>
      <c r="O17" s="607"/>
      <c r="P17" s="607"/>
      <c r="Q17" s="607"/>
      <c r="R17" s="607"/>
      <c r="S17" s="607"/>
      <c r="T17" s="607"/>
      <c r="U17" s="607"/>
      <c r="V17" s="607"/>
      <c r="W17" s="607"/>
      <c r="X17" s="607"/>
      <c r="Y17" s="607"/>
      <c r="Z17" s="607"/>
      <c r="AA17" s="607"/>
    </row>
    <row r="18" spans="1:27">
      <c r="A18" s="338">
        <v>2.2999999999999998</v>
      </c>
      <c r="B18" s="358" t="s">
        <v>438</v>
      </c>
      <c r="C18" s="612"/>
      <c r="D18" s="607"/>
      <c r="E18" s="607"/>
      <c r="F18" s="607"/>
      <c r="G18" s="607"/>
      <c r="H18" s="607"/>
      <c r="I18" s="607"/>
      <c r="J18" s="607"/>
      <c r="K18" s="607"/>
      <c r="L18" s="607"/>
      <c r="M18" s="607"/>
      <c r="N18" s="607"/>
      <c r="O18" s="607"/>
      <c r="P18" s="607"/>
      <c r="Q18" s="607"/>
      <c r="R18" s="607"/>
      <c r="S18" s="607"/>
      <c r="T18" s="607"/>
      <c r="U18" s="607"/>
      <c r="V18" s="607"/>
      <c r="W18" s="607"/>
      <c r="X18" s="607"/>
      <c r="Y18" s="607"/>
      <c r="Z18" s="607"/>
      <c r="AA18" s="607"/>
    </row>
    <row r="19" spans="1:27">
      <c r="A19" s="338">
        <v>2.4</v>
      </c>
      <c r="B19" s="358" t="s">
        <v>439</v>
      </c>
      <c r="C19" s="612"/>
      <c r="D19" s="607"/>
      <c r="E19" s="607"/>
      <c r="F19" s="607"/>
      <c r="G19" s="607"/>
      <c r="H19" s="607"/>
      <c r="I19" s="607"/>
      <c r="J19" s="607"/>
      <c r="K19" s="607"/>
      <c r="L19" s="607"/>
      <c r="M19" s="607"/>
      <c r="N19" s="607"/>
      <c r="O19" s="607"/>
      <c r="P19" s="607"/>
      <c r="Q19" s="607"/>
      <c r="R19" s="607"/>
      <c r="S19" s="607"/>
      <c r="T19" s="607"/>
      <c r="U19" s="607"/>
      <c r="V19" s="607"/>
      <c r="W19" s="607"/>
      <c r="X19" s="607"/>
      <c r="Y19" s="607"/>
      <c r="Z19" s="607"/>
      <c r="AA19" s="607"/>
    </row>
    <row r="20" spans="1:27">
      <c r="A20" s="338">
        <v>2.5</v>
      </c>
      <c r="B20" s="358" t="s">
        <v>440</v>
      </c>
      <c r="C20" s="612"/>
      <c r="D20" s="607"/>
      <c r="E20" s="607"/>
      <c r="F20" s="607"/>
      <c r="G20" s="607"/>
      <c r="H20" s="607"/>
      <c r="I20" s="607"/>
      <c r="J20" s="607"/>
      <c r="K20" s="607"/>
      <c r="L20" s="607"/>
      <c r="M20" s="607"/>
      <c r="N20" s="607"/>
      <c r="O20" s="607"/>
      <c r="P20" s="607"/>
      <c r="Q20" s="607"/>
      <c r="R20" s="607"/>
      <c r="S20" s="607"/>
      <c r="T20" s="607"/>
      <c r="U20" s="607"/>
      <c r="V20" s="607"/>
      <c r="W20" s="607"/>
      <c r="X20" s="607"/>
      <c r="Y20" s="607"/>
      <c r="Z20" s="607"/>
      <c r="AA20" s="607"/>
    </row>
    <row r="21" spans="1:27">
      <c r="A21" s="338">
        <v>2.6</v>
      </c>
      <c r="B21" s="358" t="s">
        <v>441</v>
      </c>
      <c r="C21" s="612"/>
      <c r="D21" s="607"/>
      <c r="E21" s="607"/>
      <c r="F21" s="607"/>
      <c r="G21" s="607"/>
      <c r="H21" s="607"/>
      <c r="I21" s="607"/>
      <c r="J21" s="607"/>
      <c r="K21" s="607"/>
      <c r="L21" s="607"/>
      <c r="M21" s="607"/>
      <c r="N21" s="607"/>
      <c r="O21" s="607"/>
      <c r="P21" s="607"/>
      <c r="Q21" s="607"/>
      <c r="R21" s="607"/>
      <c r="S21" s="607"/>
      <c r="T21" s="607"/>
      <c r="U21" s="607"/>
      <c r="V21" s="607"/>
      <c r="W21" s="607"/>
      <c r="X21" s="607"/>
      <c r="Y21" s="607"/>
      <c r="Z21" s="607"/>
      <c r="AA21" s="607"/>
    </row>
    <row r="22" spans="1:27">
      <c r="A22" s="365">
        <v>3</v>
      </c>
      <c r="B22" s="342" t="s">
        <v>482</v>
      </c>
      <c r="C22" s="609">
        <v>158937925.0918</v>
      </c>
      <c r="D22" s="609">
        <v>98934480.289700016</v>
      </c>
      <c r="E22" s="613"/>
      <c r="F22" s="613"/>
      <c r="G22" s="613"/>
      <c r="H22" s="609">
        <v>2828815.5498000002</v>
      </c>
      <c r="I22" s="613"/>
      <c r="J22" s="613"/>
      <c r="K22" s="613"/>
      <c r="L22" s="609">
        <v>0</v>
      </c>
      <c r="M22" s="613"/>
      <c r="N22" s="613"/>
      <c r="O22" s="613"/>
      <c r="P22" s="613"/>
      <c r="Q22" s="613"/>
      <c r="R22" s="613"/>
      <c r="S22" s="613"/>
      <c r="T22" s="609">
        <v>0</v>
      </c>
      <c r="U22" s="613"/>
      <c r="V22" s="613"/>
      <c r="W22" s="613"/>
      <c r="X22" s="613"/>
      <c r="Y22" s="613"/>
      <c r="Z22" s="613"/>
      <c r="AA22" s="613"/>
    </row>
    <row r="23" spans="1:27">
      <c r="A23" s="338">
        <v>3.1</v>
      </c>
      <c r="B23" s="358" t="s">
        <v>436</v>
      </c>
      <c r="C23" s="612"/>
      <c r="D23" s="609"/>
      <c r="E23" s="613"/>
      <c r="F23" s="613"/>
      <c r="G23" s="613"/>
      <c r="H23" s="609"/>
      <c r="I23" s="613"/>
      <c r="J23" s="613"/>
      <c r="K23" s="613"/>
      <c r="L23" s="609"/>
      <c r="M23" s="613"/>
      <c r="N23" s="613"/>
      <c r="O23" s="613"/>
      <c r="P23" s="613"/>
      <c r="Q23" s="613"/>
      <c r="R23" s="613"/>
      <c r="S23" s="613"/>
      <c r="T23" s="609"/>
      <c r="U23" s="613"/>
      <c r="V23" s="613"/>
      <c r="W23" s="613"/>
      <c r="X23" s="613"/>
      <c r="Y23" s="613"/>
      <c r="Z23" s="613"/>
      <c r="AA23" s="613"/>
    </row>
    <row r="24" spans="1:27">
      <c r="A24" s="338">
        <v>3.2</v>
      </c>
      <c r="B24" s="358" t="s">
        <v>437</v>
      </c>
      <c r="C24" s="612"/>
      <c r="D24" s="609"/>
      <c r="E24" s="613"/>
      <c r="F24" s="613"/>
      <c r="G24" s="613"/>
      <c r="H24" s="609"/>
      <c r="I24" s="613"/>
      <c r="J24" s="613"/>
      <c r="K24" s="613"/>
      <c r="L24" s="609"/>
      <c r="M24" s="613"/>
      <c r="N24" s="613"/>
      <c r="O24" s="613"/>
      <c r="P24" s="613"/>
      <c r="Q24" s="613"/>
      <c r="R24" s="613"/>
      <c r="S24" s="613"/>
      <c r="T24" s="609"/>
      <c r="U24" s="613"/>
      <c r="V24" s="613"/>
      <c r="W24" s="613"/>
      <c r="X24" s="613"/>
      <c r="Y24" s="613"/>
      <c r="Z24" s="613"/>
      <c r="AA24" s="613"/>
    </row>
    <row r="25" spans="1:27">
      <c r="A25" s="338">
        <v>3.3</v>
      </c>
      <c r="B25" s="358" t="s">
        <v>438</v>
      </c>
      <c r="C25" s="612"/>
      <c r="D25" s="609"/>
      <c r="E25" s="613"/>
      <c r="F25" s="613"/>
      <c r="G25" s="613"/>
      <c r="H25" s="609"/>
      <c r="I25" s="613"/>
      <c r="J25" s="613"/>
      <c r="K25" s="613"/>
      <c r="L25" s="609"/>
      <c r="M25" s="613"/>
      <c r="N25" s="613"/>
      <c r="O25" s="613"/>
      <c r="P25" s="613"/>
      <c r="Q25" s="613"/>
      <c r="R25" s="613"/>
      <c r="S25" s="613"/>
      <c r="T25" s="609"/>
      <c r="U25" s="613"/>
      <c r="V25" s="613"/>
      <c r="W25" s="613"/>
      <c r="X25" s="613"/>
      <c r="Y25" s="613"/>
      <c r="Z25" s="613"/>
      <c r="AA25" s="613"/>
    </row>
    <row r="26" spans="1:27">
      <c r="A26" s="338">
        <v>3.4</v>
      </c>
      <c r="B26" s="358" t="s">
        <v>439</v>
      </c>
      <c r="C26" s="612">
        <v>684203.7</v>
      </c>
      <c r="D26" s="609">
        <v>0</v>
      </c>
      <c r="E26" s="613"/>
      <c r="F26" s="613"/>
      <c r="G26" s="613"/>
      <c r="H26" s="609"/>
      <c r="I26" s="613"/>
      <c r="J26" s="613"/>
      <c r="K26" s="613"/>
      <c r="L26" s="609"/>
      <c r="M26" s="613"/>
      <c r="N26" s="613"/>
      <c r="O26" s="613"/>
      <c r="P26" s="613"/>
      <c r="Q26" s="613"/>
      <c r="R26" s="613"/>
      <c r="S26" s="613"/>
      <c r="T26" s="609"/>
      <c r="U26" s="613"/>
      <c r="V26" s="613"/>
      <c r="W26" s="613"/>
      <c r="X26" s="613"/>
      <c r="Y26" s="613"/>
      <c r="Z26" s="613"/>
      <c r="AA26" s="613"/>
    </row>
    <row r="27" spans="1:27">
      <c r="A27" s="338">
        <v>3.5</v>
      </c>
      <c r="B27" s="358" t="s">
        <v>440</v>
      </c>
      <c r="C27" s="612">
        <v>156679339.8876</v>
      </c>
      <c r="D27" s="609">
        <v>97433729.605500013</v>
      </c>
      <c r="E27" s="613"/>
      <c r="F27" s="613"/>
      <c r="G27" s="613"/>
      <c r="H27" s="609">
        <v>2824831.3297999999</v>
      </c>
      <c r="I27" s="613"/>
      <c r="J27" s="613"/>
      <c r="K27" s="613"/>
      <c r="L27" s="609"/>
      <c r="M27" s="613"/>
      <c r="N27" s="613"/>
      <c r="O27" s="613"/>
      <c r="P27" s="613"/>
      <c r="Q27" s="613"/>
      <c r="R27" s="613"/>
      <c r="S27" s="613"/>
      <c r="T27" s="609"/>
      <c r="U27" s="613"/>
      <c r="V27" s="613"/>
      <c r="W27" s="613"/>
      <c r="X27" s="613"/>
      <c r="Y27" s="613"/>
      <c r="Z27" s="613"/>
      <c r="AA27" s="613"/>
    </row>
    <row r="28" spans="1:27">
      <c r="A28" s="338">
        <v>3.6</v>
      </c>
      <c r="B28" s="358" t="s">
        <v>441</v>
      </c>
      <c r="C28" s="612">
        <v>1574381.5042000001</v>
      </c>
      <c r="D28" s="609">
        <v>1500750.6842</v>
      </c>
      <c r="E28" s="613"/>
      <c r="F28" s="613"/>
      <c r="G28" s="613"/>
      <c r="H28" s="609">
        <v>3984.22</v>
      </c>
      <c r="I28" s="613"/>
      <c r="J28" s="613"/>
      <c r="K28" s="613"/>
      <c r="L28" s="609"/>
      <c r="M28" s="613"/>
      <c r="N28" s="613"/>
      <c r="O28" s="613"/>
      <c r="P28" s="613"/>
      <c r="Q28" s="613"/>
      <c r="R28" s="613"/>
      <c r="S28" s="613"/>
      <c r="T28" s="609"/>
      <c r="U28" s="613"/>
      <c r="V28" s="613"/>
      <c r="W28" s="613"/>
      <c r="X28" s="613"/>
      <c r="Y28" s="613"/>
      <c r="Z28" s="613"/>
      <c r="AA28" s="613"/>
    </row>
  </sheetData>
  <mergeCells count="7">
    <mergeCell ref="U6:AA6"/>
    <mergeCell ref="A5:B7"/>
    <mergeCell ref="C5:S5"/>
    <mergeCell ref="C6:C7"/>
    <mergeCell ref="D6:G6"/>
    <mergeCell ref="H6:K6"/>
    <mergeCell ref="M6:S6"/>
  </mergeCells>
  <pageMargins left="0.7" right="0.7" top="0.75" bottom="0.75" header="0.3" footer="0.3"/>
  <pageSetup orientation="portrait" r:id="rId1"/>
  <headerFooter>
    <oddHeader>&amp;C&amp;"Calibri"&amp;10&amp;K0078D7 Classification: Restricted to Partners&amp;1#_x000D_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39"/>
  <sheetViews>
    <sheetView showGridLines="0" zoomScale="80" zoomScaleNormal="80" workbookViewId="0">
      <selection activeCell="I44" sqref="I44"/>
    </sheetView>
  </sheetViews>
  <sheetFormatPr defaultColWidth="9.140625" defaultRowHeight="12.75"/>
  <cols>
    <col min="1" max="1" width="11.85546875" style="349" bestFit="1" customWidth="1"/>
    <col min="2" max="2" width="90.140625" style="349" bestFit="1" customWidth="1"/>
    <col min="3" max="3" width="20.140625" style="349" customWidth="1"/>
    <col min="4" max="4" width="22.140625" style="349" customWidth="1"/>
    <col min="5" max="7" width="17.140625" style="349" customWidth="1"/>
    <col min="8" max="8" width="22.140625" style="349" customWidth="1"/>
    <col min="9" max="10" width="17.140625" style="349" customWidth="1"/>
    <col min="11" max="27" width="22.140625" style="349" customWidth="1"/>
    <col min="28" max="16384" width="9.140625" style="349"/>
  </cols>
  <sheetData>
    <row r="1" spans="1:27" ht="13.5">
      <c r="A1" s="263" t="s">
        <v>30</v>
      </c>
      <c r="B1" s="336" t="str">
        <f>'Info '!C2</f>
        <v>JSC ProCredit Bank</v>
      </c>
    </row>
    <row r="2" spans="1:27">
      <c r="A2" s="263" t="s">
        <v>31</v>
      </c>
      <c r="B2" s="335">
        <f>'1. key ratios'!B2</f>
        <v>46112</v>
      </c>
    </row>
    <row r="3" spans="1:27">
      <c r="A3" s="264" t="s">
        <v>444</v>
      </c>
      <c r="C3" s="351"/>
    </row>
    <row r="4" spans="1:27" ht="13.5" thickBot="1">
      <c r="A4" s="264"/>
      <c r="B4" s="351"/>
      <c r="C4" s="351"/>
    </row>
    <row r="5" spans="1:27" ht="13.5" customHeight="1">
      <c r="A5" s="816" t="s">
        <v>650</v>
      </c>
      <c r="B5" s="817"/>
      <c r="C5" s="825" t="s">
        <v>649</v>
      </c>
      <c r="D5" s="826"/>
      <c r="E5" s="826"/>
      <c r="F5" s="826"/>
      <c r="G5" s="826"/>
      <c r="H5" s="826"/>
      <c r="I5" s="826"/>
      <c r="J5" s="826"/>
      <c r="K5" s="826"/>
      <c r="L5" s="826"/>
      <c r="M5" s="826"/>
      <c r="N5" s="826"/>
      <c r="O5" s="826"/>
      <c r="P5" s="826"/>
      <c r="Q5" s="826"/>
      <c r="R5" s="826"/>
      <c r="S5" s="827"/>
      <c r="T5" s="372"/>
      <c r="U5" s="372"/>
      <c r="V5" s="372"/>
      <c r="W5" s="372"/>
      <c r="X5" s="372"/>
      <c r="Y5" s="372"/>
      <c r="Z5" s="372"/>
      <c r="AA5" s="371"/>
    </row>
    <row r="6" spans="1:27" ht="12" customHeight="1">
      <c r="A6" s="818"/>
      <c r="B6" s="819"/>
      <c r="C6" s="822" t="s">
        <v>64</v>
      </c>
      <c r="D6" s="814" t="s">
        <v>646</v>
      </c>
      <c r="E6" s="814"/>
      <c r="F6" s="814"/>
      <c r="G6" s="814"/>
      <c r="H6" s="814" t="s">
        <v>645</v>
      </c>
      <c r="I6" s="814"/>
      <c r="J6" s="814"/>
      <c r="K6" s="814"/>
      <c r="L6" s="369"/>
      <c r="M6" s="815" t="s">
        <v>644</v>
      </c>
      <c r="N6" s="815"/>
      <c r="O6" s="815"/>
      <c r="P6" s="815"/>
      <c r="Q6" s="815"/>
      <c r="R6" s="815"/>
      <c r="S6" s="824"/>
      <c r="T6" s="372"/>
      <c r="U6" s="803" t="s">
        <v>643</v>
      </c>
      <c r="V6" s="803"/>
      <c r="W6" s="803"/>
      <c r="X6" s="803"/>
      <c r="Y6" s="803"/>
      <c r="Z6" s="803"/>
      <c r="AA6" s="796"/>
    </row>
    <row r="7" spans="1:27" ht="25.5">
      <c r="A7" s="820"/>
      <c r="B7" s="821"/>
      <c r="C7" s="823"/>
      <c r="D7" s="368"/>
      <c r="E7" s="346" t="s">
        <v>434</v>
      </c>
      <c r="F7" s="346" t="s">
        <v>641</v>
      </c>
      <c r="G7" s="348" t="s">
        <v>642</v>
      </c>
      <c r="H7" s="350"/>
      <c r="I7" s="346" t="s">
        <v>434</v>
      </c>
      <c r="J7" s="346" t="s">
        <v>641</v>
      </c>
      <c r="K7" s="348" t="s">
        <v>642</v>
      </c>
      <c r="L7" s="367"/>
      <c r="M7" s="346" t="s">
        <v>434</v>
      </c>
      <c r="N7" s="346" t="s">
        <v>641</v>
      </c>
      <c r="O7" s="346" t="s">
        <v>640</v>
      </c>
      <c r="P7" s="346" t="s">
        <v>639</v>
      </c>
      <c r="Q7" s="346" t="s">
        <v>638</v>
      </c>
      <c r="R7" s="346" t="s">
        <v>637</v>
      </c>
      <c r="S7" s="392" t="s">
        <v>636</v>
      </c>
      <c r="T7" s="391"/>
      <c r="U7" s="346" t="s">
        <v>434</v>
      </c>
      <c r="V7" s="346" t="s">
        <v>641</v>
      </c>
      <c r="W7" s="346" t="s">
        <v>640</v>
      </c>
      <c r="X7" s="346" t="s">
        <v>639</v>
      </c>
      <c r="Y7" s="346" t="s">
        <v>638</v>
      </c>
      <c r="Z7" s="346" t="s">
        <v>637</v>
      </c>
      <c r="AA7" s="346" t="s">
        <v>636</v>
      </c>
    </row>
    <row r="8" spans="1:27" s="704" customFormat="1">
      <c r="A8" s="701">
        <v>1</v>
      </c>
      <c r="B8" s="390" t="s">
        <v>435</v>
      </c>
      <c r="C8" s="614">
        <v>1438891688.1016002</v>
      </c>
      <c r="D8" s="609">
        <v>1342163473.9312</v>
      </c>
      <c r="E8" s="609">
        <v>10397393.5799</v>
      </c>
      <c r="F8" s="609"/>
      <c r="G8" s="609"/>
      <c r="H8" s="609">
        <v>64055298.992700003</v>
      </c>
      <c r="I8" s="609">
        <v>8357358.3843</v>
      </c>
      <c r="J8" s="609">
        <v>2822791.8823000002</v>
      </c>
      <c r="K8" s="609"/>
      <c r="L8" s="609">
        <v>32554310.081599999</v>
      </c>
      <c r="M8" s="609">
        <v>1851476.3536</v>
      </c>
      <c r="N8" s="609">
        <v>3327676.2691000002</v>
      </c>
      <c r="O8" s="609">
        <v>516534.91279999999</v>
      </c>
      <c r="P8" s="609">
        <v>10293568.306500001</v>
      </c>
      <c r="Q8" s="609">
        <v>6042295.9658000004</v>
      </c>
      <c r="R8" s="609">
        <v>9848646.9828999992</v>
      </c>
      <c r="S8" s="702"/>
      <c r="T8" s="703">
        <v>118605.0961</v>
      </c>
      <c r="U8" s="609"/>
      <c r="V8" s="609"/>
      <c r="W8" s="609"/>
      <c r="X8" s="609">
        <v>118605.0961</v>
      </c>
      <c r="Y8" s="609"/>
      <c r="Z8" s="609"/>
      <c r="AA8" s="702"/>
    </row>
    <row r="9" spans="1:27">
      <c r="A9" s="383">
        <v>1.1000000000000001</v>
      </c>
      <c r="B9" s="389" t="s">
        <v>445</v>
      </c>
      <c r="C9" s="617">
        <v>1404066317.9221001</v>
      </c>
      <c r="D9" s="607">
        <v>1310474451.3799</v>
      </c>
      <c r="E9" s="607">
        <v>9987150.8999000005</v>
      </c>
      <c r="F9" s="607"/>
      <c r="G9" s="607"/>
      <c r="H9" s="607">
        <v>62896104.842699997</v>
      </c>
      <c r="I9" s="607">
        <v>8059106.6042999998</v>
      </c>
      <c r="J9" s="607">
        <v>2667016.8823000002</v>
      </c>
      <c r="K9" s="607"/>
      <c r="L9" s="607">
        <v>30577156.603399999</v>
      </c>
      <c r="M9" s="607">
        <v>1621325.4136000001</v>
      </c>
      <c r="N9" s="607">
        <v>2886466.4090999998</v>
      </c>
      <c r="O9" s="607">
        <v>335031.97279999999</v>
      </c>
      <c r="P9" s="607">
        <v>9350621.7883000001</v>
      </c>
      <c r="Q9" s="607">
        <v>6042295.9658000004</v>
      </c>
      <c r="R9" s="607">
        <v>9848646.9828999992</v>
      </c>
      <c r="S9" s="615"/>
      <c r="T9" s="616">
        <v>118605.0961</v>
      </c>
      <c r="U9" s="607"/>
      <c r="V9" s="607"/>
      <c r="W9" s="607"/>
      <c r="X9" s="607">
        <v>118605.0961</v>
      </c>
      <c r="Y9" s="607"/>
      <c r="Z9" s="607"/>
      <c r="AA9" s="615"/>
    </row>
    <row r="10" spans="1:27">
      <c r="A10" s="387" t="s">
        <v>14</v>
      </c>
      <c r="B10" s="388" t="s">
        <v>446</v>
      </c>
      <c r="C10" s="618">
        <v>1341844184.7618001</v>
      </c>
      <c r="D10" s="607">
        <v>1249060839.6029999</v>
      </c>
      <c r="E10" s="607">
        <v>9987150.8999000005</v>
      </c>
      <c r="F10" s="607"/>
      <c r="G10" s="607"/>
      <c r="H10" s="607">
        <v>62189683.375</v>
      </c>
      <c r="I10" s="607">
        <v>7969988.9143000003</v>
      </c>
      <c r="J10" s="607">
        <v>2452302.8322999999</v>
      </c>
      <c r="K10" s="607"/>
      <c r="L10" s="607">
        <v>30475056.6877</v>
      </c>
      <c r="M10" s="607">
        <v>1621325.4136000001</v>
      </c>
      <c r="N10" s="607">
        <v>2886466.4090999998</v>
      </c>
      <c r="O10" s="607">
        <v>300004.24709999998</v>
      </c>
      <c r="P10" s="607">
        <v>9283549.5983000007</v>
      </c>
      <c r="Q10" s="607">
        <v>6042295.9658000004</v>
      </c>
      <c r="R10" s="607">
        <v>9848646.9828999992</v>
      </c>
      <c r="S10" s="615"/>
      <c r="T10" s="616">
        <v>118605.0961</v>
      </c>
      <c r="U10" s="607"/>
      <c r="V10" s="607"/>
      <c r="W10" s="607"/>
      <c r="X10" s="607">
        <v>118605.0961</v>
      </c>
      <c r="Y10" s="607"/>
      <c r="Z10" s="607"/>
      <c r="AA10" s="615"/>
    </row>
    <row r="11" spans="1:27">
      <c r="A11" s="385" t="s">
        <v>447</v>
      </c>
      <c r="B11" s="386" t="s">
        <v>448</v>
      </c>
      <c r="C11" s="619">
        <v>685235401.76759994</v>
      </c>
      <c r="D11" s="607">
        <v>650642782.38499999</v>
      </c>
      <c r="E11" s="607">
        <v>2992239.6732999999</v>
      </c>
      <c r="F11" s="607"/>
      <c r="G11" s="607"/>
      <c r="H11" s="607">
        <v>29523368.131999999</v>
      </c>
      <c r="I11" s="607">
        <v>1932197.4894999999</v>
      </c>
      <c r="J11" s="607">
        <v>1275602.2734000001</v>
      </c>
      <c r="K11" s="607"/>
      <c r="L11" s="607">
        <v>4950646.1545000002</v>
      </c>
      <c r="M11" s="607">
        <v>15106.8698</v>
      </c>
      <c r="N11" s="607">
        <v>2886466.4090999998</v>
      </c>
      <c r="O11" s="607">
        <v>300004.24709999998</v>
      </c>
      <c r="P11" s="607">
        <v>143640.2176</v>
      </c>
      <c r="Q11" s="607">
        <v>581045.82999999996</v>
      </c>
      <c r="R11" s="607">
        <v>531614.51</v>
      </c>
      <c r="S11" s="615"/>
      <c r="T11" s="616">
        <v>118605.0961</v>
      </c>
      <c r="U11" s="607"/>
      <c r="V11" s="607"/>
      <c r="W11" s="607"/>
      <c r="X11" s="607">
        <v>118605.0961</v>
      </c>
      <c r="Y11" s="607"/>
      <c r="Z11" s="607"/>
      <c r="AA11" s="615"/>
    </row>
    <row r="12" spans="1:27">
      <c r="A12" s="385" t="s">
        <v>449</v>
      </c>
      <c r="B12" s="386" t="s">
        <v>450</v>
      </c>
      <c r="C12" s="619">
        <v>200919892.3369</v>
      </c>
      <c r="D12" s="607">
        <v>187586932.3845</v>
      </c>
      <c r="E12" s="607">
        <v>4460352.6771</v>
      </c>
      <c r="F12" s="607"/>
      <c r="G12" s="607"/>
      <c r="H12" s="607">
        <v>8317771.1897999998</v>
      </c>
      <c r="I12" s="607">
        <v>529226.34680000006</v>
      </c>
      <c r="J12" s="607">
        <v>184542.5857</v>
      </c>
      <c r="K12" s="607"/>
      <c r="L12" s="607">
        <v>5015188.7626</v>
      </c>
      <c r="M12" s="607"/>
      <c r="N12" s="607"/>
      <c r="O12" s="607"/>
      <c r="P12" s="607">
        <v>3766478.9956999999</v>
      </c>
      <c r="Q12" s="607">
        <v>1248709.7668999999</v>
      </c>
      <c r="R12" s="607"/>
      <c r="S12" s="615"/>
      <c r="T12" s="616"/>
      <c r="U12" s="607"/>
      <c r="V12" s="607"/>
      <c r="W12" s="607"/>
      <c r="X12" s="607"/>
      <c r="Y12" s="607"/>
      <c r="Z12" s="607"/>
      <c r="AA12" s="615"/>
    </row>
    <row r="13" spans="1:27">
      <c r="A13" s="385" t="s">
        <v>451</v>
      </c>
      <c r="B13" s="386" t="s">
        <v>452</v>
      </c>
      <c r="C13" s="619">
        <v>156650916.5625</v>
      </c>
      <c r="D13" s="607">
        <v>152177711.09259999</v>
      </c>
      <c r="E13" s="607">
        <v>1452361.9</v>
      </c>
      <c r="F13" s="607"/>
      <c r="G13" s="607"/>
      <c r="H13" s="607">
        <v>4381449.4199000001</v>
      </c>
      <c r="I13" s="607">
        <v>889778.15689999994</v>
      </c>
      <c r="J13" s="607">
        <v>816162.62320000003</v>
      </c>
      <c r="K13" s="607"/>
      <c r="L13" s="607">
        <v>91756.05</v>
      </c>
      <c r="M13" s="607"/>
      <c r="N13" s="607"/>
      <c r="O13" s="607"/>
      <c r="P13" s="607"/>
      <c r="Q13" s="607">
        <v>91756.05</v>
      </c>
      <c r="R13" s="607"/>
      <c r="S13" s="615"/>
      <c r="T13" s="616"/>
      <c r="U13" s="607"/>
      <c r="V13" s="607"/>
      <c r="W13" s="607"/>
      <c r="X13" s="607"/>
      <c r="Y13" s="607"/>
      <c r="Z13" s="607"/>
      <c r="AA13" s="615"/>
    </row>
    <row r="14" spans="1:27">
      <c r="A14" s="385" t="s">
        <v>453</v>
      </c>
      <c r="B14" s="386" t="s">
        <v>454</v>
      </c>
      <c r="C14" s="619">
        <v>299037974.0948</v>
      </c>
      <c r="D14" s="607">
        <v>258653413.74090001</v>
      </c>
      <c r="E14" s="607">
        <v>1082196.6495000001</v>
      </c>
      <c r="F14" s="607"/>
      <c r="G14" s="607"/>
      <c r="H14" s="607">
        <v>19967094.633299999</v>
      </c>
      <c r="I14" s="607">
        <v>4618786.9210999999</v>
      </c>
      <c r="J14" s="607">
        <v>175995.35</v>
      </c>
      <c r="K14" s="607"/>
      <c r="L14" s="607">
        <v>20417465.720600002</v>
      </c>
      <c r="M14" s="607">
        <v>1606218.5438000001</v>
      </c>
      <c r="N14" s="607"/>
      <c r="O14" s="607"/>
      <c r="P14" s="607">
        <v>5373430.3849999998</v>
      </c>
      <c r="Q14" s="607">
        <v>4120784.3188999998</v>
      </c>
      <c r="R14" s="607">
        <v>9317032.4728999995</v>
      </c>
      <c r="S14" s="615"/>
      <c r="T14" s="616"/>
      <c r="U14" s="607"/>
      <c r="V14" s="607"/>
      <c r="W14" s="607"/>
      <c r="X14" s="607"/>
      <c r="Y14" s="607"/>
      <c r="Z14" s="607"/>
      <c r="AA14" s="615"/>
    </row>
    <row r="15" spans="1:27">
      <c r="A15" s="384">
        <v>1.2</v>
      </c>
      <c r="B15" s="382" t="s">
        <v>648</v>
      </c>
      <c r="C15" s="617">
        <v>25722745.941500001</v>
      </c>
      <c r="D15" s="607">
        <v>3237007.9402000001</v>
      </c>
      <c r="E15" s="607">
        <v>24836.068899999998</v>
      </c>
      <c r="F15" s="607"/>
      <c r="G15" s="607"/>
      <c r="H15" s="607">
        <v>2094052.3684</v>
      </c>
      <c r="I15" s="607">
        <v>447985.46909999999</v>
      </c>
      <c r="J15" s="607">
        <v>238243.64350000001</v>
      </c>
      <c r="K15" s="607"/>
      <c r="L15" s="607">
        <v>20391685.621399999</v>
      </c>
      <c r="M15" s="607">
        <v>155862.01010000001</v>
      </c>
      <c r="N15" s="607">
        <v>158149.48740000001</v>
      </c>
      <c r="O15" s="607">
        <v>80962.656000000003</v>
      </c>
      <c r="P15" s="607">
        <v>5458748.4005000005</v>
      </c>
      <c r="Q15" s="607">
        <v>4881320.2200999996</v>
      </c>
      <c r="R15" s="607">
        <v>9531617.8562000003</v>
      </c>
      <c r="S15" s="615"/>
      <c r="T15" s="616">
        <v>1.15E-2</v>
      </c>
      <c r="U15" s="607"/>
      <c r="V15" s="607"/>
      <c r="W15" s="607"/>
      <c r="X15" s="607">
        <v>1.15E-2</v>
      </c>
      <c r="Y15" s="607"/>
      <c r="Z15" s="607"/>
      <c r="AA15" s="615"/>
    </row>
    <row r="16" spans="1:27">
      <c r="A16" s="383">
        <v>1.3</v>
      </c>
      <c r="B16" s="382" t="s">
        <v>493</v>
      </c>
      <c r="C16" s="620"/>
      <c r="D16" s="621"/>
      <c r="E16" s="621"/>
      <c r="F16" s="621"/>
      <c r="G16" s="621"/>
      <c r="H16" s="621"/>
      <c r="I16" s="621"/>
      <c r="J16" s="621"/>
      <c r="K16" s="621"/>
      <c r="L16" s="621"/>
      <c r="M16" s="621"/>
      <c r="N16" s="621"/>
      <c r="O16" s="621"/>
      <c r="P16" s="621"/>
      <c r="Q16" s="621"/>
      <c r="R16" s="621"/>
      <c r="S16" s="622"/>
      <c r="T16" s="623"/>
      <c r="U16" s="621"/>
      <c r="V16" s="621"/>
      <c r="W16" s="621"/>
      <c r="X16" s="621"/>
      <c r="Y16" s="621"/>
      <c r="Z16" s="621"/>
      <c r="AA16" s="622"/>
    </row>
    <row r="17" spans="1:27">
      <c r="A17" s="379" t="s">
        <v>455</v>
      </c>
      <c r="B17" s="381" t="s">
        <v>456</v>
      </c>
      <c r="C17" s="624">
        <v>1333757859.3159001</v>
      </c>
      <c r="D17" s="607">
        <v>1250934469.1466</v>
      </c>
      <c r="E17" s="607">
        <v>9779850.5211999994</v>
      </c>
      <c r="F17" s="607"/>
      <c r="G17" s="607"/>
      <c r="H17" s="607">
        <v>58967395.418700002</v>
      </c>
      <c r="I17" s="607">
        <v>7880995.6418000003</v>
      </c>
      <c r="J17" s="607">
        <v>2498479.5151999998</v>
      </c>
      <c r="K17" s="607"/>
      <c r="L17" s="607">
        <v>23737389.6545</v>
      </c>
      <c r="M17" s="607">
        <v>378232.48070000001</v>
      </c>
      <c r="N17" s="607">
        <v>2886466.4090999998</v>
      </c>
      <c r="O17" s="607">
        <v>332374.47779999999</v>
      </c>
      <c r="P17" s="607">
        <v>8732153.9067000002</v>
      </c>
      <c r="Q17" s="607">
        <v>4810472.2562999995</v>
      </c>
      <c r="R17" s="607">
        <v>6085961.9413000001</v>
      </c>
      <c r="S17" s="615"/>
      <c r="T17" s="616">
        <v>118605.0961</v>
      </c>
      <c r="U17" s="607"/>
      <c r="V17" s="607"/>
      <c r="W17" s="607"/>
      <c r="X17" s="607">
        <v>541120</v>
      </c>
      <c r="Y17" s="607"/>
      <c r="Z17" s="607"/>
      <c r="AA17" s="615"/>
    </row>
    <row r="18" spans="1:27">
      <c r="A18" s="377" t="s">
        <v>457</v>
      </c>
      <c r="B18" s="378" t="s">
        <v>458</v>
      </c>
      <c r="C18" s="625">
        <v>1215111493.9790001</v>
      </c>
      <c r="D18" s="607">
        <v>1138451451.7203</v>
      </c>
      <c r="E18" s="607">
        <v>9779850.5211999994</v>
      </c>
      <c r="F18" s="607"/>
      <c r="G18" s="607"/>
      <c r="H18" s="607">
        <v>55719993.102600001</v>
      </c>
      <c r="I18" s="607">
        <v>6270082.9603000004</v>
      </c>
      <c r="J18" s="607">
        <v>2391729.7080000001</v>
      </c>
      <c r="K18" s="607"/>
      <c r="L18" s="607">
        <v>20821444.059999999</v>
      </c>
      <c r="M18" s="607">
        <v>1426408.3060000001</v>
      </c>
      <c r="N18" s="607">
        <v>2886466.4090999998</v>
      </c>
      <c r="O18" s="607">
        <v>297346.75209999998</v>
      </c>
      <c r="P18" s="607">
        <v>4083314.8761999998</v>
      </c>
      <c r="Q18" s="607">
        <v>5082354.3388</v>
      </c>
      <c r="R18" s="607">
        <v>6533825.1952</v>
      </c>
      <c r="S18" s="615"/>
      <c r="T18" s="616">
        <v>118605.0961</v>
      </c>
      <c r="U18" s="607"/>
      <c r="V18" s="607"/>
      <c r="W18" s="607"/>
      <c r="X18" s="607">
        <v>541120</v>
      </c>
      <c r="Y18" s="607"/>
      <c r="Z18" s="607"/>
      <c r="AA18" s="615"/>
    </row>
    <row r="19" spans="1:27">
      <c r="A19" s="379" t="s">
        <v>459</v>
      </c>
      <c r="B19" s="380" t="s">
        <v>460</v>
      </c>
      <c r="C19" s="626">
        <v>1472743620.8414001</v>
      </c>
      <c r="D19" s="607">
        <v>1390619241.3877001</v>
      </c>
      <c r="E19" s="607">
        <v>5114810.4967</v>
      </c>
      <c r="F19" s="607"/>
      <c r="G19" s="607"/>
      <c r="H19" s="607">
        <v>61613197.088699996</v>
      </c>
      <c r="I19" s="607">
        <v>6365159.2621999998</v>
      </c>
      <c r="J19" s="607">
        <v>1570023.7153</v>
      </c>
      <c r="K19" s="607"/>
      <c r="L19" s="607">
        <v>20088667.461100001</v>
      </c>
      <c r="M19" s="607">
        <v>61023.519399999997</v>
      </c>
      <c r="N19" s="607">
        <v>9077369.7851</v>
      </c>
      <c r="O19" s="607">
        <v>2624894.4271999998</v>
      </c>
      <c r="P19" s="607">
        <v>3093015.1727</v>
      </c>
      <c r="Q19" s="607">
        <v>1813849.1642</v>
      </c>
      <c r="R19" s="607">
        <v>863336.8898</v>
      </c>
      <c r="S19" s="615"/>
      <c r="T19" s="616">
        <v>422514.90389999998</v>
      </c>
      <c r="U19" s="607"/>
      <c r="V19" s="607"/>
      <c r="W19" s="607"/>
      <c r="X19" s="607">
        <v>422514.90389999998</v>
      </c>
      <c r="Y19" s="607"/>
      <c r="Z19" s="607"/>
      <c r="AA19" s="615"/>
    </row>
    <row r="20" spans="1:27">
      <c r="A20" s="377" t="s">
        <v>461</v>
      </c>
      <c r="B20" s="378" t="s">
        <v>458</v>
      </c>
      <c r="C20" s="625">
        <v>1338858758.5820999</v>
      </c>
      <c r="D20" s="607">
        <v>1261948274.8961</v>
      </c>
      <c r="E20" s="607">
        <v>4864365.8147999998</v>
      </c>
      <c r="F20" s="607"/>
      <c r="G20" s="607"/>
      <c r="H20" s="607">
        <v>56872803.9124</v>
      </c>
      <c r="I20" s="607">
        <v>3870402.2765000002</v>
      </c>
      <c r="J20" s="607">
        <v>1504460.5755</v>
      </c>
      <c r="K20" s="607"/>
      <c r="L20" s="607">
        <v>19615164.8697</v>
      </c>
      <c r="M20" s="607">
        <v>61023.519399999997</v>
      </c>
      <c r="N20" s="607">
        <v>9446741.9708999991</v>
      </c>
      <c r="O20" s="607">
        <v>2405595.7529000002</v>
      </c>
      <c r="P20" s="607">
        <v>1997391.9039</v>
      </c>
      <c r="Q20" s="607">
        <v>2065604.5299</v>
      </c>
      <c r="R20" s="607">
        <v>1083628.69</v>
      </c>
      <c r="S20" s="615"/>
      <c r="T20" s="616">
        <v>422514.90389999998</v>
      </c>
      <c r="U20" s="607"/>
      <c r="V20" s="607"/>
      <c r="W20" s="607"/>
      <c r="X20" s="607">
        <v>422514.90389999998</v>
      </c>
      <c r="Y20" s="607"/>
      <c r="Z20" s="607"/>
      <c r="AA20" s="615"/>
    </row>
    <row r="21" spans="1:27">
      <c r="A21" s="376">
        <v>1.4</v>
      </c>
      <c r="B21" s="375" t="s">
        <v>462</v>
      </c>
      <c r="C21" s="627">
        <v>31896427.120000001</v>
      </c>
      <c r="D21" s="607">
        <v>30276307.140000001</v>
      </c>
      <c r="E21" s="607"/>
      <c r="F21" s="607"/>
      <c r="G21" s="607"/>
      <c r="H21" s="607">
        <v>1601642.01</v>
      </c>
      <c r="I21" s="607">
        <v>506833.89</v>
      </c>
      <c r="J21" s="607">
        <v>35040.74</v>
      </c>
      <c r="K21" s="607"/>
      <c r="L21" s="607">
        <v>18477.97</v>
      </c>
      <c r="M21" s="607"/>
      <c r="N21" s="607"/>
      <c r="O21" s="607"/>
      <c r="P21" s="607">
        <v>18477.97</v>
      </c>
      <c r="Q21" s="607"/>
      <c r="R21" s="607"/>
      <c r="S21" s="615"/>
      <c r="T21" s="616"/>
      <c r="U21" s="607"/>
      <c r="V21" s="607"/>
      <c r="W21" s="607"/>
      <c r="X21" s="607"/>
      <c r="Y21" s="607"/>
      <c r="Z21" s="607"/>
      <c r="AA21" s="615"/>
    </row>
    <row r="22" spans="1:27" ht="13.5" thickBot="1">
      <c r="A22" s="374">
        <v>1.5</v>
      </c>
      <c r="B22" s="373" t="s">
        <v>463</v>
      </c>
      <c r="C22" s="628">
        <v>29048091.473999999</v>
      </c>
      <c r="D22" s="629">
        <v>28356954.375700001</v>
      </c>
      <c r="E22" s="629"/>
      <c r="F22" s="629"/>
      <c r="G22" s="629"/>
      <c r="H22" s="629">
        <v>691137.09829999995</v>
      </c>
      <c r="I22" s="629">
        <v>273041.48430000001</v>
      </c>
      <c r="J22" s="629"/>
      <c r="K22" s="629"/>
      <c r="L22" s="629"/>
      <c r="M22" s="629"/>
      <c r="N22" s="629"/>
      <c r="O22" s="629"/>
      <c r="P22" s="629"/>
      <c r="Q22" s="629"/>
      <c r="R22" s="629"/>
      <c r="S22" s="630"/>
      <c r="T22" s="631"/>
      <c r="U22" s="629"/>
      <c r="V22" s="629"/>
      <c r="W22" s="629"/>
      <c r="X22" s="629"/>
      <c r="Y22" s="629"/>
      <c r="Z22" s="629"/>
      <c r="AA22" s="630"/>
    </row>
    <row r="25" spans="1:27">
      <c r="C25" s="705"/>
      <c r="D25" s="705"/>
      <c r="E25" s="705"/>
      <c r="F25" s="705"/>
      <c r="G25" s="705"/>
      <c r="H25" s="705"/>
      <c r="I25" s="705"/>
      <c r="J25" s="705"/>
      <c r="K25" s="705"/>
      <c r="L25" s="705"/>
      <c r="M25" s="705"/>
      <c r="N25" s="705"/>
      <c r="O25" s="705"/>
      <c r="P25" s="705"/>
      <c r="Q25" s="705"/>
      <c r="R25" s="705"/>
      <c r="S25" s="705"/>
      <c r="T25" s="705"/>
      <c r="U25" s="705"/>
      <c r="V25" s="705"/>
      <c r="W25" s="705"/>
      <c r="X25" s="705"/>
      <c r="Y25" s="705"/>
      <c r="Z25" s="705"/>
      <c r="AA25" s="705"/>
    </row>
    <row r="26" spans="1:27">
      <c r="C26" s="705"/>
      <c r="D26" s="705"/>
      <c r="E26" s="705"/>
      <c r="F26" s="705"/>
      <c r="G26" s="705"/>
      <c r="H26" s="705"/>
      <c r="I26" s="705"/>
      <c r="J26" s="705"/>
      <c r="K26" s="705"/>
      <c r="L26" s="705"/>
      <c r="M26" s="705"/>
      <c r="N26" s="705"/>
      <c r="O26" s="705"/>
      <c r="P26" s="705"/>
      <c r="Q26" s="705"/>
      <c r="R26" s="705"/>
      <c r="S26" s="705"/>
      <c r="T26" s="705"/>
      <c r="U26" s="705"/>
      <c r="V26" s="705"/>
      <c r="W26" s="705"/>
      <c r="X26" s="705"/>
      <c r="Y26" s="705"/>
      <c r="Z26" s="705"/>
      <c r="AA26" s="705"/>
    </row>
    <row r="27" spans="1:27">
      <c r="C27" s="705"/>
      <c r="D27" s="705"/>
      <c r="E27" s="705"/>
      <c r="F27" s="705"/>
      <c r="G27" s="705"/>
      <c r="H27" s="705"/>
      <c r="I27" s="705"/>
      <c r="J27" s="705"/>
      <c r="K27" s="705"/>
      <c r="L27" s="705"/>
      <c r="M27" s="705"/>
      <c r="N27" s="705"/>
      <c r="O27" s="705"/>
      <c r="P27" s="705"/>
      <c r="Q27" s="705"/>
      <c r="R27" s="705"/>
      <c r="S27" s="705"/>
      <c r="T27" s="705"/>
      <c r="U27" s="705"/>
      <c r="V27" s="705"/>
      <c r="W27" s="705"/>
      <c r="X27" s="705"/>
      <c r="Y27" s="705"/>
      <c r="Z27" s="705"/>
      <c r="AA27" s="705"/>
    </row>
    <row r="28" spans="1:27">
      <c r="C28" s="705"/>
      <c r="D28" s="705"/>
      <c r="E28" s="705"/>
      <c r="F28" s="705"/>
      <c r="G28" s="705"/>
      <c r="H28" s="705"/>
      <c r="I28" s="705"/>
      <c r="J28" s="705"/>
      <c r="K28" s="705"/>
      <c r="L28" s="705"/>
      <c r="M28" s="705"/>
      <c r="N28" s="705"/>
      <c r="O28" s="705"/>
      <c r="P28" s="705"/>
      <c r="Q28" s="705"/>
      <c r="R28" s="705"/>
      <c r="S28" s="705"/>
      <c r="T28" s="705"/>
      <c r="U28" s="705"/>
      <c r="V28" s="705"/>
      <c r="W28" s="705"/>
      <c r="X28" s="705"/>
      <c r="Y28" s="705"/>
      <c r="Z28" s="705"/>
      <c r="AA28" s="705"/>
    </row>
    <row r="29" spans="1:27">
      <c r="C29" s="705"/>
      <c r="D29" s="705"/>
      <c r="E29" s="705"/>
      <c r="F29" s="705"/>
      <c r="G29" s="705"/>
      <c r="H29" s="705"/>
      <c r="I29" s="705"/>
      <c r="J29" s="705"/>
      <c r="K29" s="705"/>
      <c r="L29" s="705"/>
      <c r="M29" s="705"/>
      <c r="N29" s="705"/>
      <c r="O29" s="705"/>
      <c r="P29" s="705"/>
      <c r="Q29" s="705"/>
      <c r="R29" s="705"/>
      <c r="S29" s="705"/>
      <c r="T29" s="705"/>
      <c r="U29" s="705"/>
      <c r="V29" s="705"/>
      <c r="W29" s="705"/>
      <c r="X29" s="705"/>
      <c r="Y29" s="705"/>
      <c r="Z29" s="705"/>
      <c r="AA29" s="705"/>
    </row>
    <row r="30" spans="1:27">
      <c r="C30" s="705"/>
      <c r="D30" s="705"/>
      <c r="E30" s="705"/>
      <c r="F30" s="705"/>
      <c r="G30" s="705"/>
      <c r="H30" s="705"/>
      <c r="I30" s="705"/>
      <c r="J30" s="705"/>
      <c r="K30" s="705"/>
      <c r="L30" s="705"/>
      <c r="M30" s="705"/>
      <c r="N30" s="705"/>
      <c r="O30" s="705"/>
      <c r="P30" s="705"/>
      <c r="Q30" s="705"/>
      <c r="R30" s="705"/>
      <c r="S30" s="705"/>
      <c r="T30" s="705"/>
      <c r="U30" s="705"/>
      <c r="V30" s="705"/>
      <c r="W30" s="705"/>
      <c r="X30" s="705"/>
      <c r="Y30" s="705"/>
      <c r="Z30" s="705"/>
      <c r="AA30" s="705"/>
    </row>
    <row r="31" spans="1:27">
      <c r="C31" s="705"/>
      <c r="D31" s="705"/>
      <c r="E31" s="705"/>
      <c r="F31" s="705"/>
      <c r="G31" s="705"/>
      <c r="H31" s="705"/>
      <c r="I31" s="705"/>
      <c r="J31" s="705"/>
      <c r="K31" s="705"/>
      <c r="L31" s="705"/>
      <c r="M31" s="705"/>
      <c r="N31" s="705"/>
      <c r="O31" s="705"/>
      <c r="P31" s="705"/>
      <c r="Q31" s="705"/>
      <c r="R31" s="705"/>
      <c r="S31" s="705"/>
      <c r="T31" s="705"/>
      <c r="U31" s="705"/>
      <c r="V31" s="705"/>
      <c r="W31" s="705"/>
      <c r="X31" s="705"/>
      <c r="Y31" s="705"/>
      <c r="Z31" s="705"/>
      <c r="AA31" s="705"/>
    </row>
    <row r="32" spans="1:27">
      <c r="C32" s="705"/>
      <c r="D32" s="705"/>
      <c r="E32" s="705"/>
      <c r="F32" s="705"/>
      <c r="G32" s="705"/>
      <c r="H32" s="705"/>
      <c r="I32" s="705"/>
      <c r="J32" s="705"/>
      <c r="K32" s="705"/>
      <c r="L32" s="705"/>
      <c r="M32" s="705"/>
      <c r="N32" s="705"/>
      <c r="O32" s="705"/>
      <c r="P32" s="705"/>
      <c r="Q32" s="705"/>
      <c r="R32" s="705"/>
      <c r="S32" s="705"/>
      <c r="T32" s="705"/>
      <c r="U32" s="705"/>
      <c r="V32" s="705"/>
      <c r="W32" s="705"/>
      <c r="X32" s="705"/>
      <c r="Y32" s="705"/>
      <c r="Z32" s="705"/>
      <c r="AA32" s="705"/>
    </row>
    <row r="33" spans="3:27">
      <c r="C33" s="705"/>
      <c r="D33" s="705"/>
      <c r="E33" s="705"/>
      <c r="F33" s="705"/>
      <c r="G33" s="705"/>
      <c r="H33" s="705"/>
      <c r="I33" s="705"/>
      <c r="J33" s="705"/>
      <c r="K33" s="705"/>
      <c r="L33" s="705"/>
      <c r="M33" s="705"/>
      <c r="N33" s="705"/>
      <c r="O33" s="705"/>
      <c r="P33" s="705"/>
      <c r="Q33" s="705"/>
      <c r="R33" s="705"/>
      <c r="S33" s="705"/>
      <c r="T33" s="705"/>
      <c r="U33" s="705"/>
      <c r="V33" s="705"/>
      <c r="W33" s="705"/>
      <c r="X33" s="705"/>
      <c r="Y33" s="705"/>
      <c r="Z33" s="705"/>
      <c r="AA33" s="705"/>
    </row>
    <row r="34" spans="3:27">
      <c r="C34" s="705"/>
      <c r="D34" s="705"/>
      <c r="E34" s="705"/>
      <c r="F34" s="705"/>
      <c r="G34" s="705"/>
      <c r="H34" s="705"/>
      <c r="I34" s="705"/>
      <c r="J34" s="705"/>
      <c r="K34" s="705"/>
      <c r="L34" s="705"/>
      <c r="M34" s="705"/>
      <c r="N34" s="705"/>
      <c r="O34" s="705"/>
      <c r="P34" s="705"/>
      <c r="Q34" s="705"/>
      <c r="R34" s="705"/>
      <c r="S34" s="705"/>
      <c r="T34" s="705"/>
      <c r="U34" s="705"/>
      <c r="V34" s="705"/>
      <c r="W34" s="705"/>
      <c r="X34" s="705"/>
      <c r="Y34" s="705"/>
      <c r="Z34" s="705"/>
      <c r="AA34" s="705"/>
    </row>
    <row r="35" spans="3:27">
      <c r="C35" s="705"/>
      <c r="D35" s="705"/>
      <c r="E35" s="705"/>
      <c r="F35" s="705"/>
      <c r="G35" s="705"/>
      <c r="H35" s="705"/>
      <c r="I35" s="705"/>
      <c r="J35" s="705"/>
      <c r="K35" s="705"/>
      <c r="L35" s="705"/>
      <c r="M35" s="705"/>
      <c r="N35" s="705"/>
      <c r="O35" s="705"/>
      <c r="P35" s="705"/>
      <c r="Q35" s="705"/>
      <c r="R35" s="705"/>
      <c r="S35" s="705"/>
      <c r="T35" s="705"/>
      <c r="U35" s="705"/>
      <c r="V35" s="705"/>
      <c r="W35" s="705"/>
      <c r="X35" s="705"/>
      <c r="Y35" s="705"/>
      <c r="Z35" s="705"/>
      <c r="AA35" s="705"/>
    </row>
    <row r="36" spans="3:27">
      <c r="C36" s="705"/>
      <c r="D36" s="705"/>
      <c r="E36" s="705"/>
      <c r="F36" s="705"/>
      <c r="G36" s="705"/>
      <c r="H36" s="705"/>
      <c r="I36" s="705"/>
      <c r="J36" s="705"/>
      <c r="K36" s="705"/>
      <c r="L36" s="705"/>
      <c r="M36" s="705"/>
      <c r="N36" s="705"/>
      <c r="O36" s="705"/>
      <c r="P36" s="705"/>
      <c r="Q36" s="705"/>
      <c r="R36" s="705"/>
      <c r="S36" s="705"/>
      <c r="T36" s="705"/>
      <c r="U36" s="705"/>
      <c r="V36" s="705"/>
      <c r="W36" s="705"/>
      <c r="X36" s="705"/>
      <c r="Y36" s="705"/>
      <c r="Z36" s="705"/>
      <c r="AA36" s="705"/>
    </row>
    <row r="37" spans="3:27">
      <c r="C37" s="705"/>
      <c r="D37" s="705"/>
      <c r="E37" s="705"/>
      <c r="F37" s="705"/>
      <c r="G37" s="705"/>
      <c r="H37" s="705"/>
      <c r="I37" s="705"/>
      <c r="J37" s="705"/>
      <c r="K37" s="705"/>
      <c r="L37" s="705"/>
      <c r="M37" s="705"/>
      <c r="N37" s="705"/>
      <c r="O37" s="705"/>
      <c r="P37" s="705"/>
      <c r="Q37" s="705"/>
      <c r="R37" s="705"/>
      <c r="S37" s="705"/>
      <c r="T37" s="705"/>
      <c r="U37" s="705"/>
      <c r="V37" s="705"/>
      <c r="W37" s="705"/>
      <c r="X37" s="705"/>
      <c r="Y37" s="705"/>
      <c r="Z37" s="705"/>
      <c r="AA37" s="705"/>
    </row>
    <row r="38" spans="3:27">
      <c r="C38" s="705"/>
      <c r="D38" s="705"/>
      <c r="E38" s="705"/>
      <c r="F38" s="705"/>
      <c r="G38" s="705"/>
      <c r="H38" s="705"/>
      <c r="I38" s="705"/>
      <c r="J38" s="705"/>
      <c r="K38" s="705"/>
      <c r="L38" s="705"/>
      <c r="M38" s="705"/>
      <c r="N38" s="705"/>
      <c r="O38" s="705"/>
      <c r="P38" s="705"/>
      <c r="Q38" s="705"/>
      <c r="R38" s="705"/>
      <c r="S38" s="705"/>
      <c r="T38" s="705"/>
      <c r="U38" s="705"/>
      <c r="V38" s="705"/>
      <c r="W38" s="705"/>
      <c r="X38" s="705"/>
      <c r="Y38" s="705"/>
      <c r="Z38" s="705"/>
      <c r="AA38" s="705"/>
    </row>
    <row r="39" spans="3:27">
      <c r="C39" s="705"/>
      <c r="D39" s="705"/>
      <c r="E39" s="705"/>
      <c r="F39" s="705"/>
      <c r="G39" s="705"/>
      <c r="H39" s="705"/>
      <c r="I39" s="705"/>
      <c r="J39" s="705"/>
      <c r="K39" s="705"/>
      <c r="L39" s="705"/>
      <c r="M39" s="705"/>
      <c r="N39" s="705"/>
      <c r="O39" s="705"/>
      <c r="P39" s="705"/>
      <c r="Q39" s="705"/>
      <c r="R39" s="705"/>
      <c r="S39" s="705"/>
      <c r="T39" s="705"/>
      <c r="U39" s="705"/>
      <c r="V39" s="705"/>
      <c r="W39" s="705"/>
      <c r="X39" s="705"/>
      <c r="Y39" s="705"/>
      <c r="Z39" s="705"/>
      <c r="AA39" s="705"/>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H72"/>
  <sheetViews>
    <sheetView topLeftCell="A43" zoomScale="80" zoomScaleNormal="80" workbookViewId="0">
      <selection activeCell="P65" sqref="P65"/>
    </sheetView>
  </sheetViews>
  <sheetFormatPr defaultColWidth="8.85546875" defaultRowHeight="15"/>
  <cols>
    <col min="1" max="1" width="8.85546875" style="479"/>
    <col min="2" max="2" width="69.140625" style="480" customWidth="1"/>
    <col min="3" max="3" width="13.42578125" style="448" bestFit="1" customWidth="1"/>
    <col min="4" max="5" width="15.140625" style="448" bestFit="1" customWidth="1"/>
    <col min="6" max="6" width="13.42578125" style="448" bestFit="1" customWidth="1"/>
    <col min="7" max="8" width="15.140625" style="448" bestFit="1" customWidth="1"/>
    <col min="9" max="16384" width="8.85546875" style="448"/>
  </cols>
  <sheetData>
    <row r="1" spans="1:8">
      <c r="A1" s="116" t="s">
        <v>30</v>
      </c>
      <c r="B1" s="447" t="str">
        <f>'Info '!C2</f>
        <v>JSC ProCredit Bank</v>
      </c>
      <c r="C1" s="447"/>
    </row>
    <row r="2" spans="1:8">
      <c r="A2" s="116" t="s">
        <v>31</v>
      </c>
      <c r="B2" s="449">
        <f>'1. key ratios'!B2</f>
        <v>46112</v>
      </c>
      <c r="C2" s="447"/>
    </row>
    <row r="3" spans="1:8">
      <c r="A3" s="116"/>
      <c r="B3" s="447"/>
      <c r="C3" s="447"/>
    </row>
    <row r="4" spans="1:8" ht="21" customHeight="1">
      <c r="A4" s="718" t="s">
        <v>6</v>
      </c>
      <c r="B4" s="719" t="s">
        <v>519</v>
      </c>
      <c r="C4" s="721" t="s">
        <v>520</v>
      </c>
      <c r="D4" s="721"/>
      <c r="E4" s="721"/>
      <c r="F4" s="721" t="s">
        <v>521</v>
      </c>
      <c r="G4" s="721"/>
      <c r="H4" s="722"/>
    </row>
    <row r="5" spans="1:8" ht="21" customHeight="1">
      <c r="A5" s="718"/>
      <c r="B5" s="720"/>
      <c r="C5" s="450" t="s">
        <v>32</v>
      </c>
      <c r="D5" s="450" t="s">
        <v>33</v>
      </c>
      <c r="E5" s="450" t="s">
        <v>34</v>
      </c>
      <c r="F5" s="450" t="s">
        <v>32</v>
      </c>
      <c r="G5" s="450" t="s">
        <v>33</v>
      </c>
      <c r="H5" s="450" t="s">
        <v>34</v>
      </c>
    </row>
    <row r="6" spans="1:8" ht="26.45" customHeight="1">
      <c r="A6" s="718"/>
      <c r="B6" s="451" t="s">
        <v>522</v>
      </c>
      <c r="C6" s="723"/>
      <c r="D6" s="724"/>
      <c r="E6" s="724"/>
      <c r="F6" s="724"/>
      <c r="G6" s="724"/>
      <c r="H6" s="725"/>
    </row>
    <row r="7" spans="1:8" ht="23.1" customHeight="1">
      <c r="A7" s="452">
        <v>1</v>
      </c>
      <c r="B7" s="453" t="s">
        <v>523</v>
      </c>
      <c r="C7" s="529">
        <v>94568777.560000002</v>
      </c>
      <c r="D7" s="529">
        <v>542738589.79159403</v>
      </c>
      <c r="E7" s="530">
        <v>637307367.35159397</v>
      </c>
      <c r="F7" s="529">
        <v>59870866.290000007</v>
      </c>
      <c r="G7" s="529">
        <v>374066215.68327397</v>
      </c>
      <c r="H7" s="530">
        <v>433937081.97327399</v>
      </c>
    </row>
    <row r="8" spans="1:8">
      <c r="A8" s="452">
        <v>1.1000000000000001</v>
      </c>
      <c r="B8" s="454" t="s">
        <v>524</v>
      </c>
      <c r="C8" s="529">
        <v>20879432.439999998</v>
      </c>
      <c r="D8" s="529">
        <v>33194712.008000001</v>
      </c>
      <c r="E8" s="530">
        <v>54074144.447999999</v>
      </c>
      <c r="F8" s="529">
        <v>16425293.950000001</v>
      </c>
      <c r="G8" s="529">
        <v>37053211.852299988</v>
      </c>
      <c r="H8" s="530">
        <v>53478505.802299991</v>
      </c>
    </row>
    <row r="9" spans="1:8">
      <c r="A9" s="452">
        <v>1.2</v>
      </c>
      <c r="B9" s="454" t="s">
        <v>525</v>
      </c>
      <c r="C9" s="529">
        <v>18049750.52</v>
      </c>
      <c r="D9" s="529">
        <v>288492940.97000903</v>
      </c>
      <c r="E9" s="530">
        <v>306542691.49000901</v>
      </c>
      <c r="F9" s="529">
        <v>13309079.860000001</v>
      </c>
      <c r="G9" s="529">
        <v>252563235.06235197</v>
      </c>
      <c r="H9" s="530">
        <v>265872314.92235199</v>
      </c>
    </row>
    <row r="10" spans="1:8">
      <c r="A10" s="452">
        <v>1.3</v>
      </c>
      <c r="B10" s="454" t="s">
        <v>526</v>
      </c>
      <c r="C10" s="529">
        <v>55639594.600000001</v>
      </c>
      <c r="D10" s="529">
        <v>221050936.81358495</v>
      </c>
      <c r="E10" s="530">
        <v>276690531.41358495</v>
      </c>
      <c r="F10" s="529">
        <v>30136492.480000004</v>
      </c>
      <c r="G10" s="529">
        <v>84449768.768621966</v>
      </c>
      <c r="H10" s="530">
        <v>114586261.24862197</v>
      </c>
    </row>
    <row r="11" spans="1:8">
      <c r="A11" s="452">
        <v>2</v>
      </c>
      <c r="B11" s="455" t="s">
        <v>527</v>
      </c>
      <c r="C11" s="529"/>
      <c r="D11" s="529"/>
      <c r="E11" s="530">
        <v>0</v>
      </c>
      <c r="F11" s="529">
        <v>0</v>
      </c>
      <c r="G11" s="529">
        <v>0</v>
      </c>
      <c r="H11" s="530">
        <v>0</v>
      </c>
    </row>
    <row r="12" spans="1:8">
      <c r="A12" s="452">
        <v>2.1</v>
      </c>
      <c r="B12" s="456" t="s">
        <v>528</v>
      </c>
      <c r="C12" s="529"/>
      <c r="D12" s="529"/>
      <c r="E12" s="530">
        <v>0</v>
      </c>
      <c r="F12" s="529">
        <v>0</v>
      </c>
      <c r="G12" s="529">
        <v>0</v>
      </c>
      <c r="H12" s="530">
        <v>0</v>
      </c>
    </row>
    <row r="13" spans="1:8" ht="26.45" customHeight="1">
      <c r="A13" s="452">
        <v>3</v>
      </c>
      <c r="B13" s="457" t="s">
        <v>529</v>
      </c>
      <c r="C13" s="529"/>
      <c r="D13" s="529"/>
      <c r="E13" s="530">
        <v>0</v>
      </c>
      <c r="F13" s="529">
        <v>0</v>
      </c>
      <c r="G13" s="529">
        <v>0</v>
      </c>
      <c r="H13" s="530">
        <v>0</v>
      </c>
    </row>
    <row r="14" spans="1:8" ht="26.45" customHeight="1">
      <c r="A14" s="452">
        <v>4</v>
      </c>
      <c r="B14" s="458" t="s">
        <v>530</v>
      </c>
      <c r="C14" s="529"/>
      <c r="D14" s="529"/>
      <c r="E14" s="530">
        <v>0</v>
      </c>
      <c r="F14" s="529">
        <v>0</v>
      </c>
      <c r="G14" s="529">
        <v>0</v>
      </c>
      <c r="H14" s="530">
        <v>0</v>
      </c>
    </row>
    <row r="15" spans="1:8" ht="24.6" customHeight="1">
      <c r="A15" s="452">
        <v>5</v>
      </c>
      <c r="B15" s="459" t="s">
        <v>531</v>
      </c>
      <c r="C15" s="531">
        <v>642023.278859852</v>
      </c>
      <c r="D15" s="531">
        <v>0</v>
      </c>
      <c r="E15" s="532">
        <v>642023.278859852</v>
      </c>
      <c r="F15" s="531">
        <v>139527.79999999999</v>
      </c>
      <c r="G15" s="531">
        <v>0</v>
      </c>
      <c r="H15" s="532">
        <v>139527.79999999999</v>
      </c>
    </row>
    <row r="16" spans="1:8">
      <c r="A16" s="452">
        <v>5.0999999999999996</v>
      </c>
      <c r="B16" s="460" t="s">
        <v>532</v>
      </c>
      <c r="C16" s="529">
        <v>642023.278859852</v>
      </c>
      <c r="D16" s="529"/>
      <c r="E16" s="530">
        <v>642023.278859852</v>
      </c>
      <c r="F16" s="529">
        <v>139527.79999999999</v>
      </c>
      <c r="G16" s="529">
        <v>0</v>
      </c>
      <c r="H16" s="530">
        <v>139527.79999999999</v>
      </c>
    </row>
    <row r="17" spans="1:8">
      <c r="A17" s="452">
        <v>5.2</v>
      </c>
      <c r="B17" s="460" t="s">
        <v>533</v>
      </c>
      <c r="C17" s="529"/>
      <c r="D17" s="529"/>
      <c r="E17" s="530">
        <v>0</v>
      </c>
      <c r="F17" s="529">
        <v>0</v>
      </c>
      <c r="G17" s="529">
        <v>0</v>
      </c>
      <c r="H17" s="530">
        <v>0</v>
      </c>
    </row>
    <row r="18" spans="1:8">
      <c r="A18" s="452">
        <v>5.3</v>
      </c>
      <c r="B18" s="461" t="s">
        <v>534</v>
      </c>
      <c r="C18" s="529"/>
      <c r="D18" s="529"/>
      <c r="E18" s="530">
        <v>0</v>
      </c>
      <c r="F18" s="529">
        <v>0</v>
      </c>
      <c r="G18" s="529">
        <v>0</v>
      </c>
      <c r="H18" s="530">
        <v>0</v>
      </c>
    </row>
    <row r="19" spans="1:8">
      <c r="A19" s="452">
        <v>6</v>
      </c>
      <c r="B19" s="457" t="s">
        <v>535</v>
      </c>
      <c r="C19" s="529">
        <v>664893782.17127705</v>
      </c>
      <c r="D19" s="529">
        <v>907870530.19159341</v>
      </c>
      <c r="E19" s="530">
        <v>1572764312.3628705</v>
      </c>
      <c r="F19" s="529">
        <v>569180207.13890004</v>
      </c>
      <c r="G19" s="529">
        <v>880371206.39613891</v>
      </c>
      <c r="H19" s="530">
        <v>1449551413.5350389</v>
      </c>
    </row>
    <row r="20" spans="1:8">
      <c r="A20" s="452">
        <v>6.1</v>
      </c>
      <c r="B20" s="460" t="s">
        <v>533</v>
      </c>
      <c r="C20" s="529">
        <v>154476211.55000001</v>
      </c>
      <c r="D20" s="529"/>
      <c r="E20" s="530">
        <v>154476211.55000001</v>
      </c>
      <c r="F20" s="529">
        <v>102497576.79000002</v>
      </c>
      <c r="G20" s="529">
        <v>0</v>
      </c>
      <c r="H20" s="530">
        <v>102497576.79000002</v>
      </c>
    </row>
    <row r="21" spans="1:8">
      <c r="A21" s="452">
        <v>6.2</v>
      </c>
      <c r="B21" s="461" t="s">
        <v>534</v>
      </c>
      <c r="C21" s="529">
        <v>510417570.62127709</v>
      </c>
      <c r="D21" s="529">
        <v>907870530.19159341</v>
      </c>
      <c r="E21" s="530">
        <v>1418288100.8128705</v>
      </c>
      <c r="F21" s="529">
        <v>466682630.34889996</v>
      </c>
      <c r="G21" s="529">
        <v>880371206.39613891</v>
      </c>
      <c r="H21" s="530">
        <v>1347053836.745039</v>
      </c>
    </row>
    <row r="22" spans="1:8">
      <c r="A22" s="452">
        <v>7</v>
      </c>
      <c r="B22" s="455" t="s">
        <v>536</v>
      </c>
      <c r="C22" s="529">
        <v>8840239.8699999992</v>
      </c>
      <c r="D22" s="529"/>
      <c r="E22" s="530">
        <v>8840239.8699999992</v>
      </c>
      <c r="F22" s="529">
        <v>9500057.0999999996</v>
      </c>
      <c r="G22" s="529">
        <v>0</v>
      </c>
      <c r="H22" s="530">
        <v>9500057.0999999996</v>
      </c>
    </row>
    <row r="23" spans="1:8">
      <c r="A23" s="452">
        <v>8</v>
      </c>
      <c r="B23" s="462" t="s">
        <v>537</v>
      </c>
      <c r="C23" s="529"/>
      <c r="D23" s="529"/>
      <c r="E23" s="530">
        <v>0</v>
      </c>
      <c r="F23" s="529">
        <v>0</v>
      </c>
      <c r="G23" s="529">
        <v>0</v>
      </c>
      <c r="H23" s="530">
        <v>0</v>
      </c>
    </row>
    <row r="24" spans="1:8">
      <c r="A24" s="452">
        <v>9</v>
      </c>
      <c r="B24" s="458" t="s">
        <v>538</v>
      </c>
      <c r="C24" s="529">
        <v>48523163.779999971</v>
      </c>
      <c r="D24" s="529">
        <v>0</v>
      </c>
      <c r="E24" s="530">
        <v>48523163.779999971</v>
      </c>
      <c r="F24" s="529">
        <v>48426676.019999996</v>
      </c>
      <c r="G24" s="529">
        <v>0</v>
      </c>
      <c r="H24" s="530">
        <v>48426676.019999996</v>
      </c>
    </row>
    <row r="25" spans="1:8">
      <c r="A25" s="452">
        <v>9.1</v>
      </c>
      <c r="B25" s="460" t="s">
        <v>539</v>
      </c>
      <c r="C25" s="529">
        <v>44569265.74999997</v>
      </c>
      <c r="D25" s="529"/>
      <c r="E25" s="530">
        <v>44569265.74999997</v>
      </c>
      <c r="F25" s="529">
        <v>44330691.749999993</v>
      </c>
      <c r="G25" s="529">
        <v>0</v>
      </c>
      <c r="H25" s="530">
        <v>44330691.749999993</v>
      </c>
    </row>
    <row r="26" spans="1:8">
      <c r="A26" s="452">
        <v>9.1999999999999993</v>
      </c>
      <c r="B26" s="460" t="s">
        <v>540</v>
      </c>
      <c r="C26" s="529">
        <v>3953898.0300000003</v>
      </c>
      <c r="D26" s="529"/>
      <c r="E26" s="530">
        <v>3953898.0300000003</v>
      </c>
      <c r="F26" s="529">
        <v>4095984.2699999996</v>
      </c>
      <c r="G26" s="529">
        <v>0</v>
      </c>
      <c r="H26" s="530">
        <v>4095984.2699999996</v>
      </c>
    </row>
    <row r="27" spans="1:8">
      <c r="A27" s="452">
        <v>10</v>
      </c>
      <c r="B27" s="458" t="s">
        <v>541</v>
      </c>
      <c r="C27" s="529">
        <v>4607388.3800000008</v>
      </c>
      <c r="D27" s="529">
        <v>0</v>
      </c>
      <c r="E27" s="530">
        <v>4607388.3800000008</v>
      </c>
      <c r="F27" s="529">
        <v>1951083.0600000005</v>
      </c>
      <c r="G27" s="529">
        <v>0</v>
      </c>
      <c r="H27" s="530">
        <v>1951083.0600000005</v>
      </c>
    </row>
    <row r="28" spans="1:8">
      <c r="A28" s="452">
        <v>10.1</v>
      </c>
      <c r="B28" s="460" t="s">
        <v>542</v>
      </c>
      <c r="C28" s="529"/>
      <c r="D28" s="529"/>
      <c r="E28" s="530">
        <v>0</v>
      </c>
      <c r="F28" s="529">
        <v>0</v>
      </c>
      <c r="G28" s="529">
        <v>0</v>
      </c>
      <c r="H28" s="530">
        <v>0</v>
      </c>
    </row>
    <row r="29" spans="1:8">
      <c r="A29" s="452">
        <v>10.199999999999999</v>
      </c>
      <c r="B29" s="460" t="s">
        <v>543</v>
      </c>
      <c r="C29" s="529">
        <v>4607388.3800000008</v>
      </c>
      <c r="D29" s="529"/>
      <c r="E29" s="530">
        <v>4607388.3800000008</v>
      </c>
      <c r="F29" s="529">
        <v>1951083.0600000005</v>
      </c>
      <c r="G29" s="529">
        <v>0</v>
      </c>
      <c r="H29" s="530">
        <v>1951083.0600000005</v>
      </c>
    </row>
    <row r="30" spans="1:8">
      <c r="A30" s="452">
        <v>11</v>
      </c>
      <c r="B30" s="458" t="s">
        <v>544</v>
      </c>
      <c r="C30" s="529">
        <v>0</v>
      </c>
      <c r="D30" s="529">
        <v>0</v>
      </c>
      <c r="E30" s="530">
        <v>0</v>
      </c>
      <c r="F30" s="529">
        <v>3549808.5199999996</v>
      </c>
      <c r="G30" s="529">
        <v>0</v>
      </c>
      <c r="H30" s="530">
        <v>3549808.5199999996</v>
      </c>
    </row>
    <row r="31" spans="1:8">
      <c r="A31" s="452">
        <v>11.1</v>
      </c>
      <c r="B31" s="460" t="s">
        <v>545</v>
      </c>
      <c r="C31" s="529"/>
      <c r="D31" s="529"/>
      <c r="E31" s="530">
        <v>0</v>
      </c>
      <c r="F31" s="529">
        <v>3549808.5199999996</v>
      </c>
      <c r="G31" s="529">
        <v>0</v>
      </c>
      <c r="H31" s="530">
        <v>3549808.5199999996</v>
      </c>
    </row>
    <row r="32" spans="1:8">
      <c r="A32" s="452">
        <v>11.2</v>
      </c>
      <c r="B32" s="460" t="s">
        <v>546</v>
      </c>
      <c r="C32" s="529"/>
      <c r="D32" s="529"/>
      <c r="E32" s="530">
        <v>0</v>
      </c>
      <c r="F32" s="529">
        <v>0</v>
      </c>
      <c r="G32" s="529">
        <v>0</v>
      </c>
      <c r="H32" s="530">
        <v>0</v>
      </c>
    </row>
    <row r="33" spans="1:8">
      <c r="A33" s="452">
        <v>13</v>
      </c>
      <c r="B33" s="458" t="s">
        <v>547</v>
      </c>
      <c r="C33" s="529">
        <v>7665269.5799040003</v>
      </c>
      <c r="D33" s="529">
        <v>745269.71669000003</v>
      </c>
      <c r="E33" s="530">
        <v>8410539.2965939995</v>
      </c>
      <c r="F33" s="529">
        <v>8286865.8581999997</v>
      </c>
      <c r="G33" s="529">
        <v>415945.98366099922</v>
      </c>
      <c r="H33" s="530">
        <v>8702811.8418609984</v>
      </c>
    </row>
    <row r="34" spans="1:8">
      <c r="A34" s="452">
        <v>13.1</v>
      </c>
      <c r="B34" s="463" t="s">
        <v>548</v>
      </c>
      <c r="C34" s="529"/>
      <c r="D34" s="529"/>
      <c r="E34" s="530">
        <v>0</v>
      </c>
      <c r="F34" s="529">
        <v>13200</v>
      </c>
      <c r="G34" s="529">
        <v>0</v>
      </c>
      <c r="H34" s="530">
        <v>13200</v>
      </c>
    </row>
    <row r="35" spans="1:8">
      <c r="A35" s="452">
        <v>13.2</v>
      </c>
      <c r="B35" s="463" t="s">
        <v>549</v>
      </c>
      <c r="C35" s="529"/>
      <c r="D35" s="529"/>
      <c r="E35" s="530">
        <v>0</v>
      </c>
      <c r="F35" s="529">
        <v>0</v>
      </c>
      <c r="G35" s="529">
        <v>0</v>
      </c>
      <c r="H35" s="530">
        <v>0</v>
      </c>
    </row>
    <row r="36" spans="1:8">
      <c r="A36" s="452">
        <v>14</v>
      </c>
      <c r="B36" s="464" t="s">
        <v>550</v>
      </c>
      <c r="C36" s="529">
        <v>829740644.62004089</v>
      </c>
      <c r="D36" s="529">
        <v>1451354389.6998773</v>
      </c>
      <c r="E36" s="530">
        <v>2281095034.3199182</v>
      </c>
      <c r="F36" s="529">
        <v>700905091.78709996</v>
      </c>
      <c r="G36" s="529">
        <v>1254853368.0630739</v>
      </c>
      <c r="H36" s="530">
        <v>1955758459.850174</v>
      </c>
    </row>
    <row r="37" spans="1:8" ht="22.5" customHeight="1">
      <c r="A37" s="452"/>
      <c r="B37" s="465" t="s">
        <v>551</v>
      </c>
      <c r="C37" s="726"/>
      <c r="D37" s="727"/>
      <c r="E37" s="727"/>
      <c r="F37" s="727"/>
      <c r="G37" s="727"/>
      <c r="H37" s="728"/>
    </row>
    <row r="38" spans="1:8">
      <c r="A38" s="452">
        <v>15</v>
      </c>
      <c r="B38" s="466" t="s">
        <v>552</v>
      </c>
      <c r="C38" s="533">
        <v>0</v>
      </c>
      <c r="D38" s="533"/>
      <c r="E38" s="534">
        <v>0</v>
      </c>
      <c r="F38" s="533">
        <v>0</v>
      </c>
      <c r="G38" s="533">
        <v>0</v>
      </c>
      <c r="H38" s="534">
        <v>0</v>
      </c>
    </row>
    <row r="39" spans="1:8">
      <c r="A39" s="467">
        <v>15.1</v>
      </c>
      <c r="B39" s="468" t="s">
        <v>528</v>
      </c>
      <c r="C39" s="533"/>
      <c r="D39" s="533"/>
      <c r="E39" s="534">
        <v>0</v>
      </c>
      <c r="F39" s="533">
        <v>0</v>
      </c>
      <c r="G39" s="533">
        <v>0</v>
      </c>
      <c r="H39" s="534">
        <v>0</v>
      </c>
    </row>
    <row r="40" spans="1:8" ht="24" customHeight="1">
      <c r="A40" s="467">
        <v>16</v>
      </c>
      <c r="B40" s="455" t="s">
        <v>553</v>
      </c>
      <c r="C40" s="533"/>
      <c r="D40" s="533"/>
      <c r="E40" s="534">
        <v>0</v>
      </c>
      <c r="F40" s="533">
        <v>0</v>
      </c>
      <c r="G40" s="533">
        <v>0</v>
      </c>
      <c r="H40" s="534">
        <v>0</v>
      </c>
    </row>
    <row r="41" spans="1:8">
      <c r="A41" s="467">
        <v>17</v>
      </c>
      <c r="B41" s="455" t="s">
        <v>554</v>
      </c>
      <c r="C41" s="533">
        <v>486915340.35999703</v>
      </c>
      <c r="D41" s="533">
        <v>1390585971.2626166</v>
      </c>
      <c r="E41" s="534">
        <v>1877501311.6226137</v>
      </c>
      <c r="F41" s="533">
        <v>382239221.65739918</v>
      </c>
      <c r="G41" s="533">
        <v>1224940655.1264737</v>
      </c>
      <c r="H41" s="534">
        <v>1607179876.7838728</v>
      </c>
    </row>
    <row r="42" spans="1:8">
      <c r="A42" s="467">
        <v>17.100000000000001</v>
      </c>
      <c r="B42" s="469" t="s">
        <v>555</v>
      </c>
      <c r="C42" s="533">
        <v>480442203.72999698</v>
      </c>
      <c r="D42" s="533">
        <v>1055149270.6057415</v>
      </c>
      <c r="E42" s="534">
        <v>1535591474.3357384</v>
      </c>
      <c r="F42" s="533">
        <v>370929946.93999916</v>
      </c>
      <c r="G42" s="533">
        <v>876242899.78416681</v>
      </c>
      <c r="H42" s="534">
        <v>1247172846.7241659</v>
      </c>
    </row>
    <row r="43" spans="1:8">
      <c r="A43" s="467">
        <v>17.2</v>
      </c>
      <c r="B43" s="470" t="s">
        <v>556</v>
      </c>
      <c r="C43" s="533">
        <v>5092847.66</v>
      </c>
      <c r="D43" s="533">
        <v>330438065.90894496</v>
      </c>
      <c r="E43" s="534">
        <v>335530913.56894499</v>
      </c>
      <c r="F43" s="533">
        <v>10178058.5</v>
      </c>
      <c r="G43" s="533">
        <v>344534868.36845094</v>
      </c>
      <c r="H43" s="534">
        <v>354712926.86845094</v>
      </c>
    </row>
    <row r="44" spans="1:8">
      <c r="A44" s="467">
        <v>17.3</v>
      </c>
      <c r="B44" s="469" t="s">
        <v>557</v>
      </c>
      <c r="C44" s="533"/>
      <c r="D44" s="533"/>
      <c r="E44" s="534">
        <v>0</v>
      </c>
      <c r="F44" s="533">
        <v>0</v>
      </c>
      <c r="G44" s="533">
        <v>0</v>
      </c>
      <c r="H44" s="534">
        <v>0</v>
      </c>
    </row>
    <row r="45" spans="1:8">
      <c r="A45" s="467">
        <v>17.399999999999999</v>
      </c>
      <c r="B45" s="469" t="s">
        <v>558</v>
      </c>
      <c r="C45" s="533">
        <v>1380288.97</v>
      </c>
      <c r="D45" s="533">
        <v>4998634.7479300015</v>
      </c>
      <c r="E45" s="534">
        <v>6378923.7179300012</v>
      </c>
      <c r="F45" s="533">
        <v>1131216.2174</v>
      </c>
      <c r="G45" s="533">
        <v>4162886.9738559993</v>
      </c>
      <c r="H45" s="534">
        <v>5294103.1912559997</v>
      </c>
    </row>
    <row r="46" spans="1:8">
      <c r="A46" s="467">
        <v>18</v>
      </c>
      <c r="B46" s="458" t="s">
        <v>559</v>
      </c>
      <c r="C46" s="533">
        <v>717278.22000000055</v>
      </c>
      <c r="D46" s="533">
        <v>3933263.8729419997</v>
      </c>
      <c r="E46" s="534">
        <v>4650542.0929420004</v>
      </c>
      <c r="F46" s="533">
        <v>994209.08000000042</v>
      </c>
      <c r="G46" s="533">
        <v>2160693.5849470003</v>
      </c>
      <c r="H46" s="534">
        <v>3154902.6649470008</v>
      </c>
    </row>
    <row r="47" spans="1:8">
      <c r="A47" s="467">
        <v>19</v>
      </c>
      <c r="B47" s="458" t="s">
        <v>560</v>
      </c>
      <c r="C47" s="533">
        <v>2626243.0057719704</v>
      </c>
      <c r="D47" s="533">
        <v>0</v>
      </c>
      <c r="E47" s="534">
        <v>2626243.0057719704</v>
      </c>
      <c r="F47" s="533">
        <v>2331418.1800000002</v>
      </c>
      <c r="G47" s="533">
        <v>0</v>
      </c>
      <c r="H47" s="534">
        <v>2331418.1800000002</v>
      </c>
    </row>
    <row r="48" spans="1:8">
      <c r="A48" s="467">
        <v>19.100000000000001</v>
      </c>
      <c r="B48" s="471" t="s">
        <v>561</v>
      </c>
      <c r="C48" s="533">
        <v>234847.19999999995</v>
      </c>
      <c r="D48" s="533"/>
      <c r="E48" s="534">
        <v>234847.19999999995</v>
      </c>
      <c r="F48" s="533">
        <v>0</v>
      </c>
      <c r="G48" s="533">
        <v>0</v>
      </c>
      <c r="H48" s="534">
        <v>0</v>
      </c>
    </row>
    <row r="49" spans="1:8">
      <c r="A49" s="467">
        <v>19.2</v>
      </c>
      <c r="B49" s="472" t="s">
        <v>562</v>
      </c>
      <c r="C49" s="533">
        <v>2391395.8057719702</v>
      </c>
      <c r="D49" s="533"/>
      <c r="E49" s="534">
        <v>2391395.8057719702</v>
      </c>
      <c r="F49" s="533">
        <v>2331418.1800000002</v>
      </c>
      <c r="G49" s="533">
        <v>0</v>
      </c>
      <c r="H49" s="534">
        <v>2331418.1800000002</v>
      </c>
    </row>
    <row r="50" spans="1:8">
      <c r="A50" s="467">
        <v>20</v>
      </c>
      <c r="B50" s="473" t="s">
        <v>563</v>
      </c>
      <c r="C50" s="533"/>
      <c r="D50" s="533">
        <v>60796700.091143996</v>
      </c>
      <c r="E50" s="534">
        <v>60796700.091143996</v>
      </c>
      <c r="F50" s="533">
        <v>0</v>
      </c>
      <c r="G50" s="533">
        <v>21743918.856575999</v>
      </c>
      <c r="H50" s="534">
        <v>21743918.856575999</v>
      </c>
    </row>
    <row r="51" spans="1:8">
      <c r="A51" s="467">
        <v>21</v>
      </c>
      <c r="B51" s="462" t="s">
        <v>564</v>
      </c>
      <c r="C51" s="533">
        <v>552004.91812799976</v>
      </c>
      <c r="D51" s="533">
        <v>9624.1572459999988</v>
      </c>
      <c r="E51" s="534">
        <v>561629.07537399977</v>
      </c>
      <c r="F51" s="533">
        <v>531562.87</v>
      </c>
      <c r="G51" s="533">
        <v>5666.9643999999998</v>
      </c>
      <c r="H51" s="534">
        <v>537229.83440000005</v>
      </c>
    </row>
    <row r="52" spans="1:8">
      <c r="A52" s="467">
        <v>21.1</v>
      </c>
      <c r="B52" s="470" t="s">
        <v>565</v>
      </c>
      <c r="C52" s="533"/>
      <c r="D52" s="533"/>
      <c r="E52" s="534">
        <v>0</v>
      </c>
      <c r="F52" s="533">
        <v>0</v>
      </c>
      <c r="G52" s="533">
        <v>0</v>
      </c>
      <c r="H52" s="534">
        <v>0</v>
      </c>
    </row>
    <row r="53" spans="1:8">
      <c r="A53" s="467">
        <v>22</v>
      </c>
      <c r="B53" s="474" t="s">
        <v>566</v>
      </c>
      <c r="C53" s="533">
        <v>490810866.50389707</v>
      </c>
      <c r="D53" s="533">
        <v>1455325559.3839488</v>
      </c>
      <c r="E53" s="534">
        <v>1946136425.887846</v>
      </c>
      <c r="F53" s="533">
        <v>386096411.78739917</v>
      </c>
      <c r="G53" s="533">
        <v>1248850934.5323968</v>
      </c>
      <c r="H53" s="534">
        <v>1634947346.3197961</v>
      </c>
    </row>
    <row r="54" spans="1:8" ht="24" customHeight="1">
      <c r="A54" s="467"/>
      <c r="B54" s="475" t="s">
        <v>567</v>
      </c>
      <c r="C54" s="715"/>
      <c r="D54" s="716"/>
      <c r="E54" s="716"/>
      <c r="F54" s="716"/>
      <c r="G54" s="716"/>
      <c r="H54" s="717"/>
    </row>
    <row r="55" spans="1:8">
      <c r="A55" s="467">
        <v>23</v>
      </c>
      <c r="B55" s="483" t="s">
        <v>707</v>
      </c>
      <c r="C55" s="533">
        <v>112482804.99000001</v>
      </c>
      <c r="D55" s="533"/>
      <c r="E55" s="534">
        <v>112482804.99000001</v>
      </c>
      <c r="F55" s="533">
        <v>112482804.98999999</v>
      </c>
      <c r="G55" s="533">
        <v>0</v>
      </c>
      <c r="H55" s="534">
        <v>112482804.98999999</v>
      </c>
    </row>
    <row r="56" spans="1:8">
      <c r="A56" s="467">
        <v>24</v>
      </c>
      <c r="B56" s="473" t="s">
        <v>569</v>
      </c>
      <c r="C56" s="533">
        <v>0</v>
      </c>
      <c r="D56" s="533"/>
      <c r="E56" s="534">
        <v>0</v>
      </c>
      <c r="F56" s="533">
        <v>0</v>
      </c>
      <c r="G56" s="533">
        <v>0</v>
      </c>
      <c r="H56" s="534">
        <v>0</v>
      </c>
    </row>
    <row r="57" spans="1:8">
      <c r="A57" s="467">
        <v>25</v>
      </c>
      <c r="B57" s="458" t="s">
        <v>570</v>
      </c>
      <c r="C57" s="533">
        <v>72117569.839999989</v>
      </c>
      <c r="D57" s="533"/>
      <c r="E57" s="534">
        <v>72117569.839999989</v>
      </c>
      <c r="F57" s="533">
        <v>72117569.840000004</v>
      </c>
      <c r="G57" s="533">
        <v>0</v>
      </c>
      <c r="H57" s="534">
        <v>72117569.840000004</v>
      </c>
    </row>
    <row r="58" spans="1:8">
      <c r="A58" s="467">
        <v>26</v>
      </c>
      <c r="B58" s="458" t="s">
        <v>571</v>
      </c>
      <c r="C58" s="533"/>
      <c r="D58" s="533"/>
      <c r="E58" s="534">
        <v>0</v>
      </c>
      <c r="F58" s="533">
        <v>0</v>
      </c>
      <c r="G58" s="533">
        <v>0</v>
      </c>
      <c r="H58" s="534">
        <v>0</v>
      </c>
    </row>
    <row r="59" spans="1:8">
      <c r="A59" s="467">
        <v>27</v>
      </c>
      <c r="B59" s="458" t="s">
        <v>572</v>
      </c>
      <c r="C59" s="533"/>
      <c r="D59" s="533"/>
      <c r="E59" s="534">
        <v>0</v>
      </c>
      <c r="F59" s="533">
        <v>0</v>
      </c>
      <c r="G59" s="533">
        <v>0</v>
      </c>
      <c r="H59" s="534">
        <v>0</v>
      </c>
    </row>
    <row r="60" spans="1:8">
      <c r="A60" s="467">
        <v>27.1</v>
      </c>
      <c r="B60" s="469" t="s">
        <v>573</v>
      </c>
      <c r="C60" s="533"/>
      <c r="D60" s="533"/>
      <c r="E60" s="534">
        <v>0</v>
      </c>
      <c r="F60" s="533">
        <v>0</v>
      </c>
      <c r="G60" s="533">
        <v>0</v>
      </c>
      <c r="H60" s="534">
        <v>0</v>
      </c>
    </row>
    <row r="61" spans="1:8">
      <c r="A61" s="467">
        <v>27.2</v>
      </c>
      <c r="B61" s="469" t="s">
        <v>574</v>
      </c>
      <c r="C61" s="533"/>
      <c r="D61" s="533"/>
      <c r="E61" s="534">
        <v>0</v>
      </c>
      <c r="F61" s="533">
        <v>0</v>
      </c>
      <c r="G61" s="533">
        <v>0</v>
      </c>
      <c r="H61" s="534">
        <v>0</v>
      </c>
    </row>
    <row r="62" spans="1:8">
      <c r="A62" s="467">
        <v>28</v>
      </c>
      <c r="B62" s="476" t="s">
        <v>575</v>
      </c>
      <c r="C62" s="533"/>
      <c r="D62" s="533"/>
      <c r="E62" s="534">
        <v>0</v>
      </c>
      <c r="F62" s="533">
        <v>0</v>
      </c>
      <c r="G62" s="533">
        <v>0</v>
      </c>
      <c r="H62" s="534">
        <v>0</v>
      </c>
    </row>
    <row r="63" spans="1:8">
      <c r="A63" s="467">
        <v>29</v>
      </c>
      <c r="B63" s="458" t="s">
        <v>576</v>
      </c>
      <c r="C63" s="533">
        <v>401996.38308788202</v>
      </c>
      <c r="D63" s="533">
        <v>0</v>
      </c>
      <c r="E63" s="534">
        <v>401996.38308788202</v>
      </c>
      <c r="F63" s="533">
        <v>0</v>
      </c>
      <c r="G63" s="533">
        <v>0</v>
      </c>
      <c r="H63" s="534">
        <v>0</v>
      </c>
    </row>
    <row r="64" spans="1:8">
      <c r="A64" s="467">
        <v>29.1</v>
      </c>
      <c r="B64" s="461" t="s">
        <v>577</v>
      </c>
      <c r="C64" s="533"/>
      <c r="D64" s="533"/>
      <c r="E64" s="534">
        <v>0</v>
      </c>
      <c r="F64" s="533">
        <v>0</v>
      </c>
      <c r="G64" s="533">
        <v>0</v>
      </c>
      <c r="H64" s="534">
        <v>0</v>
      </c>
    </row>
    <row r="65" spans="1:8" ht="24.95" customHeight="1">
      <c r="A65" s="467">
        <v>29.2</v>
      </c>
      <c r="B65" s="471" t="s">
        <v>578</v>
      </c>
      <c r="C65" s="533">
        <v>401996.38308788202</v>
      </c>
      <c r="D65" s="533"/>
      <c r="E65" s="534">
        <v>401996.38308788202</v>
      </c>
      <c r="F65" s="533">
        <v>0</v>
      </c>
      <c r="G65" s="533">
        <v>0</v>
      </c>
      <c r="H65" s="534">
        <v>0</v>
      </c>
    </row>
    <row r="66" spans="1:8" ht="22.5" customHeight="1">
      <c r="A66" s="467">
        <v>29.3</v>
      </c>
      <c r="B66" s="471" t="s">
        <v>579</v>
      </c>
      <c r="C66" s="533"/>
      <c r="D66" s="533"/>
      <c r="E66" s="534">
        <v>0</v>
      </c>
      <c r="F66" s="533">
        <v>0</v>
      </c>
      <c r="G66" s="533">
        <v>0</v>
      </c>
      <c r="H66" s="534">
        <v>0</v>
      </c>
    </row>
    <row r="67" spans="1:8">
      <c r="A67" s="467">
        <v>30</v>
      </c>
      <c r="B67" s="458" t="s">
        <v>580</v>
      </c>
      <c r="C67" s="533">
        <v>149956237.23998806</v>
      </c>
      <c r="D67" s="533"/>
      <c r="E67" s="534">
        <v>149956237.23998806</v>
      </c>
      <c r="F67" s="533">
        <v>136210738.52999994</v>
      </c>
      <c r="G67" s="533">
        <v>0</v>
      </c>
      <c r="H67" s="534">
        <v>136210738.52999994</v>
      </c>
    </row>
    <row r="68" spans="1:8">
      <c r="A68" s="467">
        <v>31</v>
      </c>
      <c r="B68" s="477" t="s">
        <v>581</v>
      </c>
      <c r="C68" s="533">
        <v>334958608.45307589</v>
      </c>
      <c r="D68" s="533">
        <v>0</v>
      </c>
      <c r="E68" s="534">
        <v>334958608.45307589</v>
      </c>
      <c r="F68" s="533">
        <v>320811113.3599999</v>
      </c>
      <c r="G68" s="533">
        <v>0</v>
      </c>
      <c r="H68" s="534">
        <v>320811113.3599999</v>
      </c>
    </row>
    <row r="69" spans="1:8">
      <c r="A69" s="467">
        <v>32</v>
      </c>
      <c r="B69" s="478" t="s">
        <v>582</v>
      </c>
      <c r="C69" s="533">
        <v>825769474.95697296</v>
      </c>
      <c r="D69" s="533">
        <v>1455325559.3839488</v>
      </c>
      <c r="E69" s="534">
        <v>2281095034.3409219</v>
      </c>
      <c r="F69" s="533">
        <v>706907525.14739907</v>
      </c>
      <c r="G69" s="533">
        <v>1248850934.5323968</v>
      </c>
      <c r="H69" s="534">
        <v>1955758459.6797957</v>
      </c>
    </row>
    <row r="72" spans="1:8">
      <c r="B72" s="682" t="s">
        <v>768</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L35"/>
  <sheetViews>
    <sheetView showGridLines="0" zoomScale="80" zoomScaleNormal="80" workbookViewId="0">
      <selection activeCell="D33" sqref="D33:L33"/>
    </sheetView>
  </sheetViews>
  <sheetFormatPr defaultColWidth="9.140625" defaultRowHeight="12.75"/>
  <cols>
    <col min="1" max="1" width="11.85546875" style="349" bestFit="1" customWidth="1"/>
    <col min="2" max="2" width="93.42578125" style="349" customWidth="1"/>
    <col min="3" max="3" width="18.42578125" style="349" bestFit="1" customWidth="1"/>
    <col min="4" max="4" width="19.28515625" style="349" bestFit="1" customWidth="1"/>
    <col min="5" max="5" width="16.140625" style="349" customWidth="1"/>
    <col min="6" max="6" width="16.140625" style="366" customWidth="1"/>
    <col min="7" max="7" width="25.140625" style="366" customWidth="1"/>
    <col min="8" max="8" width="16.140625" style="349" customWidth="1"/>
    <col min="9" max="11" width="16.140625" style="366" customWidth="1"/>
    <col min="12" max="12" width="26.140625" style="366" customWidth="1"/>
    <col min="13" max="16384" width="9.140625" style="349"/>
  </cols>
  <sheetData>
    <row r="1" spans="1:12" ht="13.5">
      <c r="A1" s="263" t="s">
        <v>30</v>
      </c>
      <c r="B1" s="336" t="str">
        <f>'Info '!C2</f>
        <v>JSC ProCredit Bank</v>
      </c>
      <c r="F1" s="349"/>
      <c r="G1" s="349"/>
      <c r="I1" s="349"/>
      <c r="J1" s="349"/>
      <c r="K1" s="349"/>
      <c r="L1" s="349"/>
    </row>
    <row r="2" spans="1:12">
      <c r="A2" s="263" t="s">
        <v>31</v>
      </c>
      <c r="B2" s="335">
        <f>'1. key ratios'!B2</f>
        <v>46112</v>
      </c>
      <c r="F2" s="349"/>
      <c r="G2" s="349"/>
      <c r="I2" s="349"/>
      <c r="J2" s="349"/>
      <c r="K2" s="349"/>
      <c r="L2" s="349"/>
    </row>
    <row r="3" spans="1:12">
      <c r="A3" s="264" t="s">
        <v>464</v>
      </c>
      <c r="F3" s="349"/>
      <c r="G3" s="349"/>
      <c r="I3" s="349"/>
      <c r="J3" s="349"/>
      <c r="K3" s="349"/>
      <c r="L3" s="349"/>
    </row>
    <row r="4" spans="1:12">
      <c r="F4" s="349"/>
      <c r="G4" s="349"/>
      <c r="I4" s="349"/>
      <c r="J4" s="349"/>
      <c r="K4" s="349"/>
      <c r="L4" s="349"/>
    </row>
    <row r="5" spans="1:12" ht="37.5" customHeight="1">
      <c r="A5" s="782" t="s">
        <v>481</v>
      </c>
      <c r="B5" s="783"/>
      <c r="C5" s="828" t="s">
        <v>465</v>
      </c>
      <c r="D5" s="829"/>
      <c r="E5" s="829"/>
      <c r="F5" s="829"/>
      <c r="G5" s="829"/>
      <c r="H5" s="828" t="s">
        <v>625</v>
      </c>
      <c r="I5" s="830"/>
      <c r="J5" s="830"/>
      <c r="K5" s="830"/>
      <c r="L5" s="831"/>
    </row>
    <row r="6" spans="1:12" ht="39.6" customHeight="1">
      <c r="A6" s="786"/>
      <c r="B6" s="787"/>
      <c r="C6" s="266"/>
      <c r="D6" s="347" t="s">
        <v>646</v>
      </c>
      <c r="E6" s="347" t="s">
        <v>645</v>
      </c>
      <c r="F6" s="347" t="s">
        <v>644</v>
      </c>
      <c r="G6" s="347" t="s">
        <v>643</v>
      </c>
      <c r="H6" s="367"/>
      <c r="I6" s="347" t="s">
        <v>646</v>
      </c>
      <c r="J6" s="347" t="s">
        <v>645</v>
      </c>
      <c r="K6" s="347" t="s">
        <v>644</v>
      </c>
      <c r="L6" s="347" t="s">
        <v>643</v>
      </c>
    </row>
    <row r="7" spans="1:12">
      <c r="A7" s="338">
        <v>1</v>
      </c>
      <c r="B7" s="353" t="s">
        <v>484</v>
      </c>
      <c r="C7" s="632">
        <v>803245.7368999999</v>
      </c>
      <c r="D7" s="606">
        <v>369252.24359999999</v>
      </c>
      <c r="E7" s="606">
        <v>433993.49329999997</v>
      </c>
      <c r="F7" s="633"/>
      <c r="G7" s="633"/>
      <c r="H7" s="606">
        <v>57237.252</v>
      </c>
      <c r="I7" s="633">
        <v>758.91869999999994</v>
      </c>
      <c r="J7" s="633">
        <v>56478.333299999998</v>
      </c>
      <c r="K7" s="633"/>
      <c r="L7" s="633"/>
    </row>
    <row r="8" spans="1:12">
      <c r="A8" s="338">
        <v>2</v>
      </c>
      <c r="B8" s="353" t="s">
        <v>397</v>
      </c>
      <c r="C8" s="632">
        <v>13345625.869899999</v>
      </c>
      <c r="D8" s="606">
        <v>13277378.725299999</v>
      </c>
      <c r="E8" s="606">
        <v>68247.1446</v>
      </c>
      <c r="F8" s="633"/>
      <c r="G8" s="633"/>
      <c r="H8" s="606">
        <v>37154.424200000001</v>
      </c>
      <c r="I8" s="633">
        <v>36565.729200000002</v>
      </c>
      <c r="J8" s="633">
        <v>588.69500000000005</v>
      </c>
      <c r="K8" s="633"/>
      <c r="L8" s="633"/>
    </row>
    <row r="9" spans="1:12">
      <c r="A9" s="338">
        <v>3</v>
      </c>
      <c r="B9" s="353" t="s">
        <v>398</v>
      </c>
      <c r="C9" s="632">
        <v>0</v>
      </c>
      <c r="D9" s="606"/>
      <c r="E9" s="606"/>
      <c r="F9" s="634"/>
      <c r="G9" s="634"/>
      <c r="H9" s="606">
        <v>0</v>
      </c>
      <c r="I9" s="634"/>
      <c r="J9" s="634"/>
      <c r="K9" s="634"/>
      <c r="L9" s="634"/>
    </row>
    <row r="10" spans="1:12">
      <c r="A10" s="338">
        <v>4</v>
      </c>
      <c r="B10" s="353" t="s">
        <v>485</v>
      </c>
      <c r="C10" s="632">
        <v>61200531.507299997</v>
      </c>
      <c r="D10" s="606">
        <v>61200531.507299997</v>
      </c>
      <c r="E10" s="606"/>
      <c r="F10" s="634"/>
      <c r="G10" s="634"/>
      <c r="H10" s="606">
        <v>328965.50819999998</v>
      </c>
      <c r="I10" s="634">
        <v>328965.50819999998</v>
      </c>
      <c r="J10" s="634"/>
      <c r="K10" s="634"/>
      <c r="L10" s="634"/>
    </row>
    <row r="11" spans="1:12">
      <c r="A11" s="338">
        <v>5</v>
      </c>
      <c r="B11" s="353" t="s">
        <v>399</v>
      </c>
      <c r="C11" s="632">
        <v>149520829.47230002</v>
      </c>
      <c r="D11" s="606">
        <v>148380564.68990001</v>
      </c>
      <c r="E11" s="606">
        <v>1140264.7823999999</v>
      </c>
      <c r="F11" s="634"/>
      <c r="G11" s="634"/>
      <c r="H11" s="606">
        <v>630474.20900000003</v>
      </c>
      <c r="I11" s="634">
        <v>600816.05940000003</v>
      </c>
      <c r="J11" s="634">
        <v>29658.149600000001</v>
      </c>
      <c r="K11" s="634"/>
      <c r="L11" s="634"/>
    </row>
    <row r="12" spans="1:12">
      <c r="A12" s="338">
        <v>6</v>
      </c>
      <c r="B12" s="353" t="s">
        <v>400</v>
      </c>
      <c r="C12" s="632">
        <v>42039822.897299998</v>
      </c>
      <c r="D12" s="606">
        <v>31602575.495499998</v>
      </c>
      <c r="E12" s="606">
        <v>5454146.1195</v>
      </c>
      <c r="F12" s="634">
        <v>4983101.2823000001</v>
      </c>
      <c r="G12" s="634"/>
      <c r="H12" s="606">
        <v>4600237.4724000003</v>
      </c>
      <c r="I12" s="634">
        <v>66925.042499999996</v>
      </c>
      <c r="J12" s="634">
        <v>94140.420199999993</v>
      </c>
      <c r="K12" s="634">
        <v>4439172.0097000003</v>
      </c>
      <c r="L12" s="634"/>
    </row>
    <row r="13" spans="1:12">
      <c r="A13" s="338">
        <v>7</v>
      </c>
      <c r="B13" s="353" t="s">
        <v>401</v>
      </c>
      <c r="C13" s="632">
        <v>147887281.19859999</v>
      </c>
      <c r="D13" s="606">
        <v>130450476.8091</v>
      </c>
      <c r="E13" s="606">
        <v>16953110.229499999</v>
      </c>
      <c r="F13" s="634">
        <v>483694.16</v>
      </c>
      <c r="G13" s="634"/>
      <c r="H13" s="606">
        <v>704607.35739999998</v>
      </c>
      <c r="I13" s="634">
        <v>195201.9264</v>
      </c>
      <c r="J13" s="634">
        <v>409709.09100000001</v>
      </c>
      <c r="K13" s="634">
        <v>99696.34</v>
      </c>
      <c r="L13" s="634"/>
    </row>
    <row r="14" spans="1:12">
      <c r="A14" s="338">
        <v>8</v>
      </c>
      <c r="B14" s="353" t="s">
        <v>402</v>
      </c>
      <c r="C14" s="632">
        <v>107065459.66960001</v>
      </c>
      <c r="D14" s="606">
        <v>105469577.2141</v>
      </c>
      <c r="E14" s="606">
        <v>1376842.5739</v>
      </c>
      <c r="F14" s="634">
        <v>219039.88159999999</v>
      </c>
      <c r="G14" s="634"/>
      <c r="H14" s="606">
        <v>445268.5159</v>
      </c>
      <c r="I14" s="634">
        <v>239591.8561</v>
      </c>
      <c r="J14" s="634">
        <v>32491.751499999998</v>
      </c>
      <c r="K14" s="634">
        <v>173184.90830000001</v>
      </c>
      <c r="L14" s="634"/>
    </row>
    <row r="15" spans="1:12">
      <c r="A15" s="338">
        <v>9</v>
      </c>
      <c r="B15" s="353" t="s">
        <v>403</v>
      </c>
      <c r="C15" s="632">
        <v>103244981.52970001</v>
      </c>
      <c r="D15" s="606">
        <v>85726776.783800006</v>
      </c>
      <c r="E15" s="606">
        <v>4785793.9308000002</v>
      </c>
      <c r="F15" s="634">
        <v>12732410.815099999</v>
      </c>
      <c r="G15" s="634"/>
      <c r="H15" s="606">
        <v>8373414.9672999997</v>
      </c>
      <c r="I15" s="634">
        <v>197063.81539999999</v>
      </c>
      <c r="J15" s="634">
        <v>204959.66279999999</v>
      </c>
      <c r="K15" s="634">
        <v>7971391.4890999999</v>
      </c>
      <c r="L15" s="634"/>
    </row>
    <row r="16" spans="1:12">
      <c r="A16" s="338">
        <v>10</v>
      </c>
      <c r="B16" s="353" t="s">
        <v>404</v>
      </c>
      <c r="C16" s="632">
        <v>68682331.075299993</v>
      </c>
      <c r="D16" s="606">
        <v>59950056.952299997</v>
      </c>
      <c r="E16" s="606">
        <v>8732274.1229999997</v>
      </c>
      <c r="F16" s="634"/>
      <c r="G16" s="634"/>
      <c r="H16" s="606">
        <v>438163.32620000001</v>
      </c>
      <c r="I16" s="634">
        <v>109464.689</v>
      </c>
      <c r="J16" s="634">
        <v>328698.6372</v>
      </c>
      <c r="K16" s="634"/>
      <c r="L16" s="634"/>
    </row>
    <row r="17" spans="1:12">
      <c r="A17" s="338">
        <v>11</v>
      </c>
      <c r="B17" s="353" t="s">
        <v>405</v>
      </c>
      <c r="C17" s="632">
        <v>13948321.677399999</v>
      </c>
      <c r="D17" s="606">
        <v>11538162.705399999</v>
      </c>
      <c r="E17" s="606">
        <v>2355127.892</v>
      </c>
      <c r="F17" s="634">
        <v>55031.08</v>
      </c>
      <c r="G17" s="634"/>
      <c r="H17" s="606">
        <v>106618.92749999999</v>
      </c>
      <c r="I17" s="634">
        <v>42663.737999999998</v>
      </c>
      <c r="J17" s="634">
        <v>16379.9395</v>
      </c>
      <c r="K17" s="634">
        <v>47575.25</v>
      </c>
      <c r="L17" s="634"/>
    </row>
    <row r="18" spans="1:12">
      <c r="A18" s="338">
        <v>12</v>
      </c>
      <c r="B18" s="353" t="s">
        <v>406</v>
      </c>
      <c r="C18" s="632">
        <v>134885759.30829999</v>
      </c>
      <c r="D18" s="606">
        <v>131302990.8652</v>
      </c>
      <c r="E18" s="606">
        <v>3483557.3231000002</v>
      </c>
      <c r="F18" s="634">
        <v>99211.12</v>
      </c>
      <c r="G18" s="634"/>
      <c r="H18" s="606">
        <v>423158.8798</v>
      </c>
      <c r="I18" s="634">
        <v>266749.18449999997</v>
      </c>
      <c r="J18" s="634">
        <v>70640.095300000001</v>
      </c>
      <c r="K18" s="634">
        <v>85769.600000000006</v>
      </c>
      <c r="L18" s="634"/>
    </row>
    <row r="19" spans="1:12">
      <c r="A19" s="338">
        <v>13</v>
      </c>
      <c r="B19" s="353" t="s">
        <v>407</v>
      </c>
      <c r="C19" s="632">
        <v>68176517.137999997</v>
      </c>
      <c r="D19" s="606">
        <v>63561056.716499999</v>
      </c>
      <c r="E19" s="606">
        <v>4518108.7515000002</v>
      </c>
      <c r="F19" s="634">
        <v>97351.67</v>
      </c>
      <c r="G19" s="634"/>
      <c r="H19" s="606">
        <v>366726.25440000003</v>
      </c>
      <c r="I19" s="634">
        <v>162288.17569999999</v>
      </c>
      <c r="J19" s="634">
        <v>120275.9987</v>
      </c>
      <c r="K19" s="634">
        <v>84162.08</v>
      </c>
      <c r="L19" s="634"/>
    </row>
    <row r="20" spans="1:12">
      <c r="A20" s="338">
        <v>14</v>
      </c>
      <c r="B20" s="353" t="s">
        <v>408</v>
      </c>
      <c r="C20" s="632">
        <v>62981668.898000009</v>
      </c>
      <c r="D20" s="606">
        <v>57232140.830300003</v>
      </c>
      <c r="E20" s="606">
        <v>733564.43400000001</v>
      </c>
      <c r="F20" s="634">
        <v>4897358.5376000004</v>
      </c>
      <c r="G20" s="634">
        <v>118605.0961</v>
      </c>
      <c r="H20" s="606">
        <v>3051381.2094999999</v>
      </c>
      <c r="I20" s="634">
        <v>157103.2499</v>
      </c>
      <c r="J20" s="634">
        <v>23029.767899999999</v>
      </c>
      <c r="K20" s="634">
        <v>2871248.1801999998</v>
      </c>
      <c r="L20" s="634">
        <v>1.15E-2</v>
      </c>
    </row>
    <row r="21" spans="1:12">
      <c r="A21" s="338">
        <v>15</v>
      </c>
      <c r="B21" s="353" t="s">
        <v>409</v>
      </c>
      <c r="C21" s="632">
        <v>21203799.8257</v>
      </c>
      <c r="D21" s="606">
        <v>20294146.4987</v>
      </c>
      <c r="E21" s="606">
        <v>767321.63289999997</v>
      </c>
      <c r="F21" s="634">
        <v>142331.69409999999</v>
      </c>
      <c r="G21" s="634"/>
      <c r="H21" s="606">
        <v>201111.5594</v>
      </c>
      <c r="I21" s="634">
        <v>74112.207999999999</v>
      </c>
      <c r="J21" s="634">
        <v>48260.961799999997</v>
      </c>
      <c r="K21" s="634">
        <v>78738.389599999995</v>
      </c>
      <c r="L21" s="634"/>
    </row>
    <row r="22" spans="1:12">
      <c r="A22" s="338">
        <v>16</v>
      </c>
      <c r="B22" s="353" t="s">
        <v>410</v>
      </c>
      <c r="C22" s="632">
        <v>930388.75710000005</v>
      </c>
      <c r="D22" s="606">
        <v>930388.75710000005</v>
      </c>
      <c r="E22" s="606"/>
      <c r="F22" s="634"/>
      <c r="G22" s="634"/>
      <c r="H22" s="606">
        <v>4794.7502000000004</v>
      </c>
      <c r="I22" s="634">
        <v>4794.7502000000004</v>
      </c>
      <c r="J22" s="634"/>
      <c r="K22" s="634"/>
      <c r="L22" s="634"/>
    </row>
    <row r="23" spans="1:12">
      <c r="A23" s="338">
        <v>17</v>
      </c>
      <c r="B23" s="353" t="s">
        <v>488</v>
      </c>
      <c r="C23" s="632">
        <v>1494475.78</v>
      </c>
      <c r="D23" s="606">
        <v>1494475.78</v>
      </c>
      <c r="E23" s="606"/>
      <c r="F23" s="634"/>
      <c r="G23" s="634"/>
      <c r="H23" s="606">
        <v>10573.33</v>
      </c>
      <c r="I23" s="634">
        <v>10573.33</v>
      </c>
      <c r="J23" s="634"/>
      <c r="K23" s="634"/>
      <c r="L23" s="634"/>
    </row>
    <row r="24" spans="1:12">
      <c r="A24" s="338">
        <v>18</v>
      </c>
      <c r="B24" s="353" t="s">
        <v>411</v>
      </c>
      <c r="C24" s="632">
        <v>14750276.848399999</v>
      </c>
      <c r="D24" s="606">
        <v>14429185.318399999</v>
      </c>
      <c r="E24" s="606">
        <v>321091.53000000003</v>
      </c>
      <c r="F24" s="634"/>
      <c r="G24" s="634"/>
      <c r="H24" s="606">
        <v>56913.840899999996</v>
      </c>
      <c r="I24" s="634">
        <v>13680.090899999999</v>
      </c>
      <c r="J24" s="634">
        <v>43233.75</v>
      </c>
      <c r="K24" s="634"/>
      <c r="L24" s="634"/>
    </row>
    <row r="25" spans="1:12">
      <c r="A25" s="338">
        <v>19</v>
      </c>
      <c r="B25" s="353" t="s">
        <v>412</v>
      </c>
      <c r="C25" s="632">
        <v>1435002.7346000001</v>
      </c>
      <c r="D25" s="606">
        <v>1435002.7346000001</v>
      </c>
      <c r="E25" s="606"/>
      <c r="F25" s="634"/>
      <c r="G25" s="634"/>
      <c r="H25" s="606">
        <v>550.03150000000005</v>
      </c>
      <c r="I25" s="634">
        <v>550.03150000000005</v>
      </c>
      <c r="J25" s="634"/>
      <c r="K25" s="634"/>
      <c r="L25" s="634"/>
    </row>
    <row r="26" spans="1:12">
      <c r="A26" s="338">
        <v>20</v>
      </c>
      <c r="B26" s="353" t="s">
        <v>487</v>
      </c>
      <c r="C26" s="632">
        <v>64122139.683200002</v>
      </c>
      <c r="D26" s="606">
        <v>64122139.683200002</v>
      </c>
      <c r="E26" s="606"/>
      <c r="F26" s="634"/>
      <c r="G26" s="634"/>
      <c r="H26" s="606">
        <v>84880.322499999995</v>
      </c>
      <c r="I26" s="634">
        <v>84880.322499999995</v>
      </c>
      <c r="J26" s="634"/>
      <c r="K26" s="634"/>
      <c r="L26" s="634"/>
    </row>
    <row r="27" spans="1:12">
      <c r="A27" s="338">
        <v>21</v>
      </c>
      <c r="B27" s="353" t="s">
        <v>413</v>
      </c>
      <c r="C27" s="632">
        <v>33946762.350400001</v>
      </c>
      <c r="D27" s="606">
        <v>32146837.976599999</v>
      </c>
      <c r="E27" s="606">
        <v>1778865.4715</v>
      </c>
      <c r="F27" s="634">
        <v>21058.902300000002</v>
      </c>
      <c r="G27" s="634"/>
      <c r="H27" s="606">
        <v>120786.67389999999</v>
      </c>
      <c r="I27" s="634">
        <v>58738.8992</v>
      </c>
      <c r="J27" s="634">
        <v>56677.835099999997</v>
      </c>
      <c r="K27" s="634">
        <v>5369.9395999999997</v>
      </c>
      <c r="L27" s="634"/>
    </row>
    <row r="28" spans="1:12">
      <c r="A28" s="338">
        <v>22</v>
      </c>
      <c r="B28" s="353" t="s">
        <v>414</v>
      </c>
      <c r="C28" s="632">
        <v>18898091.482299998</v>
      </c>
      <c r="D28" s="606">
        <v>18898091.482299998</v>
      </c>
      <c r="E28" s="606"/>
      <c r="F28" s="634"/>
      <c r="G28" s="634"/>
      <c r="H28" s="606">
        <v>9409.8562999999995</v>
      </c>
      <c r="I28" s="634">
        <v>9409.8562999999995</v>
      </c>
      <c r="J28" s="634"/>
      <c r="K28" s="634"/>
      <c r="L28" s="634"/>
    </row>
    <row r="29" spans="1:12">
      <c r="A29" s="338">
        <v>23</v>
      </c>
      <c r="B29" s="353" t="s">
        <v>415</v>
      </c>
      <c r="C29" s="632">
        <v>178554580.18470001</v>
      </c>
      <c r="D29" s="606">
        <v>167551427.76359999</v>
      </c>
      <c r="E29" s="606">
        <v>4797963.1813000003</v>
      </c>
      <c r="F29" s="634">
        <v>6205189.2397999996</v>
      </c>
      <c r="G29" s="634"/>
      <c r="H29" s="606">
        <v>4176459.0228999997</v>
      </c>
      <c r="I29" s="634">
        <v>474594.78769999999</v>
      </c>
      <c r="J29" s="634">
        <v>191131.94889999999</v>
      </c>
      <c r="K29" s="634">
        <v>3510732.2862999998</v>
      </c>
      <c r="L29" s="634"/>
    </row>
    <row r="30" spans="1:12">
      <c r="A30" s="338">
        <v>24</v>
      </c>
      <c r="B30" s="353" t="s">
        <v>486</v>
      </c>
      <c r="C30" s="632">
        <v>37208141.732199997</v>
      </c>
      <c r="D30" s="606">
        <v>33812294.950000003</v>
      </c>
      <c r="E30" s="606">
        <v>1509891.6816</v>
      </c>
      <c r="F30" s="634">
        <v>1885955.1006</v>
      </c>
      <c r="G30" s="634"/>
      <c r="H30" s="606">
        <v>2064069.19</v>
      </c>
      <c r="I30" s="634">
        <v>150465.82610000001</v>
      </c>
      <c r="J30" s="634">
        <v>38241.748899999999</v>
      </c>
      <c r="K30" s="634">
        <v>1875361.615</v>
      </c>
      <c r="L30" s="634"/>
    </row>
    <row r="31" spans="1:12">
      <c r="A31" s="338">
        <v>25</v>
      </c>
      <c r="B31" s="353" t="s">
        <v>416</v>
      </c>
      <c r="C31" s="632">
        <v>6202245.8596000001</v>
      </c>
      <c r="D31" s="606">
        <v>6112434.4145</v>
      </c>
      <c r="E31" s="606">
        <v>89811.445099999997</v>
      </c>
      <c r="F31" s="634"/>
      <c r="G31" s="634"/>
      <c r="H31" s="606">
        <v>25328.0098</v>
      </c>
      <c r="I31" s="634">
        <v>20813.5268</v>
      </c>
      <c r="J31" s="634">
        <v>4514.4830000000002</v>
      </c>
      <c r="K31" s="634"/>
      <c r="L31" s="634"/>
    </row>
    <row r="32" spans="1:12">
      <c r="A32" s="338">
        <v>26</v>
      </c>
      <c r="B32" s="353" t="s">
        <v>483</v>
      </c>
      <c r="C32" s="632">
        <v>86363406.884799987</v>
      </c>
      <c r="D32" s="606">
        <v>80875507.033899993</v>
      </c>
      <c r="E32" s="606">
        <v>4755323.2527000001</v>
      </c>
      <c r="F32" s="634">
        <v>732576.59820000001</v>
      </c>
      <c r="G32" s="634"/>
      <c r="H32" s="606">
        <v>1231433.9051000001</v>
      </c>
      <c r="I32" s="634">
        <v>335704.39799999999</v>
      </c>
      <c r="J32" s="634">
        <v>460784.05869999999</v>
      </c>
      <c r="K32" s="634">
        <v>434945.44839999999</v>
      </c>
      <c r="L32" s="634"/>
    </row>
    <row r="33" spans="1:12">
      <c r="A33" s="338">
        <v>27</v>
      </c>
      <c r="B33" s="394" t="s">
        <v>64</v>
      </c>
      <c r="C33" s="635">
        <v>1438891688.1015999</v>
      </c>
      <c r="D33" s="706">
        <v>1342163473.9312003</v>
      </c>
      <c r="E33" s="706">
        <v>64055298.992700003</v>
      </c>
      <c r="F33" s="707">
        <v>32554310.081599999</v>
      </c>
      <c r="G33" s="707">
        <v>118605.0961</v>
      </c>
      <c r="H33" s="706">
        <v>27549718.796300001</v>
      </c>
      <c r="I33" s="707">
        <v>3642475.9202000005</v>
      </c>
      <c r="J33" s="707">
        <v>2229895.3284</v>
      </c>
      <c r="K33" s="707">
        <v>21677347.536199994</v>
      </c>
      <c r="L33" s="707">
        <v>1.15E-2</v>
      </c>
    </row>
    <row r="35" spans="1:12">
      <c r="B35" s="393"/>
      <c r="C35" s="393"/>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13"/>
  <sheetViews>
    <sheetView showGridLines="0" topLeftCell="C1" zoomScale="80" zoomScaleNormal="80" workbookViewId="0">
      <selection activeCell="M35" sqref="M35"/>
    </sheetView>
  </sheetViews>
  <sheetFormatPr defaultColWidth="8.85546875" defaultRowHeight="12"/>
  <cols>
    <col min="1" max="1" width="11.85546875" style="395" bestFit="1" customWidth="1"/>
    <col min="2" max="2" width="68.85546875" style="395" customWidth="1"/>
    <col min="3" max="11" width="28.140625" style="395" customWidth="1"/>
    <col min="12" max="16384" width="8.85546875" style="395"/>
  </cols>
  <sheetData>
    <row r="1" spans="1:11" s="349" customFormat="1" ht="13.5">
      <c r="A1" s="263" t="s">
        <v>30</v>
      </c>
      <c r="B1" s="336" t="str">
        <f>'Info '!C2</f>
        <v>JSC ProCredit Bank</v>
      </c>
    </row>
    <row r="2" spans="1:11" s="349" customFormat="1" ht="12.75">
      <c r="A2" s="263" t="s">
        <v>31</v>
      </c>
      <c r="B2" s="335">
        <f>'1. key ratios'!B2</f>
        <v>46112</v>
      </c>
    </row>
    <row r="3" spans="1:11" s="349" customFormat="1" ht="12.75">
      <c r="A3" s="264" t="s">
        <v>466</v>
      </c>
    </row>
    <row r="4" spans="1:11">
      <c r="C4" s="398" t="s">
        <v>660</v>
      </c>
      <c r="D4" s="398" t="s">
        <v>659</v>
      </c>
      <c r="E4" s="398" t="s">
        <v>658</v>
      </c>
      <c r="F4" s="398" t="s">
        <v>657</v>
      </c>
      <c r="G4" s="398" t="s">
        <v>656</v>
      </c>
      <c r="H4" s="398" t="s">
        <v>655</v>
      </c>
      <c r="I4" s="398" t="s">
        <v>654</v>
      </c>
      <c r="J4" s="398" t="s">
        <v>653</v>
      </c>
      <c r="K4" s="398" t="s">
        <v>652</v>
      </c>
    </row>
    <row r="5" spans="1:11" ht="104.1" customHeight="1">
      <c r="A5" s="832" t="s">
        <v>651</v>
      </c>
      <c r="B5" s="833"/>
      <c r="C5" s="397" t="s">
        <v>467</v>
      </c>
      <c r="D5" s="397" t="s">
        <v>468</v>
      </c>
      <c r="E5" s="397" t="s">
        <v>469</v>
      </c>
      <c r="F5" s="397" t="s">
        <v>470</v>
      </c>
      <c r="G5" s="397" t="s">
        <v>471</v>
      </c>
      <c r="H5" s="397" t="s">
        <v>472</v>
      </c>
      <c r="I5" s="397" t="s">
        <v>473</v>
      </c>
      <c r="J5" s="397" t="s">
        <v>474</v>
      </c>
      <c r="K5" s="397" t="s">
        <v>475</v>
      </c>
    </row>
    <row r="6" spans="1:11" ht="12.75">
      <c r="A6" s="338">
        <v>1</v>
      </c>
      <c r="B6" s="338" t="s">
        <v>435</v>
      </c>
      <c r="C6" s="607">
        <v>18867855.6483</v>
      </c>
      <c r="D6" s="607">
        <v>31896427.120000001</v>
      </c>
      <c r="E6" s="607">
        <v>29048091.473999999</v>
      </c>
      <c r="F6" s="607">
        <v>0</v>
      </c>
      <c r="G6" s="607">
        <v>1206800240.7239001</v>
      </c>
      <c r="H6" s="607">
        <v>0</v>
      </c>
      <c r="I6" s="607">
        <v>47567759.253600001</v>
      </c>
      <c r="J6" s="607">
        <v>65863633.326399997</v>
      </c>
      <c r="K6" s="607">
        <v>38847680.555400133</v>
      </c>
    </row>
    <row r="7" spans="1:11" ht="12.75">
      <c r="A7" s="338">
        <v>2</v>
      </c>
      <c r="B7" s="338" t="s">
        <v>476</v>
      </c>
      <c r="C7" s="607">
        <v>0</v>
      </c>
      <c r="D7" s="607">
        <v>0</v>
      </c>
      <c r="E7" s="607">
        <v>0</v>
      </c>
      <c r="F7" s="607">
        <v>0</v>
      </c>
      <c r="G7" s="607">
        <v>0</v>
      </c>
      <c r="H7" s="607">
        <v>0</v>
      </c>
      <c r="I7" s="607">
        <v>0</v>
      </c>
      <c r="J7" s="607">
        <v>0</v>
      </c>
      <c r="K7" s="607">
        <v>0</v>
      </c>
    </row>
    <row r="8" spans="1:11" ht="12.75">
      <c r="A8" s="338">
        <v>3</v>
      </c>
      <c r="B8" s="338" t="s">
        <v>443</v>
      </c>
      <c r="C8" s="607">
        <v>5583378.0214</v>
      </c>
      <c r="D8" s="607">
        <v>0</v>
      </c>
      <c r="E8" s="607">
        <v>0</v>
      </c>
      <c r="F8" s="607">
        <v>0</v>
      </c>
      <c r="G8" s="607">
        <v>69189849.223299995</v>
      </c>
      <c r="H8" s="607">
        <v>0</v>
      </c>
      <c r="I8" s="607">
        <v>8802944.0198999997</v>
      </c>
      <c r="J8" s="607">
        <v>20963417.573600002</v>
      </c>
      <c r="K8" s="607">
        <v>54398336.253600001</v>
      </c>
    </row>
    <row r="9" spans="1:11" ht="12.75">
      <c r="A9" s="338">
        <v>4</v>
      </c>
      <c r="B9" s="358" t="s">
        <v>477</v>
      </c>
      <c r="C9" s="636">
        <v>0</v>
      </c>
      <c r="D9" s="636">
        <v>18477.97</v>
      </c>
      <c r="E9" s="636">
        <v>0</v>
      </c>
      <c r="F9" s="636">
        <v>0</v>
      </c>
      <c r="G9" s="636">
        <v>19098219.2896</v>
      </c>
      <c r="H9" s="636">
        <v>0</v>
      </c>
      <c r="I9" s="636">
        <v>5161812.3948999997</v>
      </c>
      <c r="J9" s="636">
        <v>7749182.0308999997</v>
      </c>
      <c r="K9" s="636">
        <v>645223.49230000004</v>
      </c>
    </row>
    <row r="10" spans="1:11" ht="12.75">
      <c r="A10" s="338">
        <v>5</v>
      </c>
      <c r="B10" s="358" t="s">
        <v>478</v>
      </c>
      <c r="C10" s="636">
        <v>0</v>
      </c>
      <c r="D10" s="636">
        <v>0</v>
      </c>
      <c r="E10" s="636">
        <v>0</v>
      </c>
      <c r="F10" s="636">
        <v>0</v>
      </c>
      <c r="G10" s="636">
        <v>0</v>
      </c>
      <c r="H10" s="636">
        <v>0</v>
      </c>
      <c r="I10" s="636">
        <v>0</v>
      </c>
      <c r="J10" s="636">
        <v>0</v>
      </c>
      <c r="K10" s="636">
        <v>0</v>
      </c>
    </row>
    <row r="11" spans="1:11" ht="12.75">
      <c r="A11" s="338">
        <v>6</v>
      </c>
      <c r="B11" s="358" t="s">
        <v>479</v>
      </c>
      <c r="C11" s="636"/>
      <c r="D11" s="636"/>
      <c r="E11" s="636"/>
      <c r="F11" s="636"/>
      <c r="G11" s="636"/>
      <c r="H11" s="636"/>
      <c r="I11" s="636"/>
      <c r="J11" s="636"/>
      <c r="K11" s="636">
        <v>0</v>
      </c>
    </row>
    <row r="13" spans="1:11" ht="15">
      <c r="B13" s="396"/>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38"/>
  <sheetViews>
    <sheetView showGridLines="0" topLeftCell="A2" zoomScale="80" zoomScaleNormal="80" workbookViewId="0">
      <selection activeCell="C22" sqref="C22"/>
    </sheetView>
  </sheetViews>
  <sheetFormatPr defaultColWidth="8.85546875" defaultRowHeight="15"/>
  <cols>
    <col min="1" max="1" width="10" style="399" bestFit="1" customWidth="1"/>
    <col min="2" max="2" width="71.85546875" style="399" customWidth="1"/>
    <col min="3" max="3" width="12.7109375" style="399" bestFit="1" customWidth="1"/>
    <col min="4" max="7" width="15.5703125" style="399" customWidth="1"/>
    <col min="8" max="8" width="12.7109375" style="399" bestFit="1" customWidth="1"/>
    <col min="9" max="12" width="17.140625" style="399" customWidth="1"/>
    <col min="13" max="13" width="10.5703125" style="399" bestFit="1" customWidth="1"/>
    <col min="14" max="17" width="16.140625" style="399" customWidth="1"/>
    <col min="18" max="18" width="12.140625" style="399" bestFit="1" customWidth="1"/>
    <col min="19" max="19" width="46.85546875" style="399" bestFit="1" customWidth="1"/>
    <col min="20" max="20" width="43.42578125" style="399" bestFit="1" customWidth="1"/>
    <col min="21" max="21" width="45.85546875" style="399" bestFit="1" customWidth="1"/>
    <col min="22" max="22" width="43.42578125" style="399" bestFit="1" customWidth="1"/>
    <col min="23" max="16384" width="8.85546875" style="399"/>
  </cols>
  <sheetData>
    <row r="1" spans="1:22">
      <c r="A1" s="263" t="s">
        <v>30</v>
      </c>
      <c r="B1" s="336" t="str">
        <f>'Info '!C2</f>
        <v>JSC ProCredit Bank</v>
      </c>
    </row>
    <row r="2" spans="1:22">
      <c r="A2" s="263" t="s">
        <v>31</v>
      </c>
      <c r="B2" s="335">
        <f>'1. key ratios'!B2</f>
        <v>46112</v>
      </c>
    </row>
    <row r="3" spans="1:22">
      <c r="A3" s="264" t="s">
        <v>494</v>
      </c>
      <c r="B3" s="349"/>
    </row>
    <row r="4" spans="1:22">
      <c r="A4" s="264"/>
      <c r="B4" s="349"/>
    </row>
    <row r="5" spans="1:22" ht="24" customHeight="1">
      <c r="A5" s="834" t="s">
        <v>495</v>
      </c>
      <c r="B5" s="835"/>
      <c r="C5" s="839" t="s">
        <v>661</v>
      </c>
      <c r="D5" s="839"/>
      <c r="E5" s="839"/>
      <c r="F5" s="839"/>
      <c r="G5" s="839"/>
      <c r="H5" s="839" t="s">
        <v>513</v>
      </c>
      <c r="I5" s="839"/>
      <c r="J5" s="839"/>
      <c r="K5" s="839"/>
      <c r="L5" s="839"/>
      <c r="M5" s="839" t="s">
        <v>625</v>
      </c>
      <c r="N5" s="839"/>
      <c r="O5" s="839"/>
      <c r="P5" s="839"/>
      <c r="Q5" s="839"/>
      <c r="R5" s="838" t="s">
        <v>496</v>
      </c>
      <c r="S5" s="838" t="s">
        <v>510</v>
      </c>
      <c r="T5" s="838" t="s">
        <v>511</v>
      </c>
      <c r="U5" s="838" t="s">
        <v>669</v>
      </c>
      <c r="V5" s="838" t="s">
        <v>670</v>
      </c>
    </row>
    <row r="6" spans="1:22" ht="36" customHeight="1">
      <c r="A6" s="836"/>
      <c r="B6" s="837"/>
      <c r="C6" s="408"/>
      <c r="D6" s="347" t="s">
        <v>646</v>
      </c>
      <c r="E6" s="347" t="s">
        <v>645</v>
      </c>
      <c r="F6" s="347" t="s">
        <v>644</v>
      </c>
      <c r="G6" s="347" t="s">
        <v>643</v>
      </c>
      <c r="H6" s="408"/>
      <c r="I6" s="347" t="s">
        <v>646</v>
      </c>
      <c r="J6" s="347" t="s">
        <v>645</v>
      </c>
      <c r="K6" s="347" t="s">
        <v>644</v>
      </c>
      <c r="L6" s="347" t="s">
        <v>643</v>
      </c>
      <c r="M6" s="408"/>
      <c r="N6" s="347" t="s">
        <v>646</v>
      </c>
      <c r="O6" s="347" t="s">
        <v>645</v>
      </c>
      <c r="P6" s="347" t="s">
        <v>644</v>
      </c>
      <c r="Q6" s="347" t="s">
        <v>643</v>
      </c>
      <c r="R6" s="838"/>
      <c r="S6" s="838"/>
      <c r="T6" s="838"/>
      <c r="U6" s="838"/>
      <c r="V6" s="838"/>
    </row>
    <row r="7" spans="1:22">
      <c r="A7" s="403">
        <v>1</v>
      </c>
      <c r="B7" s="407" t="s">
        <v>504</v>
      </c>
      <c r="C7" s="637">
        <v>2207873.0537999999</v>
      </c>
      <c r="D7" s="637">
        <v>2058403.1137999999</v>
      </c>
      <c r="E7" s="637">
        <v>85352.5</v>
      </c>
      <c r="F7" s="637">
        <v>64117.440000000002</v>
      </c>
      <c r="G7" s="637"/>
      <c r="H7" s="637">
        <v>2211354.2429</v>
      </c>
      <c r="I7" s="637">
        <v>2055926.7929</v>
      </c>
      <c r="J7" s="637">
        <v>86051.16</v>
      </c>
      <c r="K7" s="637">
        <v>69376.289999999994</v>
      </c>
      <c r="L7" s="637"/>
      <c r="M7" s="637">
        <v>71956.801399999997</v>
      </c>
      <c r="N7" s="637">
        <v>12242.261399999999</v>
      </c>
      <c r="O7" s="637">
        <v>7369.93</v>
      </c>
      <c r="P7" s="637">
        <v>52344.61</v>
      </c>
      <c r="Q7" s="637"/>
      <c r="R7" s="638">
        <v>61</v>
      </c>
      <c r="S7" s="639">
        <v>0.159</v>
      </c>
      <c r="T7" s="639">
        <v>0.1769</v>
      </c>
      <c r="U7" s="639">
        <v>0.1216</v>
      </c>
      <c r="V7" s="640">
        <v>43.63908776907779</v>
      </c>
    </row>
    <row r="8" spans="1:22">
      <c r="A8" s="403">
        <v>2</v>
      </c>
      <c r="B8" s="406" t="s">
        <v>503</v>
      </c>
      <c r="C8" s="637">
        <v>38710800.058799997</v>
      </c>
      <c r="D8" s="637">
        <v>36933051.363600001</v>
      </c>
      <c r="E8" s="637">
        <v>1209506.9351999999</v>
      </c>
      <c r="F8" s="637">
        <v>568241.76</v>
      </c>
      <c r="G8" s="637"/>
      <c r="H8" s="637">
        <v>38690708.177299999</v>
      </c>
      <c r="I8" s="637">
        <v>36827507.364200003</v>
      </c>
      <c r="J8" s="637">
        <v>1240154.2830999999</v>
      </c>
      <c r="K8" s="637">
        <v>623046.53</v>
      </c>
      <c r="L8" s="637"/>
      <c r="M8" s="637">
        <v>918769.26060000004</v>
      </c>
      <c r="N8" s="637">
        <v>344904.02559999999</v>
      </c>
      <c r="O8" s="637">
        <v>156107.45499999999</v>
      </c>
      <c r="P8" s="637">
        <v>417757.78</v>
      </c>
      <c r="Q8" s="637"/>
      <c r="R8" s="638">
        <v>1229</v>
      </c>
      <c r="S8" s="639">
        <v>0.12529999999999999</v>
      </c>
      <c r="T8" s="639">
        <v>0.13669999999999999</v>
      </c>
      <c r="U8" s="639">
        <v>0.13739999999999999</v>
      </c>
      <c r="V8" s="640">
        <v>53.437856128301298</v>
      </c>
    </row>
    <row r="9" spans="1:22">
      <c r="A9" s="403">
        <v>3</v>
      </c>
      <c r="B9" s="406" t="s">
        <v>502</v>
      </c>
      <c r="C9" s="637">
        <v>0</v>
      </c>
      <c r="D9" s="637"/>
      <c r="E9" s="637"/>
      <c r="F9" s="637"/>
      <c r="G9" s="637"/>
      <c r="H9" s="637">
        <v>0</v>
      </c>
      <c r="I9" s="637"/>
      <c r="J9" s="637"/>
      <c r="K9" s="637"/>
      <c r="L9" s="637"/>
      <c r="M9" s="637">
        <v>0</v>
      </c>
      <c r="N9" s="637"/>
      <c r="O9" s="637"/>
      <c r="P9" s="637"/>
      <c r="Q9" s="637"/>
      <c r="R9" s="638"/>
      <c r="S9" s="639"/>
      <c r="T9" s="639"/>
      <c r="U9" s="639"/>
      <c r="V9" s="640"/>
    </row>
    <row r="10" spans="1:22">
      <c r="A10" s="403">
        <v>4</v>
      </c>
      <c r="B10" s="406" t="s">
        <v>501</v>
      </c>
      <c r="C10" s="637">
        <v>0</v>
      </c>
      <c r="D10" s="637"/>
      <c r="E10" s="637"/>
      <c r="F10" s="637"/>
      <c r="G10" s="637"/>
      <c r="H10" s="637">
        <v>0</v>
      </c>
      <c r="I10" s="637"/>
      <c r="J10" s="637"/>
      <c r="K10" s="637"/>
      <c r="L10" s="637"/>
      <c r="M10" s="637">
        <v>0</v>
      </c>
      <c r="N10" s="637"/>
      <c r="O10" s="637"/>
      <c r="P10" s="637"/>
      <c r="Q10" s="637"/>
      <c r="R10" s="638"/>
      <c r="S10" s="639"/>
      <c r="T10" s="639"/>
      <c r="U10" s="639"/>
      <c r="V10" s="640"/>
    </row>
    <row r="11" spans="1:22">
      <c r="A11" s="403">
        <v>5</v>
      </c>
      <c r="B11" s="406" t="s">
        <v>500</v>
      </c>
      <c r="C11" s="637">
        <v>909040.42</v>
      </c>
      <c r="D11" s="637">
        <v>892424.64</v>
      </c>
      <c r="E11" s="637">
        <v>16615.78</v>
      </c>
      <c r="F11" s="637"/>
      <c r="G11" s="637"/>
      <c r="H11" s="637">
        <v>911043.3</v>
      </c>
      <c r="I11" s="637">
        <v>894332.07</v>
      </c>
      <c r="J11" s="637">
        <v>16711.23</v>
      </c>
      <c r="K11" s="637"/>
      <c r="L11" s="637"/>
      <c r="M11" s="637">
        <v>15106.08</v>
      </c>
      <c r="N11" s="637">
        <v>14650.77</v>
      </c>
      <c r="O11" s="637">
        <v>455.31</v>
      </c>
      <c r="P11" s="637"/>
      <c r="Q11" s="637"/>
      <c r="R11" s="638">
        <v>297</v>
      </c>
      <c r="S11" s="639">
        <v>0.1331</v>
      </c>
      <c r="T11" s="639">
        <v>0.1331</v>
      </c>
      <c r="U11" s="639">
        <v>0.13339999999999999</v>
      </c>
      <c r="V11" s="640">
        <v>140.94120605146836</v>
      </c>
    </row>
    <row r="12" spans="1:22">
      <c r="A12" s="403">
        <v>6</v>
      </c>
      <c r="B12" s="406" t="s">
        <v>499</v>
      </c>
      <c r="C12" s="637">
        <v>0</v>
      </c>
      <c r="D12" s="637"/>
      <c r="E12" s="637"/>
      <c r="F12" s="637"/>
      <c r="G12" s="637"/>
      <c r="H12" s="637">
        <v>0</v>
      </c>
      <c r="I12" s="637"/>
      <c r="J12" s="637"/>
      <c r="K12" s="637"/>
      <c r="L12" s="637"/>
      <c r="M12" s="637">
        <v>0</v>
      </c>
      <c r="N12" s="637"/>
      <c r="O12" s="637"/>
      <c r="P12" s="637"/>
      <c r="Q12" s="637"/>
      <c r="R12" s="638"/>
      <c r="S12" s="639"/>
      <c r="T12" s="639"/>
      <c r="U12" s="639"/>
      <c r="V12" s="640"/>
    </row>
    <row r="13" spans="1:22">
      <c r="A13" s="403">
        <v>7</v>
      </c>
      <c r="B13" s="406" t="s">
        <v>498</v>
      </c>
      <c r="C13" s="637">
        <v>123690272.9813</v>
      </c>
      <c r="D13" s="637">
        <v>118042699.51880001</v>
      </c>
      <c r="E13" s="637">
        <v>5129303.3986</v>
      </c>
      <c r="F13" s="637">
        <v>518270.06390000001</v>
      </c>
      <c r="G13" s="637"/>
      <c r="H13" s="637">
        <v>123980637.2836</v>
      </c>
      <c r="I13" s="637">
        <v>118279525.00130001</v>
      </c>
      <c r="J13" s="637">
        <v>5176627.8034999995</v>
      </c>
      <c r="K13" s="637">
        <v>524484.47880000004</v>
      </c>
      <c r="L13" s="637">
        <v>0</v>
      </c>
      <c r="M13" s="637">
        <v>1085992.2267</v>
      </c>
      <c r="N13" s="637">
        <v>327576.78399999999</v>
      </c>
      <c r="O13" s="637">
        <v>450064.30930000002</v>
      </c>
      <c r="P13" s="637">
        <v>308351.13339999999</v>
      </c>
      <c r="Q13" s="637"/>
      <c r="R13" s="638">
        <v>864</v>
      </c>
      <c r="S13" s="639">
        <v>0.1138</v>
      </c>
      <c r="T13" s="639">
        <v>0.1321</v>
      </c>
      <c r="U13" s="639">
        <v>8.6699999999999999E-2</v>
      </c>
      <c r="V13" s="640">
        <v>104.34274536418533</v>
      </c>
    </row>
    <row r="14" spans="1:22">
      <c r="A14" s="401">
        <v>7.1</v>
      </c>
      <c r="B14" s="400" t="s">
        <v>507</v>
      </c>
      <c r="C14" s="637">
        <v>111545017.23829997</v>
      </c>
      <c r="D14" s="637">
        <v>105999711.16019997</v>
      </c>
      <c r="E14" s="637">
        <v>5027036.0142000001</v>
      </c>
      <c r="F14" s="637">
        <v>518270.06390000001</v>
      </c>
      <c r="G14" s="637"/>
      <c r="H14" s="637">
        <v>111823005.92309999</v>
      </c>
      <c r="I14" s="637">
        <v>106224443.4638</v>
      </c>
      <c r="J14" s="637">
        <v>5074077.9804999996</v>
      </c>
      <c r="K14" s="637">
        <v>524484.47880000004</v>
      </c>
      <c r="L14" s="637"/>
      <c r="M14" s="637">
        <v>1051971.3396999999</v>
      </c>
      <c r="N14" s="637">
        <v>294688.5135</v>
      </c>
      <c r="O14" s="637">
        <v>448931.69280000002</v>
      </c>
      <c r="P14" s="637">
        <v>308351.13339999999</v>
      </c>
      <c r="Q14" s="637"/>
      <c r="R14" s="638">
        <v>765</v>
      </c>
      <c r="S14" s="639">
        <v>0.11360000000000001</v>
      </c>
      <c r="T14" s="639">
        <v>0.13189999999999999</v>
      </c>
      <c r="U14" s="639">
        <v>8.7499999999999994E-2</v>
      </c>
      <c r="V14" s="640">
        <v>104.99347545353693</v>
      </c>
    </row>
    <row r="15" spans="1:22">
      <c r="A15" s="401">
        <v>7.2</v>
      </c>
      <c r="B15" s="400" t="s">
        <v>509</v>
      </c>
      <c r="C15" s="637">
        <v>10095115.959600015</v>
      </c>
      <c r="D15" s="637">
        <v>9992848.5752000138</v>
      </c>
      <c r="E15" s="637">
        <v>102267.3844</v>
      </c>
      <c r="F15" s="637"/>
      <c r="G15" s="637"/>
      <c r="H15" s="637">
        <v>10104165.360000014</v>
      </c>
      <c r="I15" s="637">
        <v>10001615.537000014</v>
      </c>
      <c r="J15" s="637">
        <v>102549.823</v>
      </c>
      <c r="K15" s="637"/>
      <c r="L15" s="637"/>
      <c r="M15" s="637">
        <v>24565.765100000001</v>
      </c>
      <c r="N15" s="637">
        <v>23433.1486</v>
      </c>
      <c r="O15" s="637">
        <v>1132.6165000000001</v>
      </c>
      <c r="P15" s="637"/>
      <c r="Q15" s="637"/>
      <c r="R15" s="638">
        <v>83</v>
      </c>
      <c r="S15" s="639">
        <v>0.1174</v>
      </c>
      <c r="T15" s="639">
        <v>0.1358</v>
      </c>
      <c r="U15" s="639">
        <v>8.4099999999999994E-2</v>
      </c>
      <c r="V15" s="640">
        <v>100.37385286314944</v>
      </c>
    </row>
    <row r="16" spans="1:22">
      <c r="A16" s="401">
        <v>7.3</v>
      </c>
      <c r="B16" s="400" t="s">
        <v>506</v>
      </c>
      <c r="C16" s="637">
        <v>2050139.7823999999</v>
      </c>
      <c r="D16" s="637">
        <v>2050139.7823999999</v>
      </c>
      <c r="E16" s="637"/>
      <c r="F16" s="637"/>
      <c r="G16" s="637"/>
      <c r="H16" s="637">
        <v>2053466.0005000001</v>
      </c>
      <c r="I16" s="637">
        <v>2053466.0005000001</v>
      </c>
      <c r="J16" s="637"/>
      <c r="K16" s="637"/>
      <c r="L16" s="637"/>
      <c r="M16" s="637">
        <v>9455.1219000000001</v>
      </c>
      <c r="N16" s="637">
        <v>9455.1219000000001</v>
      </c>
      <c r="O16" s="637"/>
      <c r="P16" s="637"/>
      <c r="Q16" s="637"/>
      <c r="R16" s="638">
        <v>16</v>
      </c>
      <c r="S16" s="639"/>
      <c r="T16" s="639"/>
      <c r="U16" s="639">
        <v>5.9299999999999999E-2</v>
      </c>
      <c r="V16" s="640">
        <v>88.554443067569451</v>
      </c>
    </row>
    <row r="17" spans="1:22">
      <c r="A17" s="403">
        <v>8</v>
      </c>
      <c r="B17" s="406" t="s">
        <v>505</v>
      </c>
      <c r="C17" s="637">
        <v>0</v>
      </c>
      <c r="D17" s="637"/>
      <c r="E17" s="637"/>
      <c r="F17" s="637"/>
      <c r="G17" s="637"/>
      <c r="H17" s="637">
        <v>0</v>
      </c>
      <c r="I17" s="637"/>
      <c r="J17" s="637"/>
      <c r="K17" s="637"/>
      <c r="L17" s="637"/>
      <c r="M17" s="637">
        <v>0</v>
      </c>
      <c r="N17" s="637"/>
      <c r="O17" s="637"/>
      <c r="P17" s="637"/>
      <c r="Q17" s="637"/>
      <c r="R17" s="638"/>
      <c r="S17" s="639"/>
      <c r="T17" s="639"/>
      <c r="U17" s="639"/>
      <c r="V17" s="640"/>
    </row>
    <row r="18" spans="1:22">
      <c r="A18" s="405">
        <v>9</v>
      </c>
      <c r="B18" s="404" t="s">
        <v>497</v>
      </c>
      <c r="C18" s="641">
        <v>0</v>
      </c>
      <c r="D18" s="641"/>
      <c r="E18" s="641"/>
      <c r="F18" s="641"/>
      <c r="G18" s="641"/>
      <c r="H18" s="641">
        <v>0</v>
      </c>
      <c r="I18" s="641"/>
      <c r="J18" s="641"/>
      <c r="K18" s="641"/>
      <c r="L18" s="641"/>
      <c r="M18" s="641">
        <v>0</v>
      </c>
      <c r="N18" s="641"/>
      <c r="O18" s="641"/>
      <c r="P18" s="641"/>
      <c r="Q18" s="641"/>
      <c r="R18" s="642"/>
      <c r="S18" s="643"/>
      <c r="T18" s="643"/>
      <c r="U18" s="643"/>
      <c r="V18" s="644"/>
    </row>
    <row r="19" spans="1:22">
      <c r="A19" s="403">
        <v>10</v>
      </c>
      <c r="B19" s="402" t="s">
        <v>508</v>
      </c>
      <c r="C19" s="637">
        <v>165517986.51390001</v>
      </c>
      <c r="D19" s="637">
        <v>157926578.63620001</v>
      </c>
      <c r="E19" s="637">
        <v>6440778.6138000004</v>
      </c>
      <c r="F19" s="637">
        <v>1150629.2638999999</v>
      </c>
      <c r="G19" s="637"/>
      <c r="H19" s="637">
        <v>165793743.0038</v>
      </c>
      <c r="I19" s="637">
        <v>158057281.31490001</v>
      </c>
      <c r="J19" s="637">
        <v>6519544.4765999997</v>
      </c>
      <c r="K19" s="637">
        <v>1216907.2988</v>
      </c>
      <c r="L19" s="637"/>
      <c r="M19" s="637">
        <v>2091824.3687000002</v>
      </c>
      <c r="N19" s="637">
        <v>699373.84100000001</v>
      </c>
      <c r="O19" s="637">
        <v>613997.00430000003</v>
      </c>
      <c r="P19" s="637">
        <v>778453.52339999995</v>
      </c>
      <c r="Q19" s="637"/>
      <c r="R19" s="638">
        <v>2451</v>
      </c>
      <c r="S19" s="639">
        <v>0.1215</v>
      </c>
      <c r="T19" s="639">
        <v>0.1346</v>
      </c>
      <c r="U19" s="639">
        <v>9.9299999999999999E-2</v>
      </c>
      <c r="V19" s="640">
        <v>91.832027088805972</v>
      </c>
    </row>
    <row r="20" spans="1:22" ht="25.5">
      <c r="A20" s="401">
        <v>10.1</v>
      </c>
      <c r="B20" s="400" t="s">
        <v>512</v>
      </c>
      <c r="C20" s="637">
        <v>0</v>
      </c>
      <c r="D20" s="637"/>
      <c r="E20" s="637"/>
      <c r="F20" s="637"/>
      <c r="G20" s="637"/>
      <c r="H20" s="637">
        <v>0</v>
      </c>
      <c r="I20" s="637"/>
      <c r="J20" s="637"/>
      <c r="K20" s="637"/>
      <c r="L20" s="637"/>
      <c r="M20" s="637">
        <v>0</v>
      </c>
      <c r="N20" s="637"/>
      <c r="O20" s="637"/>
      <c r="P20" s="637"/>
      <c r="Q20" s="637"/>
      <c r="R20" s="638"/>
      <c r="S20" s="638"/>
      <c r="T20" s="638"/>
      <c r="U20" s="638"/>
      <c r="V20" s="638"/>
    </row>
    <row r="24" spans="1:22">
      <c r="C24" s="708"/>
      <c r="D24" s="708"/>
      <c r="E24" s="708"/>
      <c r="F24" s="708"/>
      <c r="G24" s="708"/>
      <c r="H24" s="708"/>
      <c r="I24" s="708"/>
      <c r="J24" s="708"/>
      <c r="K24" s="708"/>
      <c r="L24" s="708"/>
      <c r="M24" s="708"/>
      <c r="N24" s="708"/>
      <c r="O24" s="708"/>
      <c r="P24" s="708"/>
      <c r="Q24" s="708"/>
      <c r="R24" s="708"/>
      <c r="S24" s="708"/>
      <c r="T24" s="708"/>
      <c r="U24" s="708"/>
      <c r="V24" s="708"/>
    </row>
    <row r="25" spans="1:22">
      <c r="C25" s="708"/>
      <c r="D25" s="708"/>
      <c r="E25" s="708"/>
      <c r="F25" s="708"/>
      <c r="G25" s="708"/>
      <c r="H25" s="708"/>
      <c r="I25" s="708"/>
      <c r="J25" s="708"/>
      <c r="K25" s="708"/>
      <c r="L25" s="708"/>
      <c r="M25" s="708"/>
      <c r="N25" s="708"/>
      <c r="O25" s="708"/>
      <c r="P25" s="708"/>
      <c r="Q25" s="708"/>
      <c r="R25" s="708"/>
      <c r="S25" s="708"/>
      <c r="T25" s="708"/>
      <c r="U25" s="708"/>
      <c r="V25" s="708"/>
    </row>
    <row r="26" spans="1:22">
      <c r="C26" s="708"/>
      <c r="D26" s="708"/>
      <c r="E26" s="708"/>
      <c r="F26" s="708"/>
      <c r="G26" s="708"/>
      <c r="H26" s="708"/>
      <c r="I26" s="708"/>
      <c r="J26" s="708"/>
      <c r="K26" s="708"/>
      <c r="L26" s="708"/>
      <c r="M26" s="708"/>
      <c r="N26" s="708"/>
      <c r="O26" s="708"/>
      <c r="P26" s="708"/>
      <c r="Q26" s="708"/>
      <c r="R26" s="708"/>
      <c r="S26" s="708"/>
      <c r="T26" s="708"/>
      <c r="U26" s="708"/>
      <c r="V26" s="708"/>
    </row>
    <row r="27" spans="1:22">
      <c r="C27" s="708"/>
      <c r="D27" s="708"/>
      <c r="E27" s="708"/>
      <c r="F27" s="708"/>
      <c r="G27" s="708"/>
      <c r="H27" s="708"/>
      <c r="I27" s="708"/>
      <c r="J27" s="708"/>
      <c r="K27" s="708"/>
      <c r="L27" s="708"/>
      <c r="M27" s="708"/>
      <c r="N27" s="708"/>
      <c r="O27" s="708"/>
      <c r="P27" s="708"/>
      <c r="Q27" s="708"/>
      <c r="R27" s="708"/>
      <c r="S27" s="708"/>
      <c r="T27" s="708"/>
      <c r="U27" s="708"/>
      <c r="V27" s="708"/>
    </row>
    <row r="28" spans="1:22">
      <c r="C28" s="708"/>
      <c r="D28" s="708"/>
      <c r="E28" s="708"/>
      <c r="F28" s="708"/>
      <c r="G28" s="708"/>
      <c r="H28" s="708"/>
      <c r="I28" s="708"/>
      <c r="J28" s="708"/>
      <c r="K28" s="708"/>
      <c r="L28" s="708"/>
      <c r="M28" s="708"/>
      <c r="N28" s="708"/>
      <c r="O28" s="708"/>
      <c r="P28" s="708"/>
      <c r="Q28" s="708"/>
      <c r="R28" s="708"/>
      <c r="S28" s="708"/>
      <c r="T28" s="708"/>
      <c r="U28" s="708"/>
      <c r="V28" s="708"/>
    </row>
    <row r="29" spans="1:22">
      <c r="C29" s="708"/>
      <c r="D29" s="708"/>
      <c r="E29" s="708"/>
      <c r="F29" s="708"/>
      <c r="G29" s="708"/>
      <c r="H29" s="708"/>
      <c r="I29" s="708"/>
      <c r="J29" s="708"/>
      <c r="K29" s="708"/>
      <c r="L29" s="708"/>
      <c r="M29" s="708"/>
      <c r="N29" s="708"/>
      <c r="O29" s="708"/>
      <c r="P29" s="708"/>
      <c r="Q29" s="708"/>
      <c r="R29" s="708"/>
      <c r="S29" s="708"/>
      <c r="T29" s="708"/>
      <c r="U29" s="708"/>
      <c r="V29" s="708"/>
    </row>
    <row r="30" spans="1:22">
      <c r="C30" s="708"/>
      <c r="D30" s="708"/>
      <c r="E30" s="708"/>
      <c r="F30" s="708"/>
      <c r="G30" s="708"/>
      <c r="H30" s="708"/>
      <c r="I30" s="708"/>
      <c r="J30" s="708"/>
      <c r="K30" s="708"/>
      <c r="L30" s="708"/>
      <c r="M30" s="708"/>
      <c r="N30" s="708"/>
      <c r="O30" s="708"/>
      <c r="P30" s="708"/>
      <c r="Q30" s="708"/>
      <c r="R30" s="708"/>
      <c r="S30" s="708"/>
      <c r="T30" s="708"/>
      <c r="U30" s="708"/>
      <c r="V30" s="708"/>
    </row>
    <row r="31" spans="1:22">
      <c r="C31" s="708"/>
      <c r="D31" s="708"/>
      <c r="E31" s="708"/>
      <c r="F31" s="708"/>
      <c r="G31" s="708"/>
      <c r="H31" s="708"/>
      <c r="I31" s="708"/>
      <c r="J31" s="708"/>
      <c r="K31" s="708"/>
      <c r="L31" s="708"/>
      <c r="M31" s="708"/>
      <c r="N31" s="708"/>
      <c r="O31" s="708"/>
      <c r="P31" s="708"/>
      <c r="Q31" s="708"/>
      <c r="R31" s="708"/>
      <c r="S31" s="708"/>
      <c r="T31" s="708"/>
      <c r="U31" s="708"/>
      <c r="V31" s="708"/>
    </row>
    <row r="32" spans="1:22">
      <c r="C32" s="708"/>
      <c r="D32" s="708"/>
      <c r="E32" s="708"/>
      <c r="F32" s="708"/>
      <c r="G32" s="708"/>
      <c r="H32" s="708"/>
      <c r="I32" s="708"/>
      <c r="J32" s="708"/>
      <c r="K32" s="708"/>
      <c r="L32" s="708"/>
      <c r="M32" s="708"/>
      <c r="N32" s="708"/>
      <c r="O32" s="708"/>
      <c r="P32" s="708"/>
      <c r="Q32" s="708"/>
      <c r="R32" s="708"/>
      <c r="S32" s="708"/>
      <c r="T32" s="708"/>
      <c r="U32" s="708"/>
      <c r="V32" s="708"/>
    </row>
    <row r="33" spans="3:22">
      <c r="C33" s="708"/>
      <c r="D33" s="708"/>
      <c r="E33" s="708"/>
      <c r="F33" s="708"/>
      <c r="G33" s="708"/>
      <c r="H33" s="708"/>
      <c r="I33" s="708"/>
      <c r="J33" s="708"/>
      <c r="K33" s="708"/>
      <c r="L33" s="708"/>
      <c r="M33" s="708"/>
      <c r="N33" s="708"/>
      <c r="O33" s="708"/>
      <c r="P33" s="708"/>
      <c r="Q33" s="708"/>
      <c r="R33" s="708"/>
      <c r="S33" s="708"/>
      <c r="T33" s="708"/>
      <c r="U33" s="708"/>
      <c r="V33" s="708"/>
    </row>
    <row r="34" spans="3:22">
      <c r="C34" s="708"/>
      <c r="D34" s="708"/>
      <c r="E34" s="708"/>
      <c r="F34" s="708"/>
      <c r="G34" s="708"/>
      <c r="H34" s="708"/>
      <c r="I34" s="708"/>
      <c r="J34" s="708"/>
      <c r="K34" s="708"/>
      <c r="L34" s="708"/>
      <c r="M34" s="708"/>
      <c r="N34" s="708"/>
      <c r="O34" s="708"/>
      <c r="P34" s="708"/>
      <c r="Q34" s="708"/>
      <c r="R34" s="708"/>
      <c r="S34" s="708"/>
      <c r="T34" s="708"/>
      <c r="U34" s="708"/>
      <c r="V34" s="708"/>
    </row>
    <row r="35" spans="3:22">
      <c r="C35" s="708"/>
      <c r="D35" s="708"/>
      <c r="E35" s="708"/>
      <c r="F35" s="708"/>
      <c r="G35" s="708"/>
      <c r="H35" s="708"/>
      <c r="I35" s="708"/>
      <c r="J35" s="708"/>
      <c r="K35" s="708"/>
      <c r="L35" s="708"/>
      <c r="M35" s="708"/>
      <c r="N35" s="708"/>
      <c r="O35" s="708"/>
      <c r="P35" s="708"/>
      <c r="Q35" s="708"/>
      <c r="R35" s="708"/>
      <c r="S35" s="708"/>
      <c r="T35" s="708"/>
      <c r="U35" s="708"/>
      <c r="V35" s="708"/>
    </row>
    <row r="36" spans="3:22">
      <c r="C36" s="708"/>
      <c r="D36" s="708"/>
      <c r="E36" s="708"/>
      <c r="F36" s="708"/>
      <c r="G36" s="708"/>
      <c r="H36" s="708"/>
      <c r="I36" s="708"/>
      <c r="J36" s="708"/>
      <c r="K36" s="708"/>
      <c r="L36" s="708"/>
      <c r="M36" s="708"/>
      <c r="N36" s="708"/>
      <c r="O36" s="708"/>
      <c r="P36" s="708"/>
      <c r="Q36" s="708"/>
      <c r="R36" s="708"/>
      <c r="S36" s="708"/>
      <c r="T36" s="708"/>
      <c r="U36" s="708"/>
      <c r="V36" s="708"/>
    </row>
    <row r="37" spans="3:22">
      <c r="C37" s="708"/>
      <c r="D37" s="708"/>
      <c r="E37" s="708"/>
      <c r="F37" s="708"/>
      <c r="G37" s="708"/>
      <c r="H37" s="708"/>
      <c r="I37" s="708"/>
      <c r="J37" s="708"/>
      <c r="K37" s="708"/>
      <c r="L37" s="708"/>
      <c r="M37" s="708"/>
      <c r="N37" s="708"/>
      <c r="O37" s="708"/>
      <c r="P37" s="708"/>
      <c r="Q37" s="708"/>
      <c r="R37" s="708"/>
      <c r="S37" s="708"/>
      <c r="T37" s="708"/>
      <c r="U37" s="708"/>
      <c r="V37" s="708"/>
    </row>
    <row r="38" spans="3:22">
      <c r="C38" s="708"/>
      <c r="D38" s="708"/>
      <c r="E38" s="708"/>
      <c r="F38" s="708"/>
      <c r="G38" s="708"/>
      <c r="H38" s="708"/>
      <c r="I38" s="708"/>
      <c r="J38" s="708"/>
      <c r="K38" s="708"/>
      <c r="L38" s="708"/>
      <c r="M38" s="708"/>
      <c r="N38" s="708"/>
      <c r="O38" s="708"/>
      <c r="P38" s="708"/>
      <c r="Q38" s="708"/>
      <c r="R38" s="708"/>
      <c r="S38" s="708"/>
      <c r="T38" s="708"/>
      <c r="U38" s="708"/>
      <c r="V38" s="708"/>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N45"/>
  <sheetViews>
    <sheetView zoomScale="80" zoomScaleNormal="80" workbookViewId="0">
      <selection activeCell="O13" sqref="O13"/>
    </sheetView>
  </sheetViews>
  <sheetFormatPr defaultRowHeight="15"/>
  <cols>
    <col min="2" max="2" width="66.5703125" customWidth="1"/>
    <col min="3" max="6" width="13" bestFit="1" customWidth="1"/>
    <col min="7" max="7" width="12.28515625" bestFit="1" customWidth="1"/>
    <col min="8" max="8" width="13" bestFit="1" customWidth="1"/>
    <col min="9" max="12" width="12" bestFit="1" customWidth="1"/>
    <col min="13" max="13" width="5.5703125" bestFit="1" customWidth="1"/>
    <col min="14" max="14" width="12" bestFit="1" customWidth="1"/>
  </cols>
  <sheetData>
    <row r="1" spans="1:14" s="5" customFormat="1" ht="14.25">
      <c r="A1" s="2" t="s">
        <v>30</v>
      </c>
      <c r="B1" s="3" t="str">
        <f>'Info '!C2</f>
        <v>JSC ProCredit Bank</v>
      </c>
      <c r="C1" s="3"/>
      <c r="D1" s="4"/>
      <c r="E1" s="4"/>
      <c r="F1" s="4"/>
      <c r="G1" s="4"/>
    </row>
    <row r="2" spans="1:14" s="5" customFormat="1" ht="14.25">
      <c r="A2" s="2" t="s">
        <v>31</v>
      </c>
      <c r="B2" s="221">
        <f>'1. key ratios'!B2</f>
        <v>46112</v>
      </c>
      <c r="C2" s="3"/>
      <c r="D2" s="4"/>
      <c r="E2" s="4"/>
      <c r="F2" s="4"/>
      <c r="G2" s="4"/>
    </row>
    <row r="4" spans="1:14">
      <c r="A4" s="729" t="s">
        <v>6</v>
      </c>
      <c r="B4" s="731" t="s">
        <v>583</v>
      </c>
      <c r="C4" s="721" t="s">
        <v>520</v>
      </c>
      <c r="D4" s="721"/>
      <c r="E4" s="721"/>
      <c r="F4" s="721" t="s">
        <v>521</v>
      </c>
      <c r="G4" s="721"/>
      <c r="H4" s="722"/>
    </row>
    <row r="5" spans="1:14" ht="15.6" customHeight="1">
      <c r="A5" s="730"/>
      <c r="B5" s="732"/>
      <c r="C5" s="294" t="s">
        <v>32</v>
      </c>
      <c r="D5" s="294" t="s">
        <v>33</v>
      </c>
      <c r="E5" s="294" t="s">
        <v>34</v>
      </c>
      <c r="F5" s="294" t="s">
        <v>32</v>
      </c>
      <c r="G5" s="294" t="s">
        <v>33</v>
      </c>
      <c r="H5" s="294" t="s">
        <v>34</v>
      </c>
    </row>
    <row r="6" spans="1:14">
      <c r="A6" s="295">
        <v>1</v>
      </c>
      <c r="B6" s="296" t="s">
        <v>584</v>
      </c>
      <c r="C6" s="535">
        <v>21063576.976300005</v>
      </c>
      <c r="D6" s="535">
        <v>19126797.572599966</v>
      </c>
      <c r="E6" s="536">
        <v>40190374.548899971</v>
      </c>
      <c r="F6" s="535">
        <v>16465570.369411061</v>
      </c>
      <c r="G6" s="535">
        <v>16995330.584399991</v>
      </c>
      <c r="H6" s="536">
        <v>33460900.953811049</v>
      </c>
      <c r="I6" s="709"/>
      <c r="J6" s="709"/>
      <c r="K6" s="709"/>
      <c r="L6" s="709"/>
      <c r="M6" s="709"/>
      <c r="N6" s="709"/>
    </row>
    <row r="7" spans="1:14">
      <c r="A7" s="295">
        <v>1.1000000000000001</v>
      </c>
      <c r="B7" s="297" t="s">
        <v>527</v>
      </c>
      <c r="C7" s="535"/>
      <c r="D7" s="535"/>
      <c r="E7" s="536">
        <v>0</v>
      </c>
      <c r="F7" s="535">
        <v>0</v>
      </c>
      <c r="G7" s="535">
        <v>0</v>
      </c>
      <c r="H7" s="536">
        <v>0</v>
      </c>
      <c r="I7" s="709"/>
      <c r="J7" s="709"/>
      <c r="K7" s="709"/>
      <c r="L7" s="709"/>
      <c r="M7" s="709"/>
      <c r="N7" s="709"/>
    </row>
    <row r="8" spans="1:14">
      <c r="A8" s="295">
        <v>1.2</v>
      </c>
      <c r="B8" s="297" t="s">
        <v>529</v>
      </c>
      <c r="C8" s="535"/>
      <c r="D8" s="535"/>
      <c r="E8" s="536">
        <v>0</v>
      </c>
      <c r="F8" s="535">
        <v>0</v>
      </c>
      <c r="G8" s="535">
        <v>0</v>
      </c>
      <c r="H8" s="536">
        <v>0</v>
      </c>
      <c r="I8" s="709"/>
      <c r="J8" s="709"/>
      <c r="K8" s="709"/>
      <c r="L8" s="709"/>
      <c r="M8" s="709"/>
      <c r="N8" s="709"/>
    </row>
    <row r="9" spans="1:14" ht="21.6" customHeight="1">
      <c r="A9" s="295">
        <v>1.3</v>
      </c>
      <c r="B9" s="297" t="s">
        <v>585</v>
      </c>
      <c r="C9" s="535"/>
      <c r="D9" s="535"/>
      <c r="E9" s="536">
        <v>0</v>
      </c>
      <c r="F9" s="535">
        <v>0</v>
      </c>
      <c r="G9" s="535">
        <v>0</v>
      </c>
      <c r="H9" s="536">
        <v>0</v>
      </c>
      <c r="I9" s="709"/>
      <c r="J9" s="709"/>
      <c r="K9" s="709"/>
      <c r="L9" s="709"/>
      <c r="M9" s="709"/>
      <c r="N9" s="709"/>
    </row>
    <row r="10" spans="1:14">
      <c r="A10" s="295">
        <v>1.4</v>
      </c>
      <c r="B10" s="297" t="s">
        <v>531</v>
      </c>
      <c r="C10" s="535"/>
      <c r="D10" s="535"/>
      <c r="E10" s="536">
        <v>0</v>
      </c>
      <c r="F10" s="535">
        <v>0</v>
      </c>
      <c r="G10" s="535">
        <v>0</v>
      </c>
      <c r="H10" s="536">
        <v>0</v>
      </c>
      <c r="I10" s="709"/>
      <c r="J10" s="709"/>
      <c r="K10" s="709"/>
      <c r="L10" s="709"/>
      <c r="M10" s="709"/>
      <c r="N10" s="709"/>
    </row>
    <row r="11" spans="1:14">
      <c r="A11" s="295">
        <v>1.5</v>
      </c>
      <c r="B11" s="297" t="s">
        <v>535</v>
      </c>
      <c r="C11" s="535">
        <v>21063576.976300005</v>
      </c>
      <c r="D11" s="535">
        <v>19126797.572599966</v>
      </c>
      <c r="E11" s="536">
        <v>40190374.548899971</v>
      </c>
      <c r="F11" s="535">
        <v>16465570.369411061</v>
      </c>
      <c r="G11" s="535">
        <v>16995330.584399991</v>
      </c>
      <c r="H11" s="536">
        <v>33460900.953811049</v>
      </c>
      <c r="I11" s="709"/>
      <c r="J11" s="709"/>
      <c r="K11" s="709"/>
      <c r="L11" s="709"/>
      <c r="M11" s="709"/>
      <c r="N11" s="709"/>
    </row>
    <row r="12" spans="1:14">
      <c r="A12" s="295">
        <v>1.6</v>
      </c>
      <c r="B12" s="298" t="s">
        <v>417</v>
      </c>
      <c r="C12" s="535"/>
      <c r="D12" s="535"/>
      <c r="E12" s="536">
        <v>0</v>
      </c>
      <c r="F12" s="535">
        <v>0</v>
      </c>
      <c r="G12" s="535">
        <v>0</v>
      </c>
      <c r="H12" s="536">
        <v>0</v>
      </c>
      <c r="I12" s="709"/>
      <c r="J12" s="709"/>
      <c r="K12" s="709"/>
      <c r="L12" s="709"/>
      <c r="M12" s="709"/>
      <c r="N12" s="709"/>
    </row>
    <row r="13" spans="1:14">
      <c r="A13" s="295">
        <v>2</v>
      </c>
      <c r="B13" s="299" t="s">
        <v>586</v>
      </c>
      <c r="C13" s="535">
        <v>-8083112.8757000081</v>
      </c>
      <c r="D13" s="535">
        <v>-12513012.655000016</v>
      </c>
      <c r="E13" s="536">
        <v>-20596125.530700024</v>
      </c>
      <c r="F13" s="535">
        <v>-5608954.1921999827</v>
      </c>
      <c r="G13" s="535">
        <v>-9895481.0789000057</v>
      </c>
      <c r="H13" s="536">
        <v>-15504435.271099988</v>
      </c>
      <c r="I13" s="709"/>
      <c r="J13" s="709"/>
      <c r="K13" s="709"/>
      <c r="L13" s="709"/>
      <c r="M13" s="709"/>
      <c r="N13" s="709"/>
    </row>
    <row r="14" spans="1:14">
      <c r="A14" s="295">
        <v>2.1</v>
      </c>
      <c r="B14" s="297" t="s">
        <v>587</v>
      </c>
      <c r="C14" s="535"/>
      <c r="D14" s="535"/>
      <c r="E14" s="536">
        <v>0</v>
      </c>
      <c r="F14" s="535">
        <v>0</v>
      </c>
      <c r="G14" s="535">
        <v>0</v>
      </c>
      <c r="H14" s="536">
        <v>0</v>
      </c>
      <c r="I14" s="709"/>
      <c r="J14" s="709"/>
      <c r="K14" s="709"/>
      <c r="L14" s="709"/>
      <c r="M14" s="709"/>
      <c r="N14" s="709"/>
    </row>
    <row r="15" spans="1:14" ht="24.6" customHeight="1">
      <c r="A15" s="295">
        <v>2.2000000000000002</v>
      </c>
      <c r="B15" s="297" t="s">
        <v>588</v>
      </c>
      <c r="C15" s="535"/>
      <c r="D15" s="535"/>
      <c r="E15" s="536">
        <v>0</v>
      </c>
      <c r="F15" s="535">
        <v>0</v>
      </c>
      <c r="G15" s="535">
        <v>0</v>
      </c>
      <c r="H15" s="536">
        <v>0</v>
      </c>
      <c r="I15" s="709"/>
      <c r="J15" s="709"/>
      <c r="K15" s="709"/>
      <c r="L15" s="709"/>
      <c r="M15" s="709"/>
      <c r="N15" s="709"/>
    </row>
    <row r="16" spans="1:14" ht="20.45" customHeight="1">
      <c r="A16" s="295">
        <v>2.2999999999999998</v>
      </c>
      <c r="B16" s="297" t="s">
        <v>589</v>
      </c>
      <c r="C16" s="535">
        <v>-8083112.8757000081</v>
      </c>
      <c r="D16" s="535">
        <v>-12513012.655000016</v>
      </c>
      <c r="E16" s="536">
        <v>-20596125.530700024</v>
      </c>
      <c r="F16" s="535">
        <v>-5608954.1921999827</v>
      </c>
      <c r="G16" s="535">
        <v>-9895481.0789000057</v>
      </c>
      <c r="H16" s="536">
        <v>-15504435.271099988</v>
      </c>
      <c r="I16" s="709"/>
      <c r="J16" s="709"/>
      <c r="K16" s="709"/>
      <c r="L16" s="709"/>
      <c r="M16" s="709"/>
      <c r="N16" s="709"/>
    </row>
    <row r="17" spans="1:14">
      <c r="A17" s="295">
        <v>2.4</v>
      </c>
      <c r="B17" s="297" t="s">
        <v>590</v>
      </c>
      <c r="C17" s="535"/>
      <c r="D17" s="535"/>
      <c r="E17" s="536">
        <v>0</v>
      </c>
      <c r="F17" s="535">
        <v>0</v>
      </c>
      <c r="G17" s="535">
        <v>0</v>
      </c>
      <c r="H17" s="536">
        <v>0</v>
      </c>
      <c r="I17" s="709"/>
      <c r="J17" s="709"/>
      <c r="K17" s="709"/>
      <c r="L17" s="709"/>
      <c r="M17" s="709"/>
      <c r="N17" s="709"/>
    </row>
    <row r="18" spans="1:14">
      <c r="A18" s="295">
        <v>3</v>
      </c>
      <c r="B18" s="299" t="s">
        <v>591</v>
      </c>
      <c r="C18" s="535"/>
      <c r="D18" s="535"/>
      <c r="E18" s="536">
        <v>0</v>
      </c>
      <c r="F18" s="535">
        <v>0</v>
      </c>
      <c r="G18" s="535">
        <v>473.06439600000158</v>
      </c>
      <c r="H18" s="536">
        <v>473.06439600000158</v>
      </c>
      <c r="I18" s="709"/>
      <c r="J18" s="709"/>
      <c r="K18" s="709"/>
      <c r="L18" s="709"/>
      <c r="M18" s="709"/>
      <c r="N18" s="709"/>
    </row>
    <row r="19" spans="1:14">
      <c r="A19" s="295">
        <v>4</v>
      </c>
      <c r="B19" s="299" t="s">
        <v>592</v>
      </c>
      <c r="C19" s="535">
        <v>1852188.4999999995</v>
      </c>
      <c r="D19" s="535">
        <v>1116927.7115109998</v>
      </c>
      <c r="E19" s="536">
        <v>2969116.2115109991</v>
      </c>
      <c r="F19" s="535">
        <v>1869207.1299999983</v>
      </c>
      <c r="G19" s="535">
        <v>1203835.5851279998</v>
      </c>
      <c r="H19" s="536">
        <v>3073042.715127998</v>
      </c>
      <c r="I19" s="709"/>
      <c r="J19" s="709"/>
      <c r="K19" s="709"/>
      <c r="L19" s="709"/>
      <c r="M19" s="709"/>
      <c r="N19" s="709"/>
    </row>
    <row r="20" spans="1:14">
      <c r="A20" s="295">
        <v>5</v>
      </c>
      <c r="B20" s="299" t="s">
        <v>593</v>
      </c>
      <c r="C20" s="535">
        <v>-185167.60999999975</v>
      </c>
      <c r="D20" s="535">
        <v>-1471811.8499999999</v>
      </c>
      <c r="E20" s="536">
        <v>-1656979.4599999995</v>
      </c>
      <c r="F20" s="535">
        <v>-211598.43524800002</v>
      </c>
      <c r="G20" s="535">
        <v>-1609150.65</v>
      </c>
      <c r="H20" s="536">
        <v>-1820749.085248</v>
      </c>
      <c r="I20" s="709"/>
      <c r="J20" s="709"/>
      <c r="K20" s="709"/>
      <c r="L20" s="709"/>
      <c r="M20" s="709"/>
      <c r="N20" s="709"/>
    </row>
    <row r="21" spans="1:14" ht="24" customHeight="1">
      <c r="A21" s="295">
        <v>6</v>
      </c>
      <c r="B21" s="299" t="s">
        <v>594</v>
      </c>
      <c r="C21" s="535"/>
      <c r="D21" s="535"/>
      <c r="E21" s="536">
        <v>0</v>
      </c>
      <c r="F21" s="535">
        <v>0</v>
      </c>
      <c r="G21" s="535">
        <v>0</v>
      </c>
      <c r="H21" s="536">
        <v>0</v>
      </c>
      <c r="I21" s="709"/>
      <c r="J21" s="709"/>
      <c r="K21" s="709"/>
      <c r="L21" s="709"/>
      <c r="M21" s="709"/>
      <c r="N21" s="709"/>
    </row>
    <row r="22" spans="1:14" ht="18.600000000000001" customHeight="1">
      <c r="A22" s="295">
        <v>7</v>
      </c>
      <c r="B22" s="299" t="s">
        <v>595</v>
      </c>
      <c r="C22" s="535"/>
      <c r="D22" s="535"/>
      <c r="E22" s="536">
        <v>0</v>
      </c>
      <c r="F22" s="535">
        <v>0</v>
      </c>
      <c r="G22" s="535">
        <v>0</v>
      </c>
      <c r="H22" s="536">
        <v>0</v>
      </c>
      <c r="I22" s="709"/>
      <c r="J22" s="709"/>
      <c r="K22" s="709"/>
      <c r="L22" s="709"/>
      <c r="M22" s="709"/>
      <c r="N22" s="709"/>
    </row>
    <row r="23" spans="1:14" ht="25.5" customHeight="1">
      <c r="A23" s="295">
        <v>8</v>
      </c>
      <c r="B23" s="300" t="s">
        <v>596</v>
      </c>
      <c r="C23" s="535"/>
      <c r="D23" s="535"/>
      <c r="E23" s="536">
        <v>0</v>
      </c>
      <c r="F23" s="535">
        <v>0</v>
      </c>
      <c r="G23" s="535">
        <v>0</v>
      </c>
      <c r="H23" s="536">
        <v>0</v>
      </c>
      <c r="I23" s="709"/>
      <c r="J23" s="709"/>
      <c r="K23" s="709"/>
      <c r="L23" s="709"/>
      <c r="M23" s="709"/>
      <c r="N23" s="709"/>
    </row>
    <row r="24" spans="1:14" ht="34.5" customHeight="1">
      <c r="A24" s="295">
        <v>9</v>
      </c>
      <c r="B24" s="300" t="s">
        <v>597</v>
      </c>
      <c r="C24" s="535"/>
      <c r="D24" s="535"/>
      <c r="E24" s="536">
        <v>0</v>
      </c>
      <c r="F24" s="535">
        <v>0</v>
      </c>
      <c r="G24" s="535">
        <v>0</v>
      </c>
      <c r="H24" s="536">
        <v>0</v>
      </c>
      <c r="I24" s="709"/>
      <c r="J24" s="709"/>
      <c r="K24" s="709"/>
      <c r="L24" s="709"/>
      <c r="M24" s="709"/>
      <c r="N24" s="709"/>
    </row>
    <row r="25" spans="1:14">
      <c r="A25" s="295">
        <v>10</v>
      </c>
      <c r="B25" s="299" t="s">
        <v>598</v>
      </c>
      <c r="C25" s="535">
        <v>2740658.9480857882</v>
      </c>
      <c r="D25" s="535"/>
      <c r="E25" s="536">
        <v>2740658.9480857882</v>
      </c>
      <c r="F25" s="535">
        <v>2823725.6300000013</v>
      </c>
      <c r="G25" s="535">
        <v>0</v>
      </c>
      <c r="H25" s="536">
        <v>2823725.6300000013</v>
      </c>
      <c r="I25" s="709"/>
      <c r="J25" s="709"/>
      <c r="K25" s="709"/>
      <c r="L25" s="709"/>
      <c r="M25" s="709"/>
      <c r="N25" s="709"/>
    </row>
    <row r="26" spans="1:14">
      <c r="A26" s="295">
        <v>11</v>
      </c>
      <c r="B26" s="301" t="s">
        <v>599</v>
      </c>
      <c r="C26" s="535">
        <v>17286.579999999998</v>
      </c>
      <c r="D26" s="535"/>
      <c r="E26" s="536">
        <v>17286.579999999998</v>
      </c>
      <c r="F26" s="535">
        <v>171757.86</v>
      </c>
      <c r="G26" s="535">
        <v>0</v>
      </c>
      <c r="H26" s="536">
        <v>171757.86</v>
      </c>
      <c r="I26" s="709"/>
      <c r="J26" s="709"/>
      <c r="K26" s="709"/>
      <c r="L26" s="709"/>
      <c r="M26" s="709"/>
      <c r="N26" s="709"/>
    </row>
    <row r="27" spans="1:14">
      <c r="A27" s="295">
        <v>12</v>
      </c>
      <c r="B27" s="299" t="s">
        <v>600</v>
      </c>
      <c r="C27" s="535">
        <v>700458.3822778461</v>
      </c>
      <c r="D27" s="535">
        <v>33029.323299999996</v>
      </c>
      <c r="E27" s="536">
        <v>733487.70557784615</v>
      </c>
      <c r="F27" s="535">
        <v>454313.43000000005</v>
      </c>
      <c r="G27" s="535">
        <v>8254.1032599999999</v>
      </c>
      <c r="H27" s="536">
        <v>462567.53326000005</v>
      </c>
      <c r="I27" s="709"/>
      <c r="J27" s="709"/>
      <c r="K27" s="709"/>
      <c r="L27" s="709"/>
      <c r="M27" s="709"/>
      <c r="N27" s="709"/>
    </row>
    <row r="28" spans="1:14">
      <c r="A28" s="295">
        <v>13</v>
      </c>
      <c r="B28" s="302" t="s">
        <v>601</v>
      </c>
      <c r="C28" s="535">
        <v>-437813.47</v>
      </c>
      <c r="D28" s="535"/>
      <c r="E28" s="536">
        <v>-437813.47</v>
      </c>
      <c r="F28" s="535">
        <v>-417611.77</v>
      </c>
      <c r="G28" s="535">
        <v>0</v>
      </c>
      <c r="H28" s="536">
        <v>-417611.77</v>
      </c>
      <c r="I28" s="709"/>
      <c r="J28" s="709"/>
      <c r="K28" s="709"/>
      <c r="L28" s="709"/>
      <c r="M28" s="709"/>
      <c r="N28" s="709"/>
    </row>
    <row r="29" spans="1:14">
      <c r="A29" s="295">
        <v>14</v>
      </c>
      <c r="B29" s="303" t="s">
        <v>602</v>
      </c>
      <c r="C29" s="535">
        <v>-12540500.283121001</v>
      </c>
      <c r="D29" s="535">
        <v>-1395548.22</v>
      </c>
      <c r="E29" s="536">
        <v>-13936048.503121002</v>
      </c>
      <c r="F29" s="535">
        <v>-14194534.837499999</v>
      </c>
      <c r="G29" s="535">
        <v>-1554498.89</v>
      </c>
      <c r="H29" s="536">
        <v>-15749033.727499999</v>
      </c>
      <c r="I29" s="709"/>
      <c r="J29" s="709"/>
      <c r="K29" s="709"/>
      <c r="L29" s="709"/>
      <c r="M29" s="709"/>
      <c r="N29" s="709"/>
    </row>
    <row r="30" spans="1:14">
      <c r="A30" s="295">
        <v>14.1</v>
      </c>
      <c r="B30" s="278" t="s">
        <v>603</v>
      </c>
      <c r="C30" s="535">
        <v>-7406077.4699999997</v>
      </c>
      <c r="D30" s="535"/>
      <c r="E30" s="536">
        <v>-7406077.4699999997</v>
      </c>
      <c r="F30" s="535">
        <v>-8434562.6499999985</v>
      </c>
      <c r="G30" s="535">
        <v>0</v>
      </c>
      <c r="H30" s="536">
        <v>-8434562.6499999985</v>
      </c>
      <c r="I30" s="709"/>
      <c r="J30" s="709"/>
      <c r="K30" s="709"/>
      <c r="L30" s="709"/>
      <c r="M30" s="709"/>
      <c r="N30" s="709"/>
    </row>
    <row r="31" spans="1:14">
      <c r="A31" s="295">
        <v>14.2</v>
      </c>
      <c r="B31" s="278" t="s">
        <v>604</v>
      </c>
      <c r="C31" s="535">
        <v>-5134422.8131210003</v>
      </c>
      <c r="D31" s="535">
        <v>-1395548.22</v>
      </c>
      <c r="E31" s="536">
        <v>-6529971.033121</v>
      </c>
      <c r="F31" s="535">
        <v>-5759972.1874999991</v>
      </c>
      <c r="G31" s="535">
        <v>-1554498.89</v>
      </c>
      <c r="H31" s="536">
        <v>-7314471.0774999987</v>
      </c>
      <c r="I31" s="709"/>
      <c r="J31" s="709"/>
      <c r="K31" s="709"/>
      <c r="L31" s="709"/>
      <c r="M31" s="709"/>
      <c r="N31" s="709"/>
    </row>
    <row r="32" spans="1:14">
      <c r="A32" s="295">
        <v>15</v>
      </c>
      <c r="B32" s="299" t="s">
        <v>605</v>
      </c>
      <c r="C32" s="535">
        <v>-1410909.1700000004</v>
      </c>
      <c r="D32" s="535"/>
      <c r="E32" s="536">
        <v>-1410909.1700000004</v>
      </c>
      <c r="F32" s="535">
        <v>-1358016.0799999998</v>
      </c>
      <c r="G32" s="535">
        <v>0</v>
      </c>
      <c r="H32" s="536">
        <v>-1358016.0799999998</v>
      </c>
      <c r="I32" s="709"/>
      <c r="J32" s="709"/>
      <c r="K32" s="709"/>
      <c r="L32" s="709"/>
      <c r="M32" s="709"/>
      <c r="N32" s="709"/>
    </row>
    <row r="33" spans="1:14" ht="22.5" customHeight="1">
      <c r="A33" s="295">
        <v>16</v>
      </c>
      <c r="B33" s="276" t="s">
        <v>606</v>
      </c>
      <c r="C33" s="535">
        <v>-126273.356300004</v>
      </c>
      <c r="D33" s="535"/>
      <c r="E33" s="536">
        <v>-126273.356300004</v>
      </c>
      <c r="F33" s="535">
        <v>-232105.194410981</v>
      </c>
      <c r="G33" s="535">
        <v>0</v>
      </c>
      <c r="H33" s="536">
        <v>-232105.194410981</v>
      </c>
      <c r="I33" s="709"/>
      <c r="J33" s="709"/>
      <c r="K33" s="709"/>
      <c r="L33" s="709"/>
      <c r="M33" s="709"/>
      <c r="N33" s="709"/>
    </row>
    <row r="34" spans="1:14">
      <c r="A34" s="295">
        <v>17</v>
      </c>
      <c r="B34" s="299" t="s">
        <v>607</v>
      </c>
      <c r="C34" s="535">
        <v>133324.41999999998</v>
      </c>
      <c r="D34" s="535">
        <v>-1725529.0173800001</v>
      </c>
      <c r="E34" s="536">
        <v>-1592204.5973800002</v>
      </c>
      <c r="F34" s="535">
        <v>-170037.98</v>
      </c>
      <c r="G34" s="535">
        <v>6418.9298000000081</v>
      </c>
      <c r="H34" s="536">
        <v>-163619.0502</v>
      </c>
      <c r="I34" s="709"/>
      <c r="J34" s="709"/>
      <c r="K34" s="709"/>
      <c r="L34" s="709"/>
      <c r="M34" s="709"/>
      <c r="N34" s="709"/>
    </row>
    <row r="35" spans="1:14">
      <c r="A35" s="295">
        <v>17.100000000000001</v>
      </c>
      <c r="B35" s="278" t="s">
        <v>608</v>
      </c>
      <c r="C35" s="535">
        <v>30766.67</v>
      </c>
      <c r="D35" s="535">
        <v>-434.79639999999699</v>
      </c>
      <c r="E35" s="536">
        <v>30331.873600000003</v>
      </c>
      <c r="F35" s="535">
        <v>8354.680000000013</v>
      </c>
      <c r="G35" s="535">
        <v>6418.9298000000081</v>
      </c>
      <c r="H35" s="536">
        <v>14773.60980000002</v>
      </c>
      <c r="I35" s="709"/>
      <c r="J35" s="709"/>
      <c r="K35" s="709"/>
      <c r="L35" s="709"/>
      <c r="M35" s="709"/>
      <c r="N35" s="709"/>
    </row>
    <row r="36" spans="1:14">
      <c r="A36" s="295">
        <v>17.2</v>
      </c>
      <c r="B36" s="278" t="s">
        <v>609</v>
      </c>
      <c r="C36" s="535">
        <v>102557.75</v>
      </c>
      <c r="D36" s="535">
        <v>-1725094.22098</v>
      </c>
      <c r="E36" s="536">
        <v>-1622536.47098</v>
      </c>
      <c r="F36" s="535">
        <v>-178392.66000000003</v>
      </c>
      <c r="G36" s="535">
        <v>0</v>
      </c>
      <c r="H36" s="536">
        <v>-178392.66000000003</v>
      </c>
      <c r="I36" s="709"/>
      <c r="J36" s="709"/>
      <c r="K36" s="709"/>
      <c r="L36" s="709"/>
      <c r="M36" s="709"/>
      <c r="N36" s="709"/>
    </row>
    <row r="37" spans="1:14" ht="41.45" customHeight="1">
      <c r="A37" s="295">
        <v>18</v>
      </c>
      <c r="B37" s="304" t="s">
        <v>610</v>
      </c>
      <c r="C37" s="535">
        <v>1516989.1783000024</v>
      </c>
      <c r="D37" s="535">
        <v>2618256.2932000016</v>
      </c>
      <c r="E37" s="536">
        <v>4135245.4715000037</v>
      </c>
      <c r="F37" s="535">
        <v>301141.50618945237</v>
      </c>
      <c r="G37" s="535">
        <v>1276076.4829999981</v>
      </c>
      <c r="H37" s="536">
        <v>1577217.9891894506</v>
      </c>
      <c r="I37" s="709"/>
      <c r="J37" s="709"/>
      <c r="K37" s="709"/>
      <c r="L37" s="709"/>
      <c r="M37" s="709"/>
      <c r="N37" s="709"/>
    </row>
    <row r="38" spans="1:14">
      <c r="A38" s="295">
        <v>18.100000000000001</v>
      </c>
      <c r="B38" s="305" t="s">
        <v>611</v>
      </c>
      <c r="C38" s="535"/>
      <c r="D38" s="535"/>
      <c r="E38" s="536">
        <v>0</v>
      </c>
      <c r="F38" s="535">
        <v>0</v>
      </c>
      <c r="G38" s="535">
        <v>0</v>
      </c>
      <c r="H38" s="536">
        <v>0</v>
      </c>
      <c r="I38" s="709"/>
      <c r="J38" s="709"/>
      <c r="K38" s="709"/>
      <c r="L38" s="709"/>
      <c r="M38" s="709"/>
      <c r="N38" s="709"/>
    </row>
    <row r="39" spans="1:14">
      <c r="A39" s="295">
        <v>18.2</v>
      </c>
      <c r="B39" s="305" t="s">
        <v>612</v>
      </c>
      <c r="C39" s="535">
        <v>1516989.1783000024</v>
      </c>
      <c r="D39" s="535">
        <v>2618256.2932000016</v>
      </c>
      <c r="E39" s="536">
        <v>4135245.4715000037</v>
      </c>
      <c r="F39" s="535">
        <v>301141.50618945237</v>
      </c>
      <c r="G39" s="535">
        <v>1276076.4829999981</v>
      </c>
      <c r="H39" s="536">
        <v>1577217.9891894506</v>
      </c>
      <c r="I39" s="709"/>
      <c r="J39" s="709"/>
      <c r="K39" s="709"/>
      <c r="L39" s="709"/>
      <c r="M39" s="709"/>
      <c r="N39" s="709"/>
    </row>
    <row r="40" spans="1:14" ht="24.6" customHeight="1">
      <c r="A40" s="295">
        <v>19</v>
      </c>
      <c r="B40" s="304" t="s">
        <v>613</v>
      </c>
      <c r="C40" s="535"/>
      <c r="D40" s="535"/>
      <c r="E40" s="536">
        <v>0</v>
      </c>
      <c r="F40" s="535">
        <v>0</v>
      </c>
      <c r="G40" s="535">
        <v>0</v>
      </c>
      <c r="H40" s="536">
        <v>0</v>
      </c>
      <c r="I40" s="709"/>
      <c r="J40" s="709"/>
      <c r="K40" s="709"/>
      <c r="L40" s="709"/>
      <c r="M40" s="709"/>
      <c r="N40" s="709"/>
    </row>
    <row r="41" spans="1:14" ht="17.45" customHeight="1">
      <c r="A41" s="295">
        <v>20</v>
      </c>
      <c r="B41" s="304" t="s">
        <v>614</v>
      </c>
      <c r="C41" s="535"/>
      <c r="D41" s="535"/>
      <c r="E41" s="536">
        <v>0</v>
      </c>
      <c r="F41" s="535">
        <v>0</v>
      </c>
      <c r="G41" s="535">
        <v>0</v>
      </c>
      <c r="H41" s="536">
        <v>0</v>
      </c>
      <c r="I41" s="709"/>
      <c r="J41" s="709"/>
      <c r="K41" s="709"/>
      <c r="L41" s="709"/>
      <c r="M41" s="709"/>
      <c r="N41" s="709"/>
    </row>
    <row r="42" spans="1:14" ht="26.45" customHeight="1">
      <c r="A42" s="295">
        <v>21</v>
      </c>
      <c r="B42" s="304" t="s">
        <v>615</v>
      </c>
      <c r="C42" s="535"/>
      <c r="D42" s="535"/>
      <c r="E42" s="536">
        <v>0</v>
      </c>
      <c r="F42" s="535">
        <v>0</v>
      </c>
      <c r="G42" s="535">
        <v>0</v>
      </c>
      <c r="H42" s="536">
        <v>0</v>
      </c>
      <c r="I42" s="709"/>
      <c r="J42" s="709"/>
      <c r="K42" s="709"/>
      <c r="L42" s="709"/>
      <c r="M42" s="709"/>
      <c r="N42" s="709"/>
    </row>
    <row r="43" spans="1:14">
      <c r="A43" s="295">
        <v>22</v>
      </c>
      <c r="B43" s="306" t="s">
        <v>616</v>
      </c>
      <c r="C43" s="535">
        <v>5240706.2198426286</v>
      </c>
      <c r="D43" s="535">
        <v>5789109.1582309529</v>
      </c>
      <c r="E43" s="536">
        <v>11029815.378073577</v>
      </c>
      <c r="F43" s="535">
        <v>-107142.56375845033</v>
      </c>
      <c r="G43" s="535">
        <v>6431258.131083983</v>
      </c>
      <c r="H43" s="536">
        <v>6324115.5673255324</v>
      </c>
      <c r="I43" s="709"/>
      <c r="J43" s="709"/>
      <c r="K43" s="709"/>
      <c r="L43" s="709"/>
      <c r="M43" s="709"/>
      <c r="N43" s="709"/>
    </row>
    <row r="44" spans="1:14">
      <c r="A44" s="295">
        <v>23</v>
      </c>
      <c r="B44" s="306" t="s">
        <v>617</v>
      </c>
      <c r="C44" s="535">
        <v>-1428698.77</v>
      </c>
      <c r="D44" s="535"/>
      <c r="E44" s="536">
        <v>-1428698.77</v>
      </c>
      <c r="F44" s="535">
        <v>-785779.95</v>
      </c>
      <c r="G44" s="535">
        <v>0</v>
      </c>
      <c r="H44" s="536">
        <v>-785779.95</v>
      </c>
      <c r="I44" s="709"/>
      <c r="J44" s="709"/>
      <c r="K44" s="709"/>
      <c r="L44" s="709"/>
      <c r="M44" s="709"/>
      <c r="N44" s="709"/>
    </row>
    <row r="45" spans="1:14">
      <c r="A45" s="295">
        <v>24</v>
      </c>
      <c r="B45" s="307" t="s">
        <v>618</v>
      </c>
      <c r="C45" s="537">
        <v>3812007.4498426286</v>
      </c>
      <c r="D45" s="537">
        <v>5789109.1582309529</v>
      </c>
      <c r="E45" s="538">
        <v>9601116.608073581</v>
      </c>
      <c r="F45" s="537">
        <v>-892922.51375845028</v>
      </c>
      <c r="G45" s="537">
        <v>6431258.131083983</v>
      </c>
      <c r="H45" s="536">
        <v>5538335.6173255332</v>
      </c>
      <c r="I45" s="709"/>
      <c r="J45" s="709"/>
      <c r="K45" s="709"/>
      <c r="L45" s="709"/>
      <c r="M45" s="709"/>
      <c r="N45" s="709"/>
    </row>
  </sheetData>
  <mergeCells count="4">
    <mergeCell ref="A4:A5"/>
    <mergeCell ref="B4:B5"/>
    <mergeCell ref="C4:E4"/>
    <mergeCell ref="F4:H4"/>
  </mergeCells>
  <pageMargins left="0.7" right="0.7" top="0.75" bottom="0.75" header="0.3" footer="0.3"/>
  <headerFooter>
    <oddHeader>&amp;C&amp;"Calibri"&amp;10&amp;K0078D7 Classification: Restricted to Partners&amp;1#_x000D_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H47"/>
  <sheetViews>
    <sheetView topLeftCell="B18" zoomScale="80" zoomScaleNormal="80" workbookViewId="0">
      <selection activeCell="O26" sqref="O26"/>
    </sheetView>
  </sheetViews>
  <sheetFormatPr defaultColWidth="8.85546875" defaultRowHeight="15"/>
  <cols>
    <col min="1" max="1" width="8.85546875" style="479"/>
    <col min="2" max="2" width="87.5703125" style="448" bestFit="1" customWidth="1"/>
    <col min="3" max="3" width="13.42578125" style="448" bestFit="1" customWidth="1"/>
    <col min="4" max="5" width="15.140625" style="448" bestFit="1" customWidth="1"/>
    <col min="6" max="7" width="13.42578125" style="448" bestFit="1" customWidth="1"/>
    <col min="8" max="8" width="15.140625" style="448" bestFit="1" customWidth="1"/>
    <col min="9" max="16384" width="8.85546875" style="448"/>
  </cols>
  <sheetData>
    <row r="1" spans="1:8">
      <c r="A1" s="116" t="s">
        <v>30</v>
      </c>
      <c r="B1" s="447" t="str">
        <f>'Info '!C2</f>
        <v>JSC ProCredit Bank</v>
      </c>
      <c r="C1" s="447"/>
    </row>
    <row r="2" spans="1:8">
      <c r="A2" s="116" t="s">
        <v>31</v>
      </c>
      <c r="B2" s="449">
        <f>'1. key ratios'!B2</f>
        <v>46112</v>
      </c>
      <c r="C2" s="447"/>
    </row>
    <row r="3" spans="1:8" ht="15.75" thickBot="1">
      <c r="A3" s="448"/>
    </row>
    <row r="4" spans="1:8">
      <c r="A4" s="733" t="s">
        <v>6</v>
      </c>
      <c r="B4" s="734" t="s">
        <v>94</v>
      </c>
      <c r="C4" s="735" t="s">
        <v>520</v>
      </c>
      <c r="D4" s="735"/>
      <c r="E4" s="735"/>
      <c r="F4" s="735" t="s">
        <v>521</v>
      </c>
      <c r="G4" s="735"/>
      <c r="H4" s="736"/>
    </row>
    <row r="5" spans="1:8">
      <c r="A5" s="733"/>
      <c r="B5" s="734"/>
      <c r="C5" s="294" t="s">
        <v>32</v>
      </c>
      <c r="D5" s="294" t="s">
        <v>33</v>
      </c>
      <c r="E5" s="294" t="s">
        <v>34</v>
      </c>
      <c r="F5" s="294" t="s">
        <v>32</v>
      </c>
      <c r="G5" s="294" t="s">
        <v>33</v>
      </c>
      <c r="H5" s="294" t="s">
        <v>34</v>
      </c>
    </row>
    <row r="6" spans="1:8">
      <c r="A6" s="326">
        <v>1</v>
      </c>
      <c r="B6" s="309" t="s">
        <v>619</v>
      </c>
      <c r="C6" s="539"/>
      <c r="D6" s="539">
        <v>42336700</v>
      </c>
      <c r="E6" s="540">
        <v>42336700</v>
      </c>
      <c r="F6" s="539">
        <v>0</v>
      </c>
      <c r="G6" s="539">
        <v>53789400</v>
      </c>
      <c r="H6" s="541">
        <v>53789400</v>
      </c>
    </row>
    <row r="7" spans="1:8">
      <c r="A7" s="326">
        <v>2</v>
      </c>
      <c r="B7" s="309" t="s">
        <v>183</v>
      </c>
      <c r="C7" s="539">
        <v>14943000.000000002</v>
      </c>
      <c r="D7" s="539">
        <v>146656714.27682599</v>
      </c>
      <c r="E7" s="540">
        <v>161599714.27682599</v>
      </c>
      <c r="F7" s="539">
        <v>14943000.000000002</v>
      </c>
      <c r="G7" s="539">
        <v>173387481.12888801</v>
      </c>
      <c r="H7" s="541">
        <v>188330481.12888801</v>
      </c>
    </row>
    <row r="8" spans="1:8">
      <c r="A8" s="326">
        <v>3</v>
      </c>
      <c r="B8" s="309" t="s">
        <v>193</v>
      </c>
      <c r="C8" s="539">
        <v>441920591.62009943</v>
      </c>
      <c r="D8" s="539">
        <v>1050586640.0902014</v>
      </c>
      <c r="E8" s="540">
        <v>1492507231.7103009</v>
      </c>
      <c r="F8" s="539">
        <v>467355567.48269999</v>
      </c>
      <c r="G8" s="539">
        <v>996596408.97470009</v>
      </c>
      <c r="H8" s="541">
        <v>1463951976.4574001</v>
      </c>
    </row>
    <row r="9" spans="1:8">
      <c r="A9" s="326">
        <v>3.1</v>
      </c>
      <c r="B9" s="308" t="s">
        <v>184</v>
      </c>
      <c r="C9" s="539">
        <v>401486278.1080994</v>
      </c>
      <c r="D9" s="539">
        <v>777179985.85820138</v>
      </c>
      <c r="E9" s="540">
        <v>1178666263.9663007</v>
      </c>
      <c r="F9" s="539">
        <v>431970827.43000001</v>
      </c>
      <c r="G9" s="539">
        <v>729232329.72160006</v>
      </c>
      <c r="H9" s="541">
        <v>1161203157.1516001</v>
      </c>
    </row>
    <row r="10" spans="1:8">
      <c r="A10" s="326">
        <v>3.2</v>
      </c>
      <c r="B10" s="308" t="s">
        <v>180</v>
      </c>
      <c r="C10" s="539">
        <v>40434313.511999995</v>
      </c>
      <c r="D10" s="539">
        <v>273406654.23199993</v>
      </c>
      <c r="E10" s="540">
        <v>313840967.74399996</v>
      </c>
      <c r="F10" s="539">
        <v>35384740.052699998</v>
      </c>
      <c r="G10" s="539">
        <v>267364079.25310001</v>
      </c>
      <c r="H10" s="541">
        <v>302748819.30580002</v>
      </c>
    </row>
    <row r="11" spans="1:8">
      <c r="A11" s="326">
        <v>4</v>
      </c>
      <c r="B11" s="309" t="s">
        <v>182</v>
      </c>
      <c r="C11" s="539">
        <v>15402000</v>
      </c>
      <c r="D11" s="539">
        <v>0</v>
      </c>
      <c r="E11" s="540">
        <v>15402000</v>
      </c>
      <c r="F11" s="539">
        <v>7177000</v>
      </c>
      <c r="G11" s="539">
        <v>0</v>
      </c>
      <c r="H11" s="541">
        <v>7177000</v>
      </c>
    </row>
    <row r="12" spans="1:8">
      <c r="A12" s="326">
        <v>4.0999999999999996</v>
      </c>
      <c r="B12" s="308" t="s">
        <v>166</v>
      </c>
      <c r="C12" s="539">
        <v>15402000</v>
      </c>
      <c r="D12" s="539"/>
      <c r="E12" s="540">
        <v>15402000</v>
      </c>
      <c r="F12" s="539">
        <v>7177000</v>
      </c>
      <c r="G12" s="539">
        <v>0</v>
      </c>
      <c r="H12" s="541">
        <v>7177000</v>
      </c>
    </row>
    <row r="13" spans="1:8">
      <c r="A13" s="326">
        <v>4.2</v>
      </c>
      <c r="B13" s="308" t="s">
        <v>167</v>
      </c>
      <c r="C13" s="539"/>
      <c r="D13" s="539"/>
      <c r="E13" s="540">
        <v>0</v>
      </c>
      <c r="F13" s="539">
        <v>0</v>
      </c>
      <c r="G13" s="539">
        <v>0</v>
      </c>
      <c r="H13" s="541">
        <v>0</v>
      </c>
    </row>
    <row r="14" spans="1:8">
      <c r="A14" s="326">
        <v>5</v>
      </c>
      <c r="B14" s="309" t="s">
        <v>192</v>
      </c>
      <c r="C14" s="539">
        <v>690861478.78909993</v>
      </c>
      <c r="D14" s="539">
        <v>1324752613.8502007</v>
      </c>
      <c r="E14" s="540">
        <v>2015614092.6393006</v>
      </c>
      <c r="F14" s="539">
        <v>463659378.95740002</v>
      </c>
      <c r="G14" s="539">
        <v>905684862.94990051</v>
      </c>
      <c r="H14" s="541">
        <v>1369344241.9073005</v>
      </c>
    </row>
    <row r="15" spans="1:8">
      <c r="A15" s="326">
        <v>5.0999999999999996</v>
      </c>
      <c r="B15" s="310" t="s">
        <v>170</v>
      </c>
      <c r="C15" s="539">
        <v>12797536.533799998</v>
      </c>
      <c r="D15" s="539">
        <v>13967990.451299999</v>
      </c>
      <c r="E15" s="540">
        <v>26765526.985099997</v>
      </c>
      <c r="F15" s="539">
        <v>15235042.484099999</v>
      </c>
      <c r="G15" s="539">
        <v>7957126.6694999998</v>
      </c>
      <c r="H15" s="541">
        <v>23192169.1536</v>
      </c>
    </row>
    <row r="16" spans="1:8">
      <c r="A16" s="326">
        <v>5.2</v>
      </c>
      <c r="B16" s="310" t="s">
        <v>169</v>
      </c>
      <c r="C16" s="539"/>
      <c r="D16" s="539"/>
      <c r="E16" s="540">
        <v>0</v>
      </c>
      <c r="F16" s="539">
        <v>0</v>
      </c>
      <c r="G16" s="539">
        <v>0</v>
      </c>
      <c r="H16" s="541">
        <v>0</v>
      </c>
    </row>
    <row r="17" spans="1:8">
      <c r="A17" s="326">
        <v>5.3</v>
      </c>
      <c r="B17" s="310" t="s">
        <v>168</v>
      </c>
      <c r="C17" s="539">
        <v>633684264.80409992</v>
      </c>
      <c r="D17" s="539">
        <v>1269347193.5519006</v>
      </c>
      <c r="E17" s="540">
        <v>1903031458.3560004</v>
      </c>
      <c r="F17" s="539">
        <v>423585368.88720006</v>
      </c>
      <c r="G17" s="539">
        <v>873640369.27270067</v>
      </c>
      <c r="H17" s="541">
        <v>1297225738.1599007</v>
      </c>
    </row>
    <row r="18" spans="1:8">
      <c r="A18" s="326" t="s">
        <v>15</v>
      </c>
      <c r="B18" s="311" t="s">
        <v>36</v>
      </c>
      <c r="C18" s="539">
        <v>182444698.46959963</v>
      </c>
      <c r="D18" s="539">
        <v>275944686.46110028</v>
      </c>
      <c r="E18" s="540">
        <v>458389384.93069994</v>
      </c>
      <c r="F18" s="539">
        <v>128285893.6125</v>
      </c>
      <c r="G18" s="539">
        <v>256586234.3691</v>
      </c>
      <c r="H18" s="541">
        <v>384872127.98159999</v>
      </c>
    </row>
    <row r="19" spans="1:8">
      <c r="A19" s="326" t="s">
        <v>16</v>
      </c>
      <c r="B19" s="311" t="s">
        <v>37</v>
      </c>
      <c r="C19" s="539">
        <v>171345050.94580024</v>
      </c>
      <c r="D19" s="539">
        <v>482978233.65980041</v>
      </c>
      <c r="E19" s="540">
        <v>654323284.6056006</v>
      </c>
      <c r="F19" s="539">
        <v>136844121.97279999</v>
      </c>
      <c r="G19" s="539">
        <v>492362319.87690002</v>
      </c>
      <c r="H19" s="541">
        <v>629206441.84969997</v>
      </c>
    </row>
    <row r="20" spans="1:8">
      <c r="A20" s="326" t="s">
        <v>17</v>
      </c>
      <c r="B20" s="311" t="s">
        <v>38</v>
      </c>
      <c r="C20" s="539"/>
      <c r="D20" s="539"/>
      <c r="E20" s="540">
        <v>0</v>
      </c>
      <c r="F20" s="539">
        <v>0</v>
      </c>
      <c r="G20" s="539">
        <v>0</v>
      </c>
      <c r="H20" s="541">
        <v>0</v>
      </c>
    </row>
    <row r="21" spans="1:8">
      <c r="A21" s="326" t="s">
        <v>18</v>
      </c>
      <c r="B21" s="311" t="s">
        <v>39</v>
      </c>
      <c r="C21" s="539">
        <v>112545528.95390004</v>
      </c>
      <c r="D21" s="539">
        <v>234929391.52130008</v>
      </c>
      <c r="E21" s="540">
        <v>347474920.47520012</v>
      </c>
      <c r="F21" s="539">
        <v>83534116.632100105</v>
      </c>
      <c r="G21" s="539">
        <v>175470105.57600001</v>
      </c>
      <c r="H21" s="541">
        <v>259004222.20810011</v>
      </c>
    </row>
    <row r="22" spans="1:8">
      <c r="A22" s="326" t="s">
        <v>19</v>
      </c>
      <c r="B22" s="311" t="s">
        <v>40</v>
      </c>
      <c r="C22" s="539">
        <v>167348986.4348</v>
      </c>
      <c r="D22" s="539">
        <v>275494881.90969998</v>
      </c>
      <c r="E22" s="540">
        <v>442843868.34449995</v>
      </c>
      <c r="F22" s="539">
        <v>149772673.1706</v>
      </c>
      <c r="G22" s="539">
        <v>257322458.90830001</v>
      </c>
      <c r="H22" s="541">
        <v>407095132.07889998</v>
      </c>
    </row>
    <row r="23" spans="1:8">
      <c r="A23" s="326">
        <v>5.4</v>
      </c>
      <c r="B23" s="310" t="s">
        <v>171</v>
      </c>
      <c r="C23" s="539">
        <v>44373627.391899973</v>
      </c>
      <c r="D23" s="539">
        <v>41396304.460999966</v>
      </c>
      <c r="E23" s="540">
        <v>85769931.852899939</v>
      </c>
      <c r="F23" s="539">
        <v>41896672.203500003</v>
      </c>
      <c r="G23" s="539">
        <v>46965073.826899998</v>
      </c>
      <c r="H23" s="541">
        <v>88861746.030400008</v>
      </c>
    </row>
    <row r="24" spans="1:8">
      <c r="A24" s="326">
        <v>5.5</v>
      </c>
      <c r="B24" s="310" t="s">
        <v>172</v>
      </c>
      <c r="C24" s="539">
        <v>5.4199999999999998E-2</v>
      </c>
      <c r="D24" s="539">
        <v>0.21690000000000001</v>
      </c>
      <c r="E24" s="540">
        <v>0.27110000000000001</v>
      </c>
      <c r="F24" s="539">
        <v>0</v>
      </c>
      <c r="G24" s="539">
        <v>0</v>
      </c>
      <c r="H24" s="541">
        <v>0</v>
      </c>
    </row>
    <row r="25" spans="1:8">
      <c r="A25" s="326">
        <v>5.6</v>
      </c>
      <c r="B25" s="310" t="s">
        <v>173</v>
      </c>
      <c r="C25" s="539"/>
      <c r="D25" s="539"/>
      <c r="E25" s="540">
        <v>0</v>
      </c>
      <c r="F25" s="539">
        <v>0</v>
      </c>
      <c r="G25" s="539">
        <v>0</v>
      </c>
      <c r="H25" s="541">
        <v>0</v>
      </c>
    </row>
    <row r="26" spans="1:8">
      <c r="A26" s="326">
        <v>5.7</v>
      </c>
      <c r="B26" s="310" t="s">
        <v>40</v>
      </c>
      <c r="C26" s="539">
        <v>6050.0051000000003</v>
      </c>
      <c r="D26" s="539">
        <v>41125.169100000006</v>
      </c>
      <c r="E26" s="540">
        <v>47175.174200000009</v>
      </c>
      <c r="F26" s="539">
        <v>6050.0155999999997</v>
      </c>
      <c r="G26" s="539">
        <v>41999.1875</v>
      </c>
      <c r="H26" s="541">
        <v>48049.203099999999</v>
      </c>
    </row>
    <row r="27" spans="1:8">
      <c r="A27" s="326">
        <v>6</v>
      </c>
      <c r="B27" s="481" t="s">
        <v>620</v>
      </c>
      <c r="C27" s="539">
        <v>41405013.770000003</v>
      </c>
      <c r="D27" s="539">
        <v>47009611.653131008</v>
      </c>
      <c r="E27" s="540">
        <v>88414625.423131019</v>
      </c>
      <c r="F27" s="539">
        <v>25725330.439999979</v>
      </c>
      <c r="G27" s="539">
        <v>47380521.112793006</v>
      </c>
      <c r="H27" s="541">
        <v>73105851.552792981</v>
      </c>
    </row>
    <row r="28" spans="1:8">
      <c r="A28" s="326">
        <v>7</v>
      </c>
      <c r="B28" s="481" t="s">
        <v>621</v>
      </c>
      <c r="C28" s="539">
        <v>59447969.280000016</v>
      </c>
      <c r="D28" s="539">
        <v>11075330.589200001</v>
      </c>
      <c r="E28" s="540">
        <v>70523299.869200021</v>
      </c>
      <c r="F28" s="539">
        <v>55264160.810000017</v>
      </c>
      <c r="G28" s="539">
        <v>21776529.990499999</v>
      </c>
      <c r="H28" s="541">
        <v>77040690.80050002</v>
      </c>
    </row>
    <row r="29" spans="1:8">
      <c r="A29" s="326">
        <v>8</v>
      </c>
      <c r="B29" s="481" t="s">
        <v>181</v>
      </c>
      <c r="C29" s="539"/>
      <c r="D29" s="539"/>
      <c r="E29" s="540">
        <v>0</v>
      </c>
      <c r="F29" s="539">
        <v>0</v>
      </c>
      <c r="G29" s="539">
        <v>1457960.5148319998</v>
      </c>
      <c r="H29" s="541">
        <v>1457960.5148319998</v>
      </c>
    </row>
    <row r="30" spans="1:8">
      <c r="A30" s="326">
        <v>9</v>
      </c>
      <c r="B30" s="482" t="s">
        <v>198</v>
      </c>
      <c r="C30" s="539">
        <v>2972900</v>
      </c>
      <c r="D30" s="539">
        <v>12142291.217440002</v>
      </c>
      <c r="E30" s="540">
        <v>15115191.217440002</v>
      </c>
      <c r="F30" s="539">
        <v>0</v>
      </c>
      <c r="G30" s="539">
        <v>1337883.2081459998</v>
      </c>
      <c r="H30" s="541">
        <v>1337883.2081459998</v>
      </c>
    </row>
    <row r="31" spans="1:8">
      <c r="A31" s="326">
        <v>9.1</v>
      </c>
      <c r="B31" s="312" t="s">
        <v>188</v>
      </c>
      <c r="C31" s="539">
        <v>0</v>
      </c>
      <c r="D31" s="539">
        <v>7562100.7790080002</v>
      </c>
      <c r="E31" s="540">
        <v>7562100.7790080002</v>
      </c>
      <c r="F31" s="539">
        <v>0</v>
      </c>
      <c r="G31" s="539">
        <v>668855.85257999995</v>
      </c>
      <c r="H31" s="541">
        <v>668855.85257999995</v>
      </c>
    </row>
    <row r="32" spans="1:8">
      <c r="A32" s="326">
        <v>9.1999999999999993</v>
      </c>
      <c r="B32" s="312" t="s">
        <v>189</v>
      </c>
      <c r="C32" s="539">
        <v>2972900</v>
      </c>
      <c r="D32" s="539">
        <v>4580190.4384320006</v>
      </c>
      <c r="E32" s="540">
        <v>7553090.4384320006</v>
      </c>
      <c r="F32" s="539">
        <v>0</v>
      </c>
      <c r="G32" s="539">
        <v>669027.35556599998</v>
      </c>
      <c r="H32" s="541">
        <v>669027.35556599998</v>
      </c>
    </row>
    <row r="33" spans="1:8">
      <c r="A33" s="326">
        <v>9.3000000000000007</v>
      </c>
      <c r="B33" s="312" t="s">
        <v>185</v>
      </c>
      <c r="C33" s="539"/>
      <c r="D33" s="539"/>
      <c r="E33" s="540">
        <v>0</v>
      </c>
      <c r="F33" s="539">
        <v>0</v>
      </c>
      <c r="G33" s="539">
        <v>0</v>
      </c>
      <c r="H33" s="541">
        <v>0</v>
      </c>
    </row>
    <row r="34" spans="1:8">
      <c r="A34" s="326">
        <v>9.4</v>
      </c>
      <c r="B34" s="312" t="s">
        <v>186</v>
      </c>
      <c r="C34" s="539"/>
      <c r="D34" s="539"/>
      <c r="E34" s="540">
        <v>0</v>
      </c>
      <c r="F34" s="539">
        <v>0</v>
      </c>
      <c r="G34" s="539">
        <v>0</v>
      </c>
      <c r="H34" s="541">
        <v>0</v>
      </c>
    </row>
    <row r="35" spans="1:8">
      <c r="A35" s="326">
        <v>9.5</v>
      </c>
      <c r="B35" s="312" t="s">
        <v>187</v>
      </c>
      <c r="C35" s="539"/>
      <c r="D35" s="539"/>
      <c r="E35" s="540">
        <v>0</v>
      </c>
      <c r="F35" s="539">
        <v>0</v>
      </c>
      <c r="G35" s="539">
        <v>0</v>
      </c>
      <c r="H35" s="541">
        <v>0</v>
      </c>
    </row>
    <row r="36" spans="1:8">
      <c r="A36" s="326">
        <v>9.6</v>
      </c>
      <c r="B36" s="312" t="s">
        <v>190</v>
      </c>
      <c r="C36" s="539"/>
      <c r="D36" s="539"/>
      <c r="E36" s="540">
        <v>0</v>
      </c>
      <c r="F36" s="539">
        <v>0</v>
      </c>
      <c r="G36" s="539">
        <v>0</v>
      </c>
      <c r="H36" s="541">
        <v>0</v>
      </c>
    </row>
    <row r="37" spans="1:8">
      <c r="A37" s="326">
        <v>9.6999999999999993</v>
      </c>
      <c r="B37" s="312" t="s">
        <v>191</v>
      </c>
      <c r="C37" s="539"/>
      <c r="D37" s="539"/>
      <c r="E37" s="540">
        <v>0</v>
      </c>
      <c r="F37" s="539">
        <v>0</v>
      </c>
      <c r="G37" s="539">
        <v>0</v>
      </c>
      <c r="H37" s="541">
        <v>0</v>
      </c>
    </row>
    <row r="38" spans="1:8">
      <c r="A38" s="326">
        <v>10</v>
      </c>
      <c r="B38" s="309" t="s">
        <v>194</v>
      </c>
      <c r="C38" s="542">
        <v>5131574.88</v>
      </c>
      <c r="D38" s="542">
        <v>10047682.067598</v>
      </c>
      <c r="E38" s="543">
        <v>15179256.947597999</v>
      </c>
      <c r="F38" s="542">
        <v>5722431.5600000005</v>
      </c>
      <c r="G38" s="542">
        <v>10693267.544849999</v>
      </c>
      <c r="H38" s="541">
        <v>16415699.10485</v>
      </c>
    </row>
    <row r="39" spans="1:8">
      <c r="A39" s="326">
        <v>10.1</v>
      </c>
      <c r="B39" s="312" t="s">
        <v>195</v>
      </c>
      <c r="C39" s="539">
        <v>115435.78</v>
      </c>
      <c r="D39" s="539">
        <v>59118.692016999994</v>
      </c>
      <c r="E39" s="540">
        <v>174554.47201699999</v>
      </c>
      <c r="F39" s="539">
        <v>283711.84000000003</v>
      </c>
      <c r="G39" s="539">
        <v>64065.745337999993</v>
      </c>
      <c r="H39" s="541">
        <v>347777.58533800003</v>
      </c>
    </row>
    <row r="40" spans="1:8">
      <c r="A40" s="326">
        <v>10.199999999999999</v>
      </c>
      <c r="B40" s="312" t="s">
        <v>196</v>
      </c>
      <c r="C40" s="539">
        <v>10526.36</v>
      </c>
      <c r="D40" s="539">
        <v>8892.5444299999999</v>
      </c>
      <c r="E40" s="540">
        <v>19418.904430000002</v>
      </c>
      <c r="F40" s="539">
        <v>18830.25</v>
      </c>
      <c r="G40" s="539">
        <v>0</v>
      </c>
      <c r="H40" s="541">
        <v>18830.25</v>
      </c>
    </row>
    <row r="41" spans="1:8">
      <c r="A41" s="326">
        <v>10.3</v>
      </c>
      <c r="B41" s="312" t="s">
        <v>199</v>
      </c>
      <c r="C41" s="539">
        <v>4344419.91</v>
      </c>
      <c r="D41" s="539">
        <v>8957177.3292779997</v>
      </c>
      <c r="E41" s="540">
        <v>13301597.239278</v>
      </c>
      <c r="F41" s="539">
        <v>4864434.0600000005</v>
      </c>
      <c r="G41" s="539">
        <v>9529039.4990299996</v>
      </c>
      <c r="H41" s="541">
        <v>14393473.55903</v>
      </c>
    </row>
    <row r="42" spans="1:8" ht="25.5">
      <c r="A42" s="326">
        <v>10.4</v>
      </c>
      <c r="B42" s="312" t="s">
        <v>200</v>
      </c>
      <c r="C42" s="539">
        <v>787154.97</v>
      </c>
      <c r="D42" s="539">
        <v>1090504.73832</v>
      </c>
      <c r="E42" s="540">
        <v>1877659.70832</v>
      </c>
      <c r="F42" s="539">
        <v>857997.50000000012</v>
      </c>
      <c r="G42" s="539">
        <v>1164228.0458200001</v>
      </c>
      <c r="H42" s="541">
        <v>2022225.5458200001</v>
      </c>
    </row>
    <row r="43" spans="1:8" ht="15.75" thickBot="1">
      <c r="A43" s="326">
        <v>11</v>
      </c>
      <c r="B43" s="97" t="s">
        <v>197</v>
      </c>
      <c r="C43" s="539"/>
      <c r="D43" s="539"/>
      <c r="E43" s="540">
        <v>0</v>
      </c>
      <c r="F43" s="539">
        <v>0</v>
      </c>
      <c r="G43" s="539">
        <v>0</v>
      </c>
      <c r="H43" s="541">
        <v>0</v>
      </c>
    </row>
    <row r="44" spans="1:8">
      <c r="C44" s="313"/>
      <c r="D44" s="313"/>
      <c r="E44" s="313"/>
      <c r="F44" s="313"/>
      <c r="G44" s="313"/>
      <c r="H44" s="313"/>
    </row>
    <row r="45" spans="1:8">
      <c r="C45" s="313"/>
      <c r="D45" s="313"/>
      <c r="E45" s="313"/>
      <c r="F45" s="313"/>
      <c r="G45" s="313"/>
      <c r="H45" s="313"/>
    </row>
    <row r="46" spans="1:8">
      <c r="C46" s="313"/>
      <c r="D46" s="313"/>
      <c r="E46" s="313"/>
      <c r="F46" s="313"/>
      <c r="G46" s="313"/>
      <c r="H46" s="313"/>
    </row>
    <row r="47" spans="1:8">
      <c r="C47" s="313"/>
      <c r="D47" s="313"/>
      <c r="E47" s="313"/>
      <c r="F47" s="313"/>
      <c r="G47" s="313"/>
      <c r="H47" s="313"/>
    </row>
  </sheetData>
  <mergeCells count="4">
    <mergeCell ref="A4:A5"/>
    <mergeCell ref="B4:B5"/>
    <mergeCell ref="C4:E4"/>
    <mergeCell ref="F4:H4"/>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G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D32" sqref="D32"/>
    </sheetView>
  </sheetViews>
  <sheetFormatPr defaultColWidth="9.140625" defaultRowHeight="12.75"/>
  <cols>
    <col min="1" max="1" width="9.5703125" style="4" bestFit="1" customWidth="1"/>
    <col min="2" max="2" width="93.5703125" style="4" customWidth="1"/>
    <col min="3" max="4" width="17.5703125" style="4" customWidth="1"/>
    <col min="5" max="7" width="17.5703125" style="13" customWidth="1"/>
    <col min="8" max="11" width="9.85546875" style="13" customWidth="1"/>
    <col min="12" max="16384" width="9.140625" style="13"/>
  </cols>
  <sheetData>
    <row r="1" spans="1:7">
      <c r="A1" s="2" t="s">
        <v>30</v>
      </c>
      <c r="B1" s="3" t="str">
        <f>'Info '!C2</f>
        <v>JSC ProCredit Bank</v>
      </c>
      <c r="C1" s="3"/>
    </row>
    <row r="2" spans="1:7">
      <c r="A2" s="2" t="s">
        <v>31</v>
      </c>
      <c r="B2" s="221">
        <f>'1. key ratios'!B2</f>
        <v>46112</v>
      </c>
      <c r="C2" s="3"/>
    </row>
    <row r="3" spans="1:7">
      <c r="A3" s="2"/>
      <c r="B3" s="3"/>
      <c r="C3" s="3"/>
    </row>
    <row r="4" spans="1:7" ht="15" customHeight="1" thickBot="1">
      <c r="A4" s="4" t="s">
        <v>96</v>
      </c>
      <c r="B4" s="80" t="s">
        <v>174</v>
      </c>
      <c r="C4" s="16" t="s">
        <v>35</v>
      </c>
    </row>
    <row r="5" spans="1:7" ht="15" customHeight="1">
      <c r="A5" s="114" t="s">
        <v>6</v>
      </c>
      <c r="B5" s="115"/>
      <c r="C5" s="219" t="str">
        <f>INT((MONTH($B$2))/3)&amp;"Q"&amp;"-"&amp;YEAR($B$2)</f>
        <v>1Q-2026</v>
      </c>
      <c r="D5" s="219" t="str">
        <f>IF(INT(MONTH($B$2))=3, "4"&amp;"Q"&amp;"-"&amp;YEAR($B$2)-1, IF(INT(MONTH($B$2))=6, "1"&amp;"Q"&amp;"-"&amp;YEAR($B$2), IF(INT(MONTH($B$2))=9, "2"&amp;"Q"&amp;"-"&amp;YEAR($B$2),IF(INT(MONTH($B$2))=12, "3"&amp;"Q"&amp;"-"&amp;YEAR($B$2), 0))))</f>
        <v>4Q-2025</v>
      </c>
      <c r="E5" s="219" t="str">
        <f>IF(INT(MONTH($B$2))=3, "3"&amp;"Q"&amp;"-"&amp;YEAR($B$2)-1, IF(INT(MONTH($B$2))=6, "4"&amp;"Q"&amp;"-"&amp;YEAR($B$2)-1, IF(INT(MONTH($B$2))=9, "1"&amp;"Q"&amp;"-"&amp;YEAR($B$2),IF(INT(MONTH($B$2))=12, "2"&amp;"Q"&amp;"-"&amp;YEAR($B$2), 0))))</f>
        <v>3Q-2025</v>
      </c>
      <c r="F5" s="219" t="str">
        <f>IF(INT(MONTH($B$2))=3, "2"&amp;"Q"&amp;"-"&amp;YEAR($B$2)-1, IF(INT(MONTH($B$2))=6, "3"&amp;"Q"&amp;"-"&amp;YEAR($B$2)-1, IF(INT(MONTH($B$2))=9, "4"&amp;"Q"&amp;"-"&amp;YEAR($B$2)-1,IF(INT(MONTH($B$2))=12, "1"&amp;"Q"&amp;"-"&amp;YEAR($B$2), 0))))</f>
        <v>2Q-2025</v>
      </c>
      <c r="G5" s="220" t="str">
        <f>IF(INT(MONTH($B$2))=3, "1"&amp;"Q"&amp;"-"&amp;YEAR($B$2)-1, IF(INT(MONTH($B$2))=6, "2"&amp;"Q"&amp;"-"&amp;YEAR($B$2)-1, IF(INT(MONTH($B$2))=9, "3"&amp;"Q"&amp;"-"&amp;YEAR($B$2)-1,IF(INT(MONTH($B$2))=12, "4"&amp;"Q"&amp;"-"&amp;YEAR($B$2)-1, 0))))</f>
        <v>1Q-2025</v>
      </c>
    </row>
    <row r="6" spans="1:7" ht="15" customHeight="1">
      <c r="A6" s="17">
        <v>1</v>
      </c>
      <c r="B6" s="190" t="s">
        <v>178</v>
      </c>
      <c r="C6" s="544">
        <v>1441237892.1678159</v>
      </c>
      <c r="D6" s="545">
        <v>1415470110.7632594</v>
      </c>
      <c r="E6" s="546">
        <v>1434175264.1457596</v>
      </c>
      <c r="F6" s="544">
        <v>1380854860.6288493</v>
      </c>
      <c r="G6" s="547">
        <v>1344435180.8842382</v>
      </c>
    </row>
    <row r="7" spans="1:7" ht="15" customHeight="1">
      <c r="A7" s="17">
        <v>1.1000000000000001</v>
      </c>
      <c r="B7" s="190" t="s">
        <v>742</v>
      </c>
      <c r="C7" s="548">
        <v>1361405016.0345058</v>
      </c>
      <c r="D7" s="549">
        <v>1333083000.8967793</v>
      </c>
      <c r="E7" s="548">
        <v>1350322025.0872495</v>
      </c>
      <c r="F7" s="548">
        <v>1288829457.5135126</v>
      </c>
      <c r="G7" s="550">
        <v>1260959597.3188682</v>
      </c>
    </row>
    <row r="8" spans="1:7">
      <c r="A8" s="17" t="s">
        <v>14</v>
      </c>
      <c r="B8" s="190" t="s">
        <v>95</v>
      </c>
      <c r="C8" s="548"/>
      <c r="D8" s="549">
        <v>0</v>
      </c>
      <c r="E8" s="548">
        <v>0</v>
      </c>
      <c r="F8" s="548">
        <v>0</v>
      </c>
      <c r="G8" s="550">
        <v>0</v>
      </c>
    </row>
    <row r="9" spans="1:7" ht="15" customHeight="1">
      <c r="A9" s="17">
        <v>1.2</v>
      </c>
      <c r="B9" s="191" t="s">
        <v>94</v>
      </c>
      <c r="C9" s="548">
        <v>79832876.133310005</v>
      </c>
      <c r="D9" s="549">
        <v>82387109.866479993</v>
      </c>
      <c r="E9" s="548">
        <v>83853239.058509991</v>
      </c>
      <c r="F9" s="548">
        <v>91054698.082629994</v>
      </c>
      <c r="G9" s="550">
        <v>83475583.565370008</v>
      </c>
    </row>
    <row r="10" spans="1:7" ht="15" customHeight="1">
      <c r="A10" s="17">
        <v>1.3</v>
      </c>
      <c r="B10" s="190" t="s">
        <v>28</v>
      </c>
      <c r="C10" s="548">
        <v>0</v>
      </c>
      <c r="D10" s="549">
        <v>0</v>
      </c>
      <c r="E10" s="548">
        <v>0</v>
      </c>
      <c r="F10" s="548">
        <v>970705.03270674951</v>
      </c>
      <c r="G10" s="550">
        <v>0</v>
      </c>
    </row>
    <row r="11" spans="1:7" ht="15" customHeight="1">
      <c r="A11" s="17">
        <v>2</v>
      </c>
      <c r="B11" s="190" t="s">
        <v>175</v>
      </c>
      <c r="C11" s="548">
        <v>1002023.811223755</v>
      </c>
      <c r="D11" s="549">
        <v>1876165.5915236927</v>
      </c>
      <c r="E11" s="548">
        <v>9023023.5391859896</v>
      </c>
      <c r="F11" s="548">
        <v>4312833.9081899496</v>
      </c>
      <c r="G11" s="550">
        <v>6040842.5555376988</v>
      </c>
    </row>
    <row r="12" spans="1:7" ht="15" customHeight="1">
      <c r="A12" s="17">
        <v>3</v>
      </c>
      <c r="B12" s="190" t="s">
        <v>176</v>
      </c>
      <c r="C12" s="548">
        <v>179684918.6136964</v>
      </c>
      <c r="D12" s="549">
        <v>179684918.6136964</v>
      </c>
      <c r="E12" s="548">
        <v>184038122.83749998</v>
      </c>
      <c r="F12" s="548">
        <v>184038122.83749998</v>
      </c>
      <c r="G12" s="550">
        <v>184038122.83749998</v>
      </c>
    </row>
    <row r="13" spans="1:7" ht="15" customHeight="1" thickBot="1">
      <c r="A13" s="19">
        <v>4</v>
      </c>
      <c r="B13" s="20" t="s">
        <v>177</v>
      </c>
      <c r="C13" s="551">
        <v>1621924834.592736</v>
      </c>
      <c r="D13" s="552">
        <v>1597031194.9684794</v>
      </c>
      <c r="E13" s="553">
        <v>1627236410.5224457</v>
      </c>
      <c r="F13" s="551">
        <v>1569205817.3745394</v>
      </c>
      <c r="G13" s="554">
        <v>1534514146.277276</v>
      </c>
    </row>
    <row r="14" spans="1:7">
      <c r="B14" s="23"/>
    </row>
    <row r="15" spans="1:7">
      <c r="B15" s="23"/>
    </row>
    <row r="16" spans="1:7">
      <c r="B16" s="23"/>
    </row>
    <row r="17" s="13" customFormat="1" ht="11.25"/>
    <row r="18" s="13" customFormat="1" ht="11.25"/>
    <row r="19" s="13" customFormat="1" ht="11.25"/>
    <row r="20" s="13" customFormat="1" ht="11.25"/>
    <row r="21" s="13" customFormat="1" ht="11.25"/>
    <row r="22" s="13" customFormat="1" ht="11.25"/>
    <row r="23" s="13" customFormat="1" ht="11.25"/>
    <row r="24" s="13" customFormat="1" ht="11.25"/>
    <row r="25" s="13" customFormat="1" ht="11.25"/>
    <row r="26" s="13" customFormat="1" ht="11.25"/>
    <row r="27" s="13" customFormat="1" ht="11.25"/>
    <row r="28" s="13" customFormat="1" ht="11.25"/>
    <row r="29" s="13" customFormat="1" ht="11.25"/>
  </sheetData>
  <pageMargins left="0.7" right="0.7" top="0.75" bottom="0.75" header="0.3" footer="0.3"/>
  <pageSetup paperSize="9" orientation="portrait" r:id="rId1"/>
  <headerFooter>
    <oddHeader>&amp;C&amp;"Calibri"&amp;10&amp;K0078D7 Classification: Restricted to Partners&amp;1#_x000D_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H3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B21" sqref="B21:C21"/>
    </sheetView>
  </sheetViews>
  <sheetFormatPr defaultColWidth="9.140625" defaultRowHeight="14.25"/>
  <cols>
    <col min="1" max="1" width="9.5703125" style="4" bestFit="1" customWidth="1"/>
    <col min="2" max="2" width="65.5703125" style="4" customWidth="1"/>
    <col min="3" max="3" width="96" style="4" bestFit="1" customWidth="1"/>
    <col min="4" max="16384" width="9.140625" style="5"/>
  </cols>
  <sheetData>
    <row r="1" spans="1:8">
      <c r="A1" s="2" t="s">
        <v>30</v>
      </c>
      <c r="B1" s="3" t="str">
        <f>'Info '!C2</f>
        <v>JSC ProCredit Bank</v>
      </c>
    </row>
    <row r="2" spans="1:8">
      <c r="A2" s="2" t="s">
        <v>31</v>
      </c>
      <c r="B2" s="221">
        <f>'1. key ratios'!B2</f>
        <v>46112</v>
      </c>
    </row>
    <row r="4" spans="1:8" ht="27.95" customHeight="1" thickBot="1">
      <c r="A4" s="24" t="s">
        <v>41</v>
      </c>
      <c r="B4" s="25" t="s">
        <v>151</v>
      </c>
      <c r="C4" s="26"/>
    </row>
    <row r="5" spans="1:8">
      <c r="A5" s="665"/>
      <c r="B5" s="666" t="s">
        <v>42</v>
      </c>
      <c r="C5" s="667" t="s">
        <v>333</v>
      </c>
    </row>
    <row r="6" spans="1:8">
      <c r="A6" s="27">
        <v>1</v>
      </c>
      <c r="B6" s="699" t="s">
        <v>750</v>
      </c>
      <c r="C6" s="700" t="s">
        <v>753</v>
      </c>
    </row>
    <row r="7" spans="1:8">
      <c r="A7" s="27">
        <v>2</v>
      </c>
      <c r="B7" s="699" t="s">
        <v>754</v>
      </c>
      <c r="C7" s="700" t="s">
        <v>755</v>
      </c>
    </row>
    <row r="8" spans="1:8">
      <c r="A8" s="27">
        <v>3</v>
      </c>
      <c r="B8" s="699" t="s">
        <v>756</v>
      </c>
      <c r="C8" s="700" t="s">
        <v>755</v>
      </c>
    </row>
    <row r="9" spans="1:8">
      <c r="A9" s="27">
        <v>4</v>
      </c>
      <c r="B9" s="699" t="s">
        <v>757</v>
      </c>
      <c r="C9" s="700" t="s">
        <v>755</v>
      </c>
    </row>
    <row r="10" spans="1:8">
      <c r="A10" s="27">
        <v>5</v>
      </c>
      <c r="B10" s="699" t="s">
        <v>769</v>
      </c>
      <c r="C10" s="700" t="s">
        <v>755</v>
      </c>
    </row>
    <row r="11" spans="1:8">
      <c r="A11" s="27">
        <v>6</v>
      </c>
      <c r="B11" s="668"/>
      <c r="C11" s="669"/>
    </row>
    <row r="12" spans="1:8">
      <c r="A12" s="27">
        <v>7</v>
      </c>
      <c r="B12" s="668"/>
      <c r="C12" s="669"/>
      <c r="H12" s="28"/>
    </row>
    <row r="13" spans="1:8">
      <c r="A13" s="27">
        <v>8</v>
      </c>
      <c r="B13" s="668"/>
      <c r="C13" s="669"/>
    </row>
    <row r="14" spans="1:8">
      <c r="A14" s="27">
        <v>9</v>
      </c>
      <c r="B14" s="668"/>
      <c r="C14" s="669"/>
    </row>
    <row r="15" spans="1:8">
      <c r="A15" s="27">
        <v>10</v>
      </c>
      <c r="B15" s="668"/>
      <c r="C15" s="669"/>
    </row>
    <row r="16" spans="1:8">
      <c r="A16" s="27"/>
      <c r="B16" s="670"/>
      <c r="C16" s="671"/>
    </row>
    <row r="17" spans="1:3">
      <c r="A17" s="27"/>
      <c r="B17" s="672" t="s">
        <v>43</v>
      </c>
      <c r="C17" s="673" t="s">
        <v>334</v>
      </c>
    </row>
    <row r="18" spans="1:3">
      <c r="A18" s="27">
        <v>1</v>
      </c>
      <c r="B18" s="668" t="s">
        <v>751</v>
      </c>
      <c r="C18" s="674" t="s">
        <v>758</v>
      </c>
    </row>
    <row r="19" spans="1:3">
      <c r="A19" s="27">
        <v>2</v>
      </c>
      <c r="B19" s="668" t="s">
        <v>759</v>
      </c>
      <c r="C19" s="674" t="s">
        <v>760</v>
      </c>
    </row>
    <row r="20" spans="1:3">
      <c r="A20" s="27">
        <v>3</v>
      </c>
      <c r="B20" s="668" t="s">
        <v>761</v>
      </c>
      <c r="C20" s="674" t="s">
        <v>762</v>
      </c>
    </row>
    <row r="21" spans="1:3">
      <c r="A21" s="27">
        <v>4</v>
      </c>
      <c r="B21" s="668"/>
      <c r="C21" s="674"/>
    </row>
    <row r="22" spans="1:3">
      <c r="A22" s="27">
        <v>5</v>
      </c>
      <c r="B22" s="668"/>
      <c r="C22" s="674"/>
    </row>
    <row r="23" spans="1:3">
      <c r="A23" s="27">
        <v>6</v>
      </c>
      <c r="B23" s="668"/>
      <c r="C23" s="674"/>
    </row>
    <row r="24" spans="1:3">
      <c r="A24" s="27">
        <v>7</v>
      </c>
      <c r="B24" s="668"/>
      <c r="C24" s="674"/>
    </row>
    <row r="25" spans="1:3">
      <c r="A25" s="27">
        <v>8</v>
      </c>
      <c r="B25" s="668"/>
      <c r="C25" s="674"/>
    </row>
    <row r="26" spans="1:3">
      <c r="A26" s="27">
        <v>9</v>
      </c>
      <c r="B26" s="668"/>
      <c r="C26" s="674"/>
    </row>
    <row r="27" spans="1:3" ht="15.75" customHeight="1">
      <c r="A27" s="27">
        <v>10</v>
      </c>
      <c r="B27" s="668"/>
      <c r="C27" s="675"/>
    </row>
    <row r="28" spans="1:3" ht="15.75" customHeight="1">
      <c r="A28" s="27"/>
      <c r="B28" s="668"/>
      <c r="C28" s="675"/>
    </row>
    <row r="29" spans="1:3" ht="30" customHeight="1">
      <c r="A29" s="27"/>
      <c r="B29" s="737" t="s">
        <v>44</v>
      </c>
      <c r="C29" s="738"/>
    </row>
    <row r="30" spans="1:3">
      <c r="A30" s="27">
        <v>1</v>
      </c>
      <c r="B30" s="668" t="s">
        <v>763</v>
      </c>
      <c r="C30" s="676">
        <v>1</v>
      </c>
    </row>
    <row r="31" spans="1:3" ht="15.75" customHeight="1">
      <c r="A31" s="27"/>
      <c r="B31" s="668"/>
      <c r="C31" s="669"/>
    </row>
    <row r="32" spans="1:3" ht="29.25" customHeight="1">
      <c r="A32" s="27"/>
      <c r="B32" s="737" t="s">
        <v>45</v>
      </c>
      <c r="C32" s="738"/>
    </row>
    <row r="33" spans="1:3">
      <c r="A33" s="27">
        <v>1</v>
      </c>
      <c r="B33" s="695" t="s">
        <v>764</v>
      </c>
      <c r="C33" s="696">
        <v>0.183</v>
      </c>
    </row>
    <row r="34" spans="1:3">
      <c r="A34" s="677">
        <v>2</v>
      </c>
      <c r="B34" s="697" t="s">
        <v>765</v>
      </c>
      <c r="C34" s="698">
        <v>0.13200000000000001</v>
      </c>
    </row>
    <row r="35" spans="1:3">
      <c r="A35" s="677">
        <v>3</v>
      </c>
      <c r="B35" s="697" t="s">
        <v>766</v>
      </c>
      <c r="C35" s="698">
        <v>0.125</v>
      </c>
    </row>
    <row r="36" spans="1:3">
      <c r="A36" s="677">
        <v>4</v>
      </c>
      <c r="B36" s="697" t="s">
        <v>767</v>
      </c>
      <c r="C36" s="698">
        <v>8.6999999999999994E-2</v>
      </c>
    </row>
    <row r="37" spans="1:3">
      <c r="A37" s="677"/>
      <c r="B37" s="697"/>
      <c r="C37" s="698"/>
    </row>
    <row r="38" spans="1:3">
      <c r="A38" s="677"/>
      <c r="B38" s="678"/>
      <c r="C38" s="679"/>
    </row>
    <row r="39" spans="1:3" ht="15" thickBot="1">
      <c r="A39" s="29"/>
      <c r="B39" s="30"/>
      <c r="C39" s="31"/>
    </row>
  </sheetData>
  <mergeCells count="2">
    <mergeCell ref="B32:C32"/>
    <mergeCell ref="B29:C29"/>
  </mergeCells>
  <dataValidations count="1">
    <dataValidation type="list" allowBlank="1" showInputMessage="1" showErrorMessage="1" sqref="C6:C15" xr:uid="{DAED2D30-7526-4693-A253-3C95F3137796}">
      <formula1>"Independent chair, Non-independent chair, Independent member, Non-independent member"</formula1>
    </dataValidation>
  </dataValidations>
  <pageMargins left="0.7" right="0.7" top="0.75" bottom="0.75" header="0.3" footer="0.3"/>
  <headerFooter>
    <oddHeader>&amp;C&amp;"Calibri"&amp;10&amp;K0078D7 Classification: Restricted to Partners&amp;1#_x000D_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G53"/>
  <sheetViews>
    <sheetView zoomScale="80" zoomScaleNormal="80" workbookViewId="0">
      <pane xSplit="1" ySplit="5" topLeftCell="B7" activePane="bottomRight" state="frozen"/>
      <selection activeCell="B19" sqref="B19"/>
      <selection pane="topRight" activeCell="B19" sqref="B19"/>
      <selection pane="bottomLeft" activeCell="B19" sqref="B19"/>
      <selection pane="bottomRight" activeCell="C8" sqref="C8:E37"/>
    </sheetView>
  </sheetViews>
  <sheetFormatPr defaultColWidth="9.140625" defaultRowHeight="14.25"/>
  <cols>
    <col min="1" max="1" width="9.5703125" style="4" bestFit="1" customWidth="1"/>
    <col min="2" max="2" width="54.140625" style="4" customWidth="1"/>
    <col min="3" max="3" width="28" style="4" customWidth="1"/>
    <col min="4" max="4" width="22.42578125" style="4" customWidth="1"/>
    <col min="5" max="5" width="22.140625" style="4" customWidth="1"/>
    <col min="6" max="6" width="12" style="5" bestFit="1" customWidth="1"/>
    <col min="7" max="7" width="12.5703125" style="5" bestFit="1" customWidth="1"/>
    <col min="8" max="16384" width="9.140625" style="5"/>
  </cols>
  <sheetData>
    <row r="1" spans="1:5">
      <c r="A1" s="22" t="s">
        <v>30</v>
      </c>
      <c r="B1" s="3" t="str">
        <f>'Info '!C2</f>
        <v>JSC ProCredit Bank</v>
      </c>
    </row>
    <row r="2" spans="1:5" s="2" customFormat="1" ht="15.75" customHeight="1">
      <c r="A2" s="22" t="s">
        <v>31</v>
      </c>
      <c r="B2" s="221">
        <f>'1. key ratios'!B2</f>
        <v>46112</v>
      </c>
    </row>
    <row r="3" spans="1:5" s="2" customFormat="1" ht="15.75" customHeight="1">
      <c r="A3" s="22"/>
    </row>
    <row r="4" spans="1:5" s="2" customFormat="1" ht="15.75" customHeight="1" thickBot="1">
      <c r="A4" s="144" t="s">
        <v>99</v>
      </c>
      <c r="B4" s="743" t="s">
        <v>212</v>
      </c>
      <c r="C4" s="744"/>
      <c r="D4" s="744"/>
      <c r="E4" s="744"/>
    </row>
    <row r="5" spans="1:5" s="35" customFormat="1" ht="17.45" customHeight="1">
      <c r="A5" s="106"/>
      <c r="B5" s="107"/>
      <c r="C5" s="33" t="s">
        <v>0</v>
      </c>
      <c r="D5" s="33" t="s">
        <v>1</v>
      </c>
      <c r="E5" s="34" t="s">
        <v>2</v>
      </c>
    </row>
    <row r="6" spans="1:5" ht="14.45" customHeight="1">
      <c r="A6" s="91"/>
      <c r="B6" s="739" t="s">
        <v>219</v>
      </c>
      <c r="C6" s="739" t="s">
        <v>622</v>
      </c>
      <c r="D6" s="741" t="s">
        <v>98</v>
      </c>
      <c r="E6" s="742"/>
    </row>
    <row r="7" spans="1:5" ht="99.6" customHeight="1">
      <c r="A7" s="91"/>
      <c r="B7" s="740"/>
      <c r="C7" s="739"/>
      <c r="D7" s="176" t="s">
        <v>97</v>
      </c>
      <c r="E7" s="177" t="s">
        <v>220</v>
      </c>
    </row>
    <row r="8" spans="1:5" ht="21">
      <c r="A8" s="270">
        <v>1</v>
      </c>
      <c r="B8" s="271" t="s">
        <v>523</v>
      </c>
      <c r="C8" s="555">
        <v>637307367.35159397</v>
      </c>
      <c r="D8" s="555">
        <v>0</v>
      </c>
      <c r="E8" s="555">
        <v>637307367.35159397</v>
      </c>
    </row>
    <row r="9" spans="1:5" ht="15">
      <c r="A9" s="270">
        <v>1.1000000000000001</v>
      </c>
      <c r="B9" s="272" t="s">
        <v>524</v>
      </c>
      <c r="C9" s="555">
        <v>54074144.447999999</v>
      </c>
      <c r="D9" s="555"/>
      <c r="E9" s="555">
        <v>54074144.447999999</v>
      </c>
    </row>
    <row r="10" spans="1:5" ht="15">
      <c r="A10" s="270">
        <v>1.2</v>
      </c>
      <c r="B10" s="272" t="s">
        <v>525</v>
      </c>
      <c r="C10" s="555">
        <v>306542691.49000901</v>
      </c>
      <c r="D10" s="555"/>
      <c r="E10" s="555">
        <v>306542691.49000901</v>
      </c>
    </row>
    <row r="11" spans="1:5" ht="15">
      <c r="A11" s="270">
        <v>1.3</v>
      </c>
      <c r="B11" s="272" t="s">
        <v>526</v>
      </c>
      <c r="C11" s="555">
        <v>276690531.41358495</v>
      </c>
      <c r="D11" s="555"/>
      <c r="E11" s="555">
        <v>276690531.41358495</v>
      </c>
    </row>
    <row r="12" spans="1:5" ht="15">
      <c r="A12" s="270">
        <v>2</v>
      </c>
      <c r="B12" s="273" t="s">
        <v>527</v>
      </c>
      <c r="C12" s="555">
        <v>0</v>
      </c>
      <c r="D12" s="555"/>
      <c r="E12" s="555">
        <v>0</v>
      </c>
    </row>
    <row r="13" spans="1:5" ht="15">
      <c r="A13" s="270">
        <v>2.1</v>
      </c>
      <c r="B13" s="274" t="s">
        <v>528</v>
      </c>
      <c r="C13" s="556">
        <v>0</v>
      </c>
      <c r="D13" s="556"/>
      <c r="E13" s="556">
        <v>0</v>
      </c>
    </row>
    <row r="14" spans="1:5" ht="21">
      <c r="A14" s="270">
        <v>3</v>
      </c>
      <c r="B14" s="275" t="s">
        <v>529</v>
      </c>
      <c r="C14" s="556">
        <v>0</v>
      </c>
      <c r="D14" s="556"/>
      <c r="E14" s="556">
        <v>0</v>
      </c>
    </row>
    <row r="15" spans="1:5" ht="21">
      <c r="A15" s="270">
        <v>4</v>
      </c>
      <c r="B15" s="276" t="s">
        <v>530</v>
      </c>
      <c r="C15" s="556">
        <v>0</v>
      </c>
      <c r="D15" s="556"/>
      <c r="E15" s="556">
        <v>0</v>
      </c>
    </row>
    <row r="16" spans="1:5" ht="21">
      <c r="A16" s="270">
        <v>5</v>
      </c>
      <c r="B16" s="277" t="s">
        <v>531</v>
      </c>
      <c r="C16" s="556">
        <v>642023.278859852</v>
      </c>
      <c r="D16" s="556">
        <v>0</v>
      </c>
      <c r="E16" s="556">
        <v>642023.278859852</v>
      </c>
    </row>
    <row r="17" spans="1:5" ht="15">
      <c r="A17" s="270">
        <v>5.0999999999999996</v>
      </c>
      <c r="B17" s="278" t="s">
        <v>532</v>
      </c>
      <c r="C17" s="556">
        <v>642023.278859852</v>
      </c>
      <c r="D17" s="556"/>
      <c r="E17" s="556">
        <v>642023.278859852</v>
      </c>
    </row>
    <row r="18" spans="1:5" ht="15">
      <c r="A18" s="270">
        <v>5.2</v>
      </c>
      <c r="B18" s="278" t="s">
        <v>533</v>
      </c>
      <c r="C18" s="556">
        <v>0</v>
      </c>
      <c r="D18" s="556"/>
      <c r="E18" s="556">
        <v>0</v>
      </c>
    </row>
    <row r="19" spans="1:5" ht="15">
      <c r="A19" s="270">
        <v>5.3</v>
      </c>
      <c r="B19" s="279" t="s">
        <v>534</v>
      </c>
      <c r="C19" s="556">
        <v>0</v>
      </c>
      <c r="D19" s="556"/>
      <c r="E19" s="556">
        <v>0</v>
      </c>
    </row>
    <row r="20" spans="1:5" ht="15">
      <c r="A20" s="270">
        <v>6</v>
      </c>
      <c r="B20" s="275" t="s">
        <v>535</v>
      </c>
      <c r="C20" s="556">
        <v>1572764312.3628705</v>
      </c>
      <c r="D20" s="556">
        <v>0</v>
      </c>
      <c r="E20" s="556">
        <v>1572764312.3628705</v>
      </c>
    </row>
    <row r="21" spans="1:5" ht="15">
      <c r="A21" s="270">
        <v>6.1</v>
      </c>
      <c r="B21" s="278" t="s">
        <v>533</v>
      </c>
      <c r="C21" s="556">
        <v>154476211.55000001</v>
      </c>
      <c r="D21" s="556"/>
      <c r="E21" s="556">
        <v>154476211.55000001</v>
      </c>
    </row>
    <row r="22" spans="1:5" ht="15">
      <c r="A22" s="270">
        <v>6.2</v>
      </c>
      <c r="B22" s="279" t="s">
        <v>534</v>
      </c>
      <c r="C22" s="556">
        <v>1418288100.8128705</v>
      </c>
      <c r="D22" s="556"/>
      <c r="E22" s="556">
        <v>1418288100.8128705</v>
      </c>
    </row>
    <row r="23" spans="1:5" ht="21">
      <c r="A23" s="270">
        <v>7</v>
      </c>
      <c r="B23" s="273" t="s">
        <v>536</v>
      </c>
      <c r="C23" s="556">
        <v>8840239.8699999992</v>
      </c>
      <c r="D23" s="556">
        <v>8840239.8699999992</v>
      </c>
      <c r="E23" s="556">
        <v>0</v>
      </c>
    </row>
    <row r="24" spans="1:5" ht="21">
      <c r="A24" s="270">
        <v>8</v>
      </c>
      <c r="B24" s="280" t="s">
        <v>537</v>
      </c>
      <c r="C24" s="556">
        <v>0</v>
      </c>
      <c r="D24" s="556"/>
      <c r="E24" s="556">
        <v>0</v>
      </c>
    </row>
    <row r="25" spans="1:5" ht="15">
      <c r="A25" s="270">
        <v>9</v>
      </c>
      <c r="B25" s="276" t="s">
        <v>538</v>
      </c>
      <c r="C25" s="556">
        <v>48523163.779999971</v>
      </c>
      <c r="D25" s="556">
        <v>0</v>
      </c>
      <c r="E25" s="556">
        <v>48523163.779999971</v>
      </c>
    </row>
    <row r="26" spans="1:5" ht="15">
      <c r="A26" s="270">
        <v>9.1</v>
      </c>
      <c r="B26" s="278" t="s">
        <v>539</v>
      </c>
      <c r="C26" s="556">
        <v>44569265.74999997</v>
      </c>
      <c r="D26" s="556"/>
      <c r="E26" s="556">
        <v>44569265.74999997</v>
      </c>
    </row>
    <row r="27" spans="1:5" ht="15">
      <c r="A27" s="270">
        <v>9.1999999999999993</v>
      </c>
      <c r="B27" s="278" t="s">
        <v>540</v>
      </c>
      <c r="C27" s="556">
        <v>3953898.0300000003</v>
      </c>
      <c r="D27" s="556"/>
      <c r="E27" s="556">
        <v>3953898.0300000003</v>
      </c>
    </row>
    <row r="28" spans="1:5" ht="15">
      <c r="A28" s="270">
        <v>10</v>
      </c>
      <c r="B28" s="276" t="s">
        <v>541</v>
      </c>
      <c r="C28" s="556">
        <v>4607388.3800000008</v>
      </c>
      <c r="D28" s="556">
        <v>4607388.3800000008</v>
      </c>
      <c r="E28" s="556">
        <v>0</v>
      </c>
    </row>
    <row r="29" spans="1:5" ht="15">
      <c r="A29" s="270">
        <v>10.1</v>
      </c>
      <c r="B29" s="278" t="s">
        <v>542</v>
      </c>
      <c r="C29" s="556">
        <v>0</v>
      </c>
      <c r="D29" s="556"/>
      <c r="E29" s="556">
        <v>0</v>
      </c>
    </row>
    <row r="30" spans="1:5" ht="15">
      <c r="A30" s="270">
        <v>10.199999999999999</v>
      </c>
      <c r="B30" s="278" t="s">
        <v>543</v>
      </c>
      <c r="C30" s="556">
        <v>4607388.3800000008</v>
      </c>
      <c r="D30" s="556">
        <v>4607388.3800000008</v>
      </c>
      <c r="E30" s="556">
        <v>0</v>
      </c>
    </row>
    <row r="31" spans="1:5" ht="15">
      <c r="A31" s="270">
        <v>11</v>
      </c>
      <c r="B31" s="276" t="s">
        <v>544</v>
      </c>
      <c r="C31" s="556">
        <v>0</v>
      </c>
      <c r="D31" s="556">
        <v>0</v>
      </c>
      <c r="E31" s="556">
        <v>0</v>
      </c>
    </row>
    <row r="32" spans="1:5" ht="15">
      <c r="A32" s="270">
        <v>11.1</v>
      </c>
      <c r="B32" s="278" t="s">
        <v>545</v>
      </c>
      <c r="C32" s="556">
        <v>0</v>
      </c>
      <c r="D32" s="556"/>
      <c r="E32" s="556">
        <v>0</v>
      </c>
    </row>
    <row r="33" spans="1:7" ht="15">
      <c r="A33" s="270">
        <v>11.2</v>
      </c>
      <c r="B33" s="278" t="s">
        <v>546</v>
      </c>
      <c r="C33" s="556">
        <v>0</v>
      </c>
      <c r="D33" s="556"/>
      <c r="E33" s="556">
        <v>0</v>
      </c>
    </row>
    <row r="34" spans="1:7" ht="15">
      <c r="A34" s="270">
        <v>13</v>
      </c>
      <c r="B34" s="276" t="s">
        <v>547</v>
      </c>
      <c r="C34" s="556">
        <v>8410539.2965939995</v>
      </c>
      <c r="D34" s="556"/>
      <c r="E34" s="556">
        <v>8410539.2965939995</v>
      </c>
    </row>
    <row r="35" spans="1:7" ht="15">
      <c r="A35" s="270">
        <v>13.1</v>
      </c>
      <c r="B35" s="281" t="s">
        <v>548</v>
      </c>
      <c r="C35" s="556">
        <v>0</v>
      </c>
      <c r="D35" s="556"/>
      <c r="E35" s="556">
        <v>0</v>
      </c>
    </row>
    <row r="36" spans="1:7" ht="15">
      <c r="A36" s="270">
        <v>13.2</v>
      </c>
      <c r="B36" s="281" t="s">
        <v>549</v>
      </c>
      <c r="C36" s="556">
        <v>0</v>
      </c>
      <c r="D36" s="556"/>
      <c r="E36" s="556">
        <v>0</v>
      </c>
    </row>
    <row r="37" spans="1:7" ht="26.25" thickBot="1">
      <c r="A37" s="94"/>
      <c r="B37" s="145" t="s">
        <v>221</v>
      </c>
      <c r="C37" s="557">
        <v>2281095034.3199182</v>
      </c>
      <c r="D37" s="557">
        <v>13447628.25</v>
      </c>
      <c r="E37" s="557">
        <v>2267647406.0699182</v>
      </c>
    </row>
    <row r="38" spans="1:7">
      <c r="A38" s="5"/>
      <c r="B38" s="5"/>
      <c r="C38" s="5"/>
      <c r="D38" s="5"/>
      <c r="E38" s="5"/>
    </row>
    <row r="39" spans="1:7">
      <c r="A39" s="5"/>
      <c r="B39" s="5"/>
      <c r="C39" s="5"/>
      <c r="D39" s="5"/>
      <c r="E39" s="5"/>
    </row>
    <row r="41" spans="1:7" s="4" customFormat="1">
      <c r="B41" s="37"/>
      <c r="F41" s="5"/>
      <c r="G41" s="5"/>
    </row>
    <row r="42" spans="1:7" s="4" customFormat="1">
      <c r="B42" s="37"/>
      <c r="F42" s="5"/>
      <c r="G42" s="5"/>
    </row>
    <row r="43" spans="1:7" s="4" customFormat="1">
      <c r="B43" s="37"/>
      <c r="F43" s="5"/>
      <c r="G43" s="5"/>
    </row>
    <row r="44" spans="1:7" s="4" customFormat="1">
      <c r="B44" s="37"/>
      <c r="F44" s="5"/>
      <c r="G44" s="5"/>
    </row>
    <row r="45" spans="1:7" s="4" customFormat="1">
      <c r="B45" s="37"/>
      <c r="F45" s="5"/>
      <c r="G45" s="5"/>
    </row>
    <row r="46" spans="1:7" s="4" customFormat="1">
      <c r="B46" s="37"/>
      <c r="F46" s="5"/>
      <c r="G46" s="5"/>
    </row>
    <row r="47" spans="1:7" s="4" customFormat="1">
      <c r="B47" s="37"/>
      <c r="F47" s="5"/>
      <c r="G47" s="5"/>
    </row>
    <row r="48" spans="1:7" s="4" customFormat="1">
      <c r="B48" s="37"/>
      <c r="F48" s="5"/>
      <c r="G48" s="5"/>
    </row>
    <row r="49" spans="2:7" s="4" customFormat="1">
      <c r="B49" s="37"/>
      <c r="F49" s="5"/>
      <c r="G49" s="5"/>
    </row>
    <row r="50" spans="2:7" s="4" customFormat="1">
      <c r="B50" s="37"/>
      <c r="F50" s="5"/>
      <c r="G50" s="5"/>
    </row>
    <row r="51" spans="2:7" s="4" customFormat="1">
      <c r="B51" s="37"/>
      <c r="F51" s="5"/>
      <c r="G51" s="5"/>
    </row>
    <row r="52" spans="2:7" s="4" customFormat="1">
      <c r="B52" s="37"/>
      <c r="F52" s="5"/>
      <c r="G52" s="5"/>
    </row>
    <row r="53" spans="2:7" s="4" customFormat="1">
      <c r="B53" s="37"/>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C5" sqref="C5:C13"/>
    </sheetView>
  </sheetViews>
  <sheetFormatPr defaultColWidth="9.140625" defaultRowHeight="12.75" outlineLevelRow="1"/>
  <cols>
    <col min="1" max="1" width="9.5703125" style="4" bestFit="1" customWidth="1"/>
    <col min="2" max="2" width="114.140625" style="4" customWidth="1"/>
    <col min="3" max="3" width="18.85546875" style="4" customWidth="1"/>
    <col min="4" max="4" width="25.42578125" style="4" customWidth="1"/>
    <col min="5" max="5" width="24.140625" style="4" customWidth="1"/>
    <col min="6" max="6" width="24" style="4" customWidth="1"/>
    <col min="7" max="7" width="10" style="4" bestFit="1" customWidth="1"/>
    <col min="8" max="8" width="12" style="4" bestFit="1" customWidth="1"/>
    <col min="9" max="9" width="12.5703125" style="4" bestFit="1" customWidth="1"/>
    <col min="10" max="16384" width="9.140625" style="4"/>
  </cols>
  <sheetData>
    <row r="1" spans="1:6">
      <c r="A1" s="2" t="s">
        <v>30</v>
      </c>
      <c r="B1" s="3" t="str">
        <f>'Info '!C2</f>
        <v>JSC ProCredit Bank</v>
      </c>
    </row>
    <row r="2" spans="1:6" s="2" customFormat="1" ht="15.75" customHeight="1">
      <c r="A2" s="2" t="s">
        <v>31</v>
      </c>
      <c r="B2" s="221">
        <f>'1. key ratios'!B2</f>
        <v>46112</v>
      </c>
      <c r="C2" s="4"/>
      <c r="D2" s="4"/>
      <c r="E2" s="4"/>
      <c r="F2" s="4"/>
    </row>
    <row r="3" spans="1:6" s="2" customFormat="1" ht="15.75" customHeight="1">
      <c r="C3" s="4"/>
      <c r="D3" s="4"/>
      <c r="E3" s="4"/>
      <c r="F3" s="4"/>
    </row>
    <row r="4" spans="1:6" s="2" customFormat="1" ht="13.5" thickBot="1">
      <c r="A4" s="2" t="s">
        <v>46</v>
      </c>
      <c r="B4" s="146" t="s">
        <v>516</v>
      </c>
      <c r="C4" s="32" t="s">
        <v>35</v>
      </c>
      <c r="D4" s="4"/>
      <c r="E4" s="4"/>
      <c r="F4" s="4"/>
    </row>
    <row r="5" spans="1:6">
      <c r="A5" s="111">
        <v>1</v>
      </c>
      <c r="B5" s="147" t="s">
        <v>518</v>
      </c>
      <c r="C5" s="558">
        <v>2267647406.0699182</v>
      </c>
    </row>
    <row r="6" spans="1:6">
      <c r="A6" s="38">
        <v>2.1</v>
      </c>
      <c r="B6" s="92" t="s">
        <v>201</v>
      </c>
      <c r="C6" s="559">
        <v>158865827.55469999</v>
      </c>
    </row>
    <row r="7" spans="1:6" s="23" customFormat="1" outlineLevel="1">
      <c r="A7" s="17">
        <v>2.2000000000000002</v>
      </c>
      <c r="B7" s="18" t="s">
        <v>202</v>
      </c>
      <c r="C7" s="560">
        <v>0</v>
      </c>
    </row>
    <row r="8" spans="1:6" s="23" customFormat="1">
      <c r="A8" s="17">
        <v>3</v>
      </c>
      <c r="B8" s="109" t="s">
        <v>517</v>
      </c>
      <c r="C8" s="561">
        <v>2426513233.6246181</v>
      </c>
    </row>
    <row r="9" spans="1:6">
      <c r="A9" s="38">
        <v>4</v>
      </c>
      <c r="B9" s="39" t="s">
        <v>48</v>
      </c>
      <c r="C9" s="559"/>
    </row>
    <row r="10" spans="1:6" s="23" customFormat="1" outlineLevel="1">
      <c r="A10" s="17">
        <v>5.0999999999999996</v>
      </c>
      <c r="B10" s="18" t="s">
        <v>203</v>
      </c>
      <c r="C10" s="560">
        <v>-74677302.886489987</v>
      </c>
    </row>
    <row r="11" spans="1:6" s="23" customFormat="1" outlineLevel="1">
      <c r="A11" s="17">
        <v>5.2</v>
      </c>
      <c r="B11" s="18" t="s">
        <v>204</v>
      </c>
      <c r="C11" s="560">
        <v>0</v>
      </c>
    </row>
    <row r="12" spans="1:6" s="23" customFormat="1">
      <c r="A12" s="17">
        <v>6</v>
      </c>
      <c r="B12" s="108" t="s">
        <v>743</v>
      </c>
      <c r="C12" s="560"/>
    </row>
    <row r="13" spans="1:6" s="23" customFormat="1" ht="13.5" thickBot="1">
      <c r="A13" s="19">
        <v>7</v>
      </c>
      <c r="B13" s="110" t="s">
        <v>164</v>
      </c>
      <c r="C13" s="562">
        <v>2351835930.7381282</v>
      </c>
    </row>
    <row r="15" spans="1:6">
      <c r="B15" s="23"/>
    </row>
    <row r="17" spans="1:2" ht="15">
      <c r="A17" s="116"/>
      <c r="B17" s="117"/>
    </row>
    <row r="18" spans="1:2" ht="15">
      <c r="A18" s="121"/>
      <c r="B18" s="122"/>
    </row>
    <row r="19" spans="1:2">
      <c r="A19" s="123"/>
      <c r="B19" s="118"/>
    </row>
    <row r="20" spans="1:2">
      <c r="A20" s="124"/>
      <c r="B20" s="119"/>
    </row>
    <row r="21" spans="1:2">
      <c r="A21" s="124"/>
      <c r="B21" s="122"/>
    </row>
    <row r="22" spans="1:2">
      <c r="A22" s="123"/>
      <c r="B22" s="120"/>
    </row>
    <row r="23" spans="1:2">
      <c r="A23" s="124"/>
      <c r="B23" s="119"/>
    </row>
    <row r="24" spans="1:2">
      <c r="A24" s="124"/>
      <c r="B24" s="119"/>
    </row>
    <row r="25" spans="1:2">
      <c r="A25" s="124"/>
      <c r="B25" s="125"/>
    </row>
    <row r="26" spans="1:2">
      <c r="A26" s="124"/>
      <c r="B26" s="122"/>
    </row>
    <row r="27" spans="1:2">
      <c r="B27" s="37"/>
    </row>
    <row r="28" spans="1:2">
      <c r="B28" s="37"/>
    </row>
    <row r="29" spans="1:2">
      <c r="B29" s="37"/>
    </row>
    <row r="30" spans="1:2">
      <c r="B30" s="37"/>
    </row>
    <row r="31" spans="1:2">
      <c r="B31" s="37"/>
    </row>
    <row r="32" spans="1:2">
      <c r="B32" s="37"/>
    </row>
    <row r="33" spans="2:2">
      <c r="B33" s="37"/>
    </row>
  </sheetData>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BEF1107-C5F0-417B-B4EE-007F9B4C733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2026-04-30T06:40:26Z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y fmtid="{D5CDD505-2E9C-101B-9397-08002B2CF9AE}" pid="7" name="MSIP_Label_78cbde42-0dd4-4942-9b1c-e23a1c4e5874_Enabled">
    <vt:lpwstr>true</vt:lpwstr>
  </property>
  <property fmtid="{D5CDD505-2E9C-101B-9397-08002B2CF9AE}" pid="8" name="MSIP_Label_78cbde42-0dd4-4942-9b1c-e23a1c4e5874_SetDate">
    <vt:lpwstr>2025-07-24T07:03:14Z</vt:lpwstr>
  </property>
  <property fmtid="{D5CDD505-2E9C-101B-9397-08002B2CF9AE}" pid="9" name="MSIP_Label_78cbde42-0dd4-4942-9b1c-e23a1c4e5874_Method">
    <vt:lpwstr>Standard</vt:lpwstr>
  </property>
  <property fmtid="{D5CDD505-2E9C-101B-9397-08002B2CF9AE}" pid="10" name="MSIP_Label_78cbde42-0dd4-4942-9b1c-e23a1c4e5874_Name">
    <vt:lpwstr>Restricted to Partners</vt:lpwstr>
  </property>
  <property fmtid="{D5CDD505-2E9C-101B-9397-08002B2CF9AE}" pid="11" name="MSIP_Label_78cbde42-0dd4-4942-9b1c-e23a1c4e5874_SiteId">
    <vt:lpwstr>3471ad6d-e2eb-4e85-93ae-c344b4ac592c</vt:lpwstr>
  </property>
  <property fmtid="{D5CDD505-2E9C-101B-9397-08002B2CF9AE}" pid="12" name="MSIP_Label_78cbde42-0dd4-4942-9b1c-e23a1c4e5874_ActionId">
    <vt:lpwstr>2d80d5e7-a3b2-404d-a1d4-c4cc740c85f0</vt:lpwstr>
  </property>
  <property fmtid="{D5CDD505-2E9C-101B-9397-08002B2CF9AE}" pid="13" name="MSIP_Label_78cbde42-0dd4-4942-9b1c-e23a1c4e5874_ContentBits">
    <vt:lpwstr>1</vt:lpwstr>
  </property>
  <property fmtid="{D5CDD505-2E9C-101B-9397-08002B2CF9AE}" pid="14" name="MSIP_Label_78cbde42-0dd4-4942-9b1c-e23a1c4e5874_Tag">
    <vt:lpwstr>10, 3, 0, 1</vt:lpwstr>
  </property>
</Properties>
</file>