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13_ncr:1_{3E9D0B2F-9FDC-4198-8ABC-F3426399770C}" xr6:coauthVersionLast="47" xr6:coauthVersionMax="47" xr10:uidLastSave="{00000000-0000-0000-0000-000000000000}"/>
  <bookViews>
    <workbookView xWindow="-120" yWindow="-120" windowWidth="29040" windowHeight="15225"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6. NSFR" sheetId="80" r:id="rId21"/>
    <sheet name=" 17. Residual Maturity" sheetId="95" r:id="rId22"/>
    <sheet name="18. Assets by Exposure classes" sheetId="96" r:id="rId23"/>
    <sheet name="19. Assets by Risk Sectors" sheetId="97" r:id="rId24"/>
    <sheet name="20. Reserves" sheetId="98" r:id="rId25"/>
    <sheet name="21. NPL" sheetId="99" r:id="rId26"/>
    <sheet name="22. Quality" sheetId="100" r:id="rId27"/>
    <sheet name="23. LTV" sheetId="101" r:id="rId28"/>
    <sheet name="24. Risk Sector" sheetId="102" r:id="rId29"/>
    <sheet name="25. Collateral" sheetId="103" r:id="rId30"/>
    <sheet name="26. Retail Products" sheetId="104" r:id="rId31"/>
  </sheets>
  <externalReferences>
    <externalReference r:id="rId32"/>
    <externalReference r:id="rId33"/>
    <externalReference r:id="rId34"/>
  </externalReferences>
  <definedNames>
    <definedName name="_cur1">'[1]Appl (2)'!$F$2:$F$7200</definedName>
    <definedName name="_cur2">'[1]Appl (2)'!$H$2:$H$7200</definedName>
    <definedName name="_sum1">'[1]Appl (2)'!$E$2:$E$7200</definedName>
    <definedName name="_sum2">'[1]Appl (2)'!$G$2:$G$7200</definedName>
    <definedName name="ACC_BALACC" localSheetId="21">#REF!</definedName>
    <definedName name="ACC_BALACC" localSheetId="2">#REF!</definedName>
    <definedName name="ACC_BALACC" localSheetId="25">#REF!</definedName>
    <definedName name="ACC_BALACC" localSheetId="26">#REF!</definedName>
    <definedName name="ACC_BALACC" localSheetId="27">#REF!</definedName>
    <definedName name="ACC_BALACC" localSheetId="28">#REF!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1">#REF!</definedName>
    <definedName name="ACC_CRS" localSheetId="2">#REF!</definedName>
    <definedName name="ACC_CRS" localSheetId="25">#REF!</definedName>
    <definedName name="ACC_CRS" localSheetId="26">#REF!</definedName>
    <definedName name="ACC_CRS" localSheetId="27">#REF!</definedName>
    <definedName name="ACC_CRS" localSheetId="28">#REF!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1">#REF!</definedName>
    <definedName name="ACC_DBS" localSheetId="2">#REF!</definedName>
    <definedName name="ACC_DBS" localSheetId="25">#REF!</definedName>
    <definedName name="ACC_DBS" localSheetId="26">#REF!</definedName>
    <definedName name="ACC_DBS" localSheetId="27">#REF!</definedName>
    <definedName name="ACC_DBS" localSheetId="28">#REF!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1">#REF!</definedName>
    <definedName name="ACC_ISO" localSheetId="2">#REF!</definedName>
    <definedName name="ACC_ISO" localSheetId="25">#REF!</definedName>
    <definedName name="ACC_ISO" localSheetId="26">#REF!</definedName>
    <definedName name="ACC_ISO" localSheetId="27">#REF!</definedName>
    <definedName name="ACC_ISO" localSheetId="28">#REF!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1">#REF!</definedName>
    <definedName name="ACC_SALDO" localSheetId="2">#REF!</definedName>
    <definedName name="ACC_SALDO" localSheetId="25">#REF!</definedName>
    <definedName name="ACC_SALDO" localSheetId="26">#REF!</definedName>
    <definedName name="ACC_SALDO" localSheetId="27">#REF!</definedName>
    <definedName name="ACC_SALDO" localSheetId="28">#REF!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1">#REF!</definedName>
    <definedName name="BS_BALACC" localSheetId="2">#REF!</definedName>
    <definedName name="BS_BALACC" localSheetId="25">#REF!</definedName>
    <definedName name="BS_BALACC" localSheetId="26">#REF!</definedName>
    <definedName name="BS_BALACC" localSheetId="27">#REF!</definedName>
    <definedName name="BS_BALACC" localSheetId="28">#REF!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1">#REF!</definedName>
    <definedName name="BS_BALANCE" localSheetId="2">#REF!</definedName>
    <definedName name="BS_BALANCE" localSheetId="25">#REF!</definedName>
    <definedName name="BS_BALANCE" localSheetId="26">#REF!</definedName>
    <definedName name="BS_BALANCE" localSheetId="27">#REF!</definedName>
    <definedName name="BS_BALANCE" localSheetId="28">#REF!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1">#REF!</definedName>
    <definedName name="BS_CR" localSheetId="2">#REF!</definedName>
    <definedName name="BS_CR" localSheetId="25">#REF!</definedName>
    <definedName name="BS_CR" localSheetId="26">#REF!</definedName>
    <definedName name="BS_CR" localSheetId="27">#REF!</definedName>
    <definedName name="BS_CR" localSheetId="28">#REF!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1">#REF!</definedName>
    <definedName name="BS_CR_EQU" localSheetId="2">#REF!</definedName>
    <definedName name="BS_CR_EQU" localSheetId="25">#REF!</definedName>
    <definedName name="BS_CR_EQU" localSheetId="26">#REF!</definedName>
    <definedName name="BS_CR_EQU" localSheetId="27">#REF!</definedName>
    <definedName name="BS_CR_EQU" localSheetId="28">#REF!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1">#REF!</definedName>
    <definedName name="BS_DB" localSheetId="2">#REF!</definedName>
    <definedName name="BS_DB" localSheetId="25">#REF!</definedName>
    <definedName name="BS_DB" localSheetId="26">#REF!</definedName>
    <definedName name="BS_DB" localSheetId="27">#REF!</definedName>
    <definedName name="BS_DB" localSheetId="28">#REF!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1">#REF!</definedName>
    <definedName name="BS_DB_EQU" localSheetId="2">#REF!</definedName>
    <definedName name="BS_DB_EQU" localSheetId="25">#REF!</definedName>
    <definedName name="BS_DB_EQU" localSheetId="26">#REF!</definedName>
    <definedName name="BS_DB_EQU" localSheetId="27">#REF!</definedName>
    <definedName name="BS_DB_EQU" localSheetId="28">#REF!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1">#REF!</definedName>
    <definedName name="BS_DT" localSheetId="2">#REF!</definedName>
    <definedName name="BS_DT" localSheetId="25">#REF!</definedName>
    <definedName name="BS_DT" localSheetId="26">#REF!</definedName>
    <definedName name="BS_DT" localSheetId="27">#REF!</definedName>
    <definedName name="BS_DT" localSheetId="28">#REF!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1">#REF!</definedName>
    <definedName name="BS_ISO" localSheetId="2">#REF!</definedName>
    <definedName name="BS_ISO" localSheetId="25">#REF!</definedName>
    <definedName name="BS_ISO" localSheetId="26">#REF!</definedName>
    <definedName name="BS_ISO" localSheetId="27">#REF!</definedName>
    <definedName name="BS_ISO" localSheetId="28">#REF!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1">#REF!</definedName>
    <definedName name="CurrentDate" localSheetId="2">#REF!</definedName>
    <definedName name="CurrentDate" localSheetId="25">#REF!</definedName>
    <definedName name="CurrentDate" localSheetId="26">#REF!</definedName>
    <definedName name="CurrentDate" localSheetId="27">#REF!</definedName>
    <definedName name="CurrentDate" localSheetId="28">#REF!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06" l="1"/>
  <c r="B1" i="106"/>
  <c r="B1" i="105"/>
  <c r="B2" i="105"/>
  <c r="E12" i="106" l="1"/>
  <c r="D12" i="106"/>
  <c r="C12" i="106"/>
  <c r="B12" i="106"/>
  <c r="E11" i="106"/>
  <c r="D11" i="106"/>
  <c r="C11" i="106"/>
  <c r="B11" i="106"/>
  <c r="E10" i="106"/>
  <c r="D10" i="106"/>
  <c r="C10" i="106"/>
  <c r="B10" i="106"/>
  <c r="F9" i="106"/>
  <c r="E9" i="106"/>
  <c r="D9" i="106"/>
  <c r="C9" i="106"/>
  <c r="B9" i="106"/>
  <c r="F10" i="106" l="1"/>
  <c r="F12" i="106"/>
  <c r="F11" i="106"/>
  <c r="B1" i="94" l="1"/>
  <c r="B1" i="93"/>
  <c r="B1" i="92"/>
  <c r="B1" i="104" l="1"/>
  <c r="B1" i="103"/>
  <c r="B1" i="102"/>
  <c r="B1" i="101"/>
  <c r="B1" i="100"/>
  <c r="B1" i="99"/>
  <c r="B1" i="98"/>
  <c r="B1" i="97"/>
  <c r="B1" i="96"/>
  <c r="B1" i="95"/>
  <c r="B1" i="80" l="1"/>
  <c r="B1" i="79" l="1"/>
  <c r="B1" i="37"/>
  <c r="B1" i="36"/>
  <c r="B1" i="74"/>
  <c r="B1" i="64"/>
  <c r="B1" i="35"/>
  <c r="B1" i="69"/>
  <c r="B1" i="77"/>
  <c r="B1" i="28"/>
  <c r="B1" i="73"/>
  <c r="B1" i="72"/>
  <c r="B1" i="52"/>
  <c r="B1" i="71"/>
  <c r="B1" i="6"/>
  <c r="C21" i="77" l="1"/>
  <c r="C20" i="77"/>
  <c r="C19" i="77"/>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sharedStrings.xml><?xml version="1.0" encoding="utf-8"?>
<sst xmlns="http://schemas.openxmlformats.org/spreadsheetml/2006/main" count="1252" uniqueCount="770">
  <si>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</si>
  <si>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</si>
  <si>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</si>
  <si>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</si>
  <si>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</si>
  <si>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</si>
  <si>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</si>
  <si>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</si>
  <si>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</si>
  <si>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</si>
  <si>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</si>
  <si>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</si>
  <si>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</si>
  <si>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</si>
  <si>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</si>
  <si>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</si>
  <si>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</si>
  <si>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</si>
  <si>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</si>
  <si>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</si>
  <si>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</si>
  <si>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</si>
  <si>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</si>
  <si>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</si>
  <si>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</si>
  <si>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</si>
  <si>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</si>
  <si>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</si>
  <si>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</si>
  <si>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</si>
  <si>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</si>
  <si>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</si>
  <si>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</si>
  <si>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</si>
  <si>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</si>
  <si>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</si>
  <si>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</si>
  <si>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</si>
  <si>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</si>
  <si>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</si>
  <si>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</si>
  <si>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</si>
  <si>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</si>
  <si>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</si>
  <si>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</si>
  <si>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</si>
  <si>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</si>
  <si>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</si>
  <si>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</si>
  <si>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</si>
  <si>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</si>
  <si>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</si>
  <si>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</si>
  <si>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</si>
  <si>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</si>
  <si>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</si>
  <si>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</si>
  <si>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</si>
  <si>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</si>
  <si>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</si>
  <si>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</si>
  <si>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</si>
  <si>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</si>
  <si>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</si>
  <si>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</si>
  <si>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</si>
  <si>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</si>
  <si>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</si>
  <si>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</si>
  <si>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</si>
  <si>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</si>
  <si>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</si>
  <si>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</si>
  <si>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</si>
  <si>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</si>
  <si>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</si>
  <si>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</si>
  <si>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</si>
  <si>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</si>
  <si>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</si>
  <si>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</si>
  <si>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</si>
  <si>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</si>
  <si>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</si>
  <si>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</si>
  <si>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</si>
  <si>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</si>
  <si>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</si>
  <si>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</si>
  <si>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</si>
  <si>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</si>
  <si>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</si>
  <si>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</si>
  <si>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</si>
  <si>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</si>
  <si>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</si>
  <si>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</si>
  <si>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</si>
  <si>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</si>
  <si>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</si>
  <si>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</si>
  <si>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</si>
  <si>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</si>
  <si>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</si>
  <si>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</si>
  <si>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</si>
  <si>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</si>
  <si>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</si>
  <si>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</si>
  <si>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</si>
  <si>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</si>
  <si>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</si>
  <si>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</si>
  <si>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</si>
  <si>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</si>
  <si>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</si>
  <si>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</si>
  <si>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</si>
  <si>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</si>
  <si>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</si>
  <si>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</si>
  <si>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</si>
  <si>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</si>
  <si>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</si>
  <si>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</si>
  <si>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</si>
  <si>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</si>
  <si>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</si>
  <si>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</si>
  <si>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</si>
  <si>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</si>
  <si>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</si>
  <si>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</si>
  <si>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</si>
  <si>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</si>
  <si>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</si>
  <si>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</si>
  <si>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</si>
  <si>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</si>
  <si>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</si>
  <si>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</si>
  <si>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</si>
  <si>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</si>
  <si>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</si>
  <si>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</si>
  <si>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</si>
  <si>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</si>
  <si>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</si>
  <si>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</si>
  <si>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</si>
  <si>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</si>
  <si>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</si>
  <si>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</si>
  <si>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</si>
  <si>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</si>
  <si>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</si>
  <si>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</si>
  <si>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</si>
  <si>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</si>
  <si>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</si>
  <si>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</si>
  <si>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</si>
  <si>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</si>
  <si>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</si>
  <si>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</si>
  <si>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</si>
  <si>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</si>
  <si>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</si>
  <si>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</si>
  <si>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</si>
  <si>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</si>
  <si>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</si>
  <si>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</si>
  <si>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</si>
  <si>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</si>
  <si>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</si>
  <si>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</si>
  <si>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</si>
  <si>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</si>
  <si>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</si>
  <si>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</si>
  <si>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</si>
  <si>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</si>
  <si>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</si>
  <si>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</si>
  <si>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</si>
  <si>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</si>
  <si>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</si>
  <si>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</si>
  <si>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</si>
  <si>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</si>
  <si>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</si>
  <si>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</si>
  <si>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</si>
  <si>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</si>
  <si>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</si>
  <si>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</si>
  <si>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</si>
  <si>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</si>
  <si>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</si>
  <si>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</si>
  <si>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</si>
  <si>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</si>
  <si>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</si>
  <si>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</si>
  <si>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</si>
  <si>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</si>
  <si>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</si>
  <si>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</si>
  <si>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</si>
  <si>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</si>
  <si>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</si>
  <si>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</si>
  <si>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</si>
  <si>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</si>
  <si>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</si>
  <si>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</si>
  <si>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</si>
  <si>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</si>
  <si>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</si>
  <si>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</si>
  <si>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</si>
  <si>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</si>
  <si>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</si>
  <si>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</si>
  <si>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</si>
  <si>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</si>
  <si>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</si>
  <si>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</si>
  <si>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</si>
  <si>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</si>
  <si>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</si>
  <si>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</si>
  <si>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</si>
  <si>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</si>
  <si>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</si>
  <si>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</si>
  <si>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</si>
  <si>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</si>
  <si>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</si>
  <si>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</si>
  <si>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</si>
  <si>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</si>
  <si>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</si>
  <si>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</si>
  <si>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</si>
  <si>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</si>
  <si>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</si>
  <si>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</si>
  <si>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</si>
  <si>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</si>
  <si>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</si>
  <si>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</si>
  <si>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</si>
  <si>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</si>
  <si>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</si>
  <si>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</si>
  <si>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</si>
  <si>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</si>
  <si>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</si>
  <si>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</si>
  <si>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</si>
  <si>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</si>
  <si>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</si>
  <si>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</si>
  <si>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</si>
  <si>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</si>
  <si>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</si>
  <si>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</si>
  <si>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</si>
  <si>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</si>
  <si>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</si>
  <si>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</si>
  <si>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</si>
  <si>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</si>
  <si>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</si>
  <si>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</si>
  <si>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</si>
  <si>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</si>
  <si>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</si>
  <si>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</si>
  <si>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</si>
  <si>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</si>
  <si>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</si>
  <si>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</si>
  <si>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</si>
  <si>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</si>
  <si>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</si>
  <si>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</si>
  <si>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</si>
  <si>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</si>
  <si>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</si>
  <si>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</si>
  <si>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</si>
  <si>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</si>
  <si>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</si>
  <si>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</si>
  <si>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</si>
  <si>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</si>
  <si>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</si>
  <si>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</si>
  <si>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</si>
  <si>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</si>
  <si>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</si>
  <si>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</si>
  <si>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</si>
  <si>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</si>
  <si>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</si>
  <si>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</si>
  <si>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</si>
  <si>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</si>
  <si>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</si>
  <si>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</si>
  <si>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</si>
  <si>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</si>
  <si>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</si>
  <si>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</si>
  <si>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</si>
  <si>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</si>
  <si>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</si>
  <si>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</si>
  <si>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</si>
  <si>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</si>
  <si>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</si>
  <si>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</si>
  <si>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</si>
  <si>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</si>
  <si>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</si>
  <si>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</si>
  <si>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</si>
  <si>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</si>
  <si>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</si>
  <si>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</si>
  <si>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</si>
  <si>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</si>
  <si>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</si>
  <si>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</si>
  <si>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</si>
  <si>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</si>
  <si>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</si>
  <si>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</si>
  <si>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</si>
  <si>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</si>
  <si>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</si>
  <si>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</si>
  <si>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</si>
  <si>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</si>
  <si>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</si>
  <si>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</si>
  <si>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</si>
  <si>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</si>
  <si>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</si>
  <si>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</si>
  <si>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</si>
  <si>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</si>
  <si>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</si>
  <si>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</si>
  <si>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</si>
  <si>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</si>
  <si>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</si>
  <si>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</si>
  <si>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</si>
  <si>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</si>
  <si>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</si>
  <si>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</si>
  <si>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</si>
  <si>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</si>
  <si>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</si>
  <si>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</si>
  <si>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</si>
  <si>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</si>
  <si>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</si>
  <si>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</si>
  <si>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</si>
  <si>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</si>
  <si>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</si>
  <si>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</si>
  <si>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</si>
  <si>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</si>
  <si>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</si>
  <si>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</si>
  <si>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</si>
  <si>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</si>
  <si>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</si>
  <si>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</si>
  <si>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</si>
  <si>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</si>
  <si>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</si>
  <si>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</si>
  <si>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</si>
  <si>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</si>
  <si>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</si>
  <si>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</si>
  <si>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</si>
  <si>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</si>
  <si>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</si>
  <si>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</si>
  <si>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</si>
  <si>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</si>
  <si>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</si>
  <si>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</si>
  <si>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</si>
  <si>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</si>
  <si>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</si>
  <si>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</si>
  <si>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</si>
  <si>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</si>
  <si>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</si>
  <si>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</si>
  <si>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</si>
  <si>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</si>
  <si>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</si>
  <si>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</si>
  <si>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</si>
  <si>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</si>
  <si>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</si>
  <si>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</si>
  <si>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</si>
  <si>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</si>
  <si>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</si>
  <si>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</si>
  <si>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</si>
  <si>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</si>
  <si>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</si>
  <si>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</si>
  <si>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</si>
  <si>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</si>
  <si>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</si>
  <si>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</si>
  <si>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</si>
  <si>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</si>
  <si>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</si>
  <si>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</si>
  <si>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</si>
  <si>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</si>
  <si>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</si>
  <si>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</si>
  <si>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</si>
  <si>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</si>
  <si>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</si>
  <si>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</si>
  <si>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</si>
  <si>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</si>
  <si>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</si>
  <si>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</si>
  <si>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</si>
  <si>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</si>
  <si>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</si>
  <si>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</si>
  <si>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</si>
  <si>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</si>
  <si>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</si>
  <si>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</si>
  <si>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</si>
  <si>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</si>
  <si>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</si>
  <si>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</si>
  <si>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</si>
  <si>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</si>
  <si>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</si>
  <si>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</si>
  <si>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</si>
  <si>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</si>
  <si>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</si>
  <si>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</si>
  <si>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</si>
  <si>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</si>
  <si>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</si>
  <si>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</si>
  <si>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</si>
  <si>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</si>
  <si>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</si>
  <si>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</si>
  <si>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</si>
  <si>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</si>
  <si>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</si>
  <si>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</si>
  <si>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</si>
  <si>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</si>
  <si>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</si>
  <si>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</si>
  <si>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</si>
  <si>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</si>
  <si>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</si>
  <si>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</si>
  <si>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</si>
  <si>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</si>
  <si>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</si>
  <si>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</si>
  <si>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</si>
  <si>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</si>
  <si>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</si>
  <si>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</si>
  <si>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</si>
  <si>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</si>
  <si>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</si>
  <si>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</si>
  <si>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</si>
  <si>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</si>
  <si>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</si>
  <si>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</si>
  <si>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</si>
  <si>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</si>
  <si>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</si>
  <si>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</si>
  <si>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</si>
  <si>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</si>
  <si>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</si>
  <si>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</si>
  <si>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</si>
  <si>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</si>
  <si>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</si>
  <si>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</si>
  <si>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</si>
  <si>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</si>
  <si>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</si>
  <si>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</si>
  <si>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</si>
  <si>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</si>
  <si>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</si>
  <si>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</si>
  <si>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</si>
  <si>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</si>
  <si>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</si>
  <si>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</si>
  <si>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</si>
  <si>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</si>
  <si>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</si>
  <si>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</si>
  <si>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</si>
  <si>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</si>
  <si>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</si>
  <si>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</si>
  <si>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</si>
  <si>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</si>
  <si>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</si>
  <si>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</si>
  <si>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</si>
  <si>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</si>
  <si>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</si>
  <si>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</si>
  <si>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</si>
  <si>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</si>
  <si>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</si>
  <si>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</si>
  <si>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</si>
  <si>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</si>
  <si>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</si>
  <si>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</si>
  <si>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</si>
  <si>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</si>
  <si>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</si>
  <si>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</si>
  <si>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</si>
  <si>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</si>
  <si>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</si>
  <si>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</si>
  <si>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</si>
  <si>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</si>
  <si>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</si>
  <si>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</si>
  <si>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</si>
  <si>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</si>
  <si>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</si>
  <si>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</si>
  <si>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</si>
  <si>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</si>
  <si>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</si>
  <si>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</si>
  <si>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</si>
  <si>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</si>
  <si>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</si>
  <si>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</si>
  <si>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</si>
  <si>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</si>
  <si>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</si>
  <si>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</si>
  <si>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</si>
  <si>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</si>
  <si>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</si>
  <si>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</si>
  <si>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</si>
  <si>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</si>
  <si>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</si>
  <si>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</si>
  <si>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</si>
  <si>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</si>
  <si>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</si>
  <si>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</si>
  <si>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</si>
  <si>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</si>
  <si>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</si>
  <si>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</si>
  <si>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</si>
  <si>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</si>
  <si>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</si>
  <si>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</si>
  <si>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</si>
  <si>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</si>
  <si>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</si>
  <si>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</si>
  <si>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</si>
  <si>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</si>
  <si>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</si>
  <si>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</si>
  <si>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</si>
  <si>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</si>
  <si>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</si>
  <si>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</si>
  <si>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</si>
  <si>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</si>
  <si>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</si>
  <si>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</si>
  <si>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</si>
  <si>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</si>
  <si>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</si>
  <si>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</si>
  <si>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</si>
  <si>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</si>
  <si>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</si>
  <si>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</si>
  <si>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</si>
  <si>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</si>
  <si>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</si>
  <si>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</si>
  <si>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</si>
  <si>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</si>
  <si>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</si>
  <si>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</si>
  <si>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</si>
  <si>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</si>
  <si>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</si>
  <si>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</si>
  <si>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</si>
  <si>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</si>
  <si>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</si>
  <si>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</si>
  <si>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</si>
  <si>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</si>
  <si>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</si>
  <si>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</si>
  <si>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</si>
  <si>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</si>
  <si>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</si>
  <si>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</si>
  <si>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</si>
  <si>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</si>
  <si>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</si>
  <si>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</si>
  <si>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</si>
  <si>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</si>
  <si>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</si>
  <si>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</si>
  <si>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</si>
  <si>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</si>
  <si>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</si>
  <si>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</si>
  <si>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</si>
  <si>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</si>
  <si>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</si>
  <si>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</si>
  <si>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</si>
  <si>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</si>
  <si>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</si>
  <si>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</si>
  <si>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</si>
  <si>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</si>
  <si>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</si>
  <si>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</si>
  <si>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</si>
  <si>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</si>
  <si>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</si>
  <si>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</si>
  <si>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</si>
  <si>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</si>
  <si>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</si>
  <si>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</si>
  <si>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</si>
  <si>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</si>
  <si>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</si>
  <si>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</si>
  <si>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</si>
  <si>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</si>
  <si>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</si>
  <si>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</si>
  <si>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</si>
  <si>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</si>
  <si>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</si>
  <si>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</si>
  <si>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</si>
  <si>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</si>
  <si>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</si>
  <si>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</si>
  <si>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</si>
  <si>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</si>
  <si>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</si>
  <si>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</si>
  <si>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</si>
  <si>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</si>
  <si>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</si>
  <si>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</si>
  <si>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</si>
  <si>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</si>
  <si>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</si>
  <si>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</si>
  <si>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</si>
  <si>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</si>
  <si>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</si>
  <si>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</si>
  <si>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</si>
  <si>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</si>
  <si>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</si>
  <si>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</si>
  <si>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</si>
  <si>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</si>
  <si>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</si>
  <si>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</si>
  <si>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</si>
  <si>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</si>
  <si>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</si>
  <si>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</si>
  <si>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</si>
  <si>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</si>
  <si>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</si>
  <si>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</si>
  <si>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</si>
  <si>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</si>
  <si>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</si>
  <si>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</si>
  <si>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</si>
  <si>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</si>
  <si>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</si>
  <si>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</si>
  <si>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</si>
  <si>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</si>
  <si>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</si>
  <si>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</si>
  <si>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</si>
  <si>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</si>
  <si>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</si>
  <si>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</si>
  <si>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</si>
  <si>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</si>
  <si>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ცხრილი 9 (Capital), N17</t>
  </si>
  <si>
    <t>მარსელ სებასტიან ცაიტინგერი</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</si>
  <si>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</si>
  <si>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</si>
  <si>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</si>
  <si>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</si>
  <si>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</si>
  <si>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სანდრინე მასიანი</t>
  </si>
  <si>
    <t>ნინო დადუნაშვილი</t>
  </si>
  <si>
    <t>ალექსი მატუა</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</si>
  <si>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</si>
  <si>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ზეინაბ ლომაშვილი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</si>
  <si>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</si>
  <si>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ელენე ცინცაძე</t>
  </si>
  <si>
    <t>დირექტორი/ფინანსები, ადმინისტრაცია, საკორესპონდენტო ურთიერთობები და ცენტრალიზებული ბექ ოფისი</t>
  </si>
  <si>
    <t>ქეთევან ბურდული</t>
  </si>
  <si>
    <t>დირექტორი/საცალო ბანკინგი, ციფრული არხების განვითარება, მარკეტინგი, საინფორმაციო ტექნოლოგიები</t>
  </si>
  <si>
    <t xml:space="preserve">ProCredit Holding AG </t>
  </si>
  <si>
    <t>Zeitinger Invest GmbH</t>
  </si>
  <si>
    <t>KfW - Kreditanstalt für Wiederaufbau</t>
  </si>
  <si>
    <t>ს.ს "პროკრედიტ ბანკი"</t>
  </si>
  <si>
    <t>ალექს მატუა</t>
  </si>
  <si>
    <t>www.procreditbank.ge</t>
  </si>
  <si>
    <t>DOEN Participaties BV</t>
  </si>
  <si>
    <t>EBRD - European Bank for Reconstruction and Development</t>
  </si>
  <si>
    <t>TIAA-Teachers Insurance and Annuity Association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</si>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</sst>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s>
  <fonts count="15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20"/>
      <color theme="1"/>
      <name val="Calibri"/>
      <family val="2"/>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5">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72" fontId="25" fillId="37" borderId="0"/>
    <xf numFmtId="173" fontId="25" fillId="37" borderId="0"/>
    <xf numFmtId="172" fontId="25" fillId="37" borderId="0"/>
    <xf numFmtId="0" fontId="26" fillId="38"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174" fontId="34"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5" fontId="36" fillId="0" borderId="0" applyFill="0" applyBorder="0" applyAlignment="0"/>
    <xf numFmtId="175" fontId="36"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9"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3"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173" fontId="39" fillId="64" borderId="38" applyNumberFormat="0" applyAlignment="0" applyProtection="0"/>
    <xf numFmtId="172" fontId="39" fillId="64" borderId="38" applyNumberFormat="0" applyAlignment="0" applyProtection="0"/>
    <xf numFmtId="172" fontId="39" fillId="64" borderId="38" applyNumberFormat="0" applyAlignment="0" applyProtection="0"/>
    <xf numFmtId="173" fontId="39" fillId="64" borderId="38" applyNumberFormat="0" applyAlignment="0" applyProtection="0"/>
    <xf numFmtId="172" fontId="39" fillId="64" borderId="38" applyNumberFormat="0" applyAlignment="0" applyProtection="0"/>
    <xf numFmtId="172" fontId="39" fillId="64" borderId="38" applyNumberFormat="0" applyAlignment="0" applyProtection="0"/>
    <xf numFmtId="173" fontId="39" fillId="64" borderId="38" applyNumberFormat="0" applyAlignment="0" applyProtection="0"/>
    <xf numFmtId="172" fontId="39" fillId="64" borderId="38" applyNumberFormat="0" applyAlignment="0" applyProtection="0"/>
    <xf numFmtId="172" fontId="39" fillId="64" borderId="38" applyNumberFormat="0" applyAlignment="0" applyProtection="0"/>
    <xf numFmtId="173" fontId="39"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72"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0" fontId="40"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0" fontId="41" fillId="10" borderId="34"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173" fontId="42" fillId="65" borderId="39" applyNumberFormat="0" applyAlignment="0" applyProtection="0"/>
    <xf numFmtId="172" fontId="42" fillId="65" borderId="39" applyNumberFormat="0" applyAlignment="0" applyProtection="0"/>
    <xf numFmtId="0" fontId="40" fillId="65"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4" fillId="0" borderId="0"/>
    <xf numFmtId="176" fontId="36"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4"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172" fontId="2" fillId="0" borderId="0"/>
    <xf numFmtId="0" fontId="2" fillId="0" borderId="0"/>
    <xf numFmtId="172"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2"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2" fontId="53" fillId="0" borderId="9">
      <alignment horizontal="left" vertical="center"/>
    </xf>
    <xf numFmtId="0" fontId="54" fillId="0" borderId="41" applyNumberFormat="0" applyFill="0" applyAlignment="0" applyProtection="0"/>
    <xf numFmtId="173" fontId="54" fillId="0" borderId="41" applyNumberFormat="0" applyFill="0" applyAlignment="0" applyProtection="0"/>
    <xf numFmtId="0"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3" fontId="55" fillId="0" borderId="42"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3"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3" fontId="56" fillId="0" borderId="0" applyNumberFormat="0" applyFill="0" applyBorder="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37" fontId="57" fillId="0" borderId="0"/>
    <xf numFmtId="172" fontId="58" fillId="0" borderId="0"/>
    <xf numFmtId="0" fontId="58" fillId="0" borderId="0"/>
    <xf numFmtId="172" fontId="58" fillId="0" borderId="0"/>
    <xf numFmtId="172" fontId="53" fillId="0" borderId="0"/>
    <xf numFmtId="0" fontId="53" fillId="0" borderId="0"/>
    <xf numFmtId="172" fontId="53" fillId="0" borderId="0"/>
    <xf numFmtId="172" fontId="59" fillId="0" borderId="0"/>
    <xf numFmtId="0" fontId="59" fillId="0" borderId="0"/>
    <xf numFmtId="172" fontId="59"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3" fillId="0" borderId="0" applyNumberFormat="0" applyFill="0" applyBorder="0" applyAlignment="0" applyProtection="0">
      <alignment vertical="top"/>
      <protection locked="0"/>
    </xf>
    <xf numFmtId="173"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2"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3"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173" fontId="67" fillId="43" borderId="38" applyNumberFormat="0" applyAlignment="0" applyProtection="0"/>
    <xf numFmtId="172" fontId="67" fillId="43" borderId="38" applyNumberFormat="0" applyAlignment="0" applyProtection="0"/>
    <xf numFmtId="172" fontId="67" fillId="43" borderId="38" applyNumberFormat="0" applyAlignment="0" applyProtection="0"/>
    <xf numFmtId="173" fontId="67" fillId="43" borderId="38" applyNumberFormat="0" applyAlignment="0" applyProtection="0"/>
    <xf numFmtId="172" fontId="67" fillId="43" borderId="38" applyNumberFormat="0" applyAlignment="0" applyProtection="0"/>
    <xf numFmtId="172" fontId="67" fillId="43" borderId="38" applyNumberFormat="0" applyAlignment="0" applyProtection="0"/>
    <xf numFmtId="173" fontId="67" fillId="43" borderId="38" applyNumberFormat="0" applyAlignment="0" applyProtection="0"/>
    <xf numFmtId="172" fontId="67" fillId="43" borderId="38" applyNumberFormat="0" applyAlignment="0" applyProtection="0"/>
    <xf numFmtId="172" fontId="67" fillId="43" borderId="38" applyNumberFormat="0" applyAlignment="0" applyProtection="0"/>
    <xf numFmtId="173" fontId="67" fillId="43" borderId="38" applyNumberFormat="0" applyAlignment="0" applyProtection="0"/>
    <xf numFmtId="172"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1" fontId="74" fillId="0" borderId="0" applyProtection="0"/>
    <xf numFmtId="172" fontId="25" fillId="0" borderId="45"/>
    <xf numFmtId="173" fontId="25" fillId="0" borderId="45"/>
    <xf numFmtId="172"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5" fillId="0" borderId="0"/>
    <xf numFmtId="185" fontId="2"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0" fontId="76" fillId="0" borderId="0"/>
    <xf numFmtId="0" fontId="75" fillId="0" borderId="0"/>
    <xf numFmtId="183" fontId="27" fillId="0" borderId="0"/>
    <xf numFmtId="183" fontId="2" fillId="0" borderId="0"/>
    <xf numFmtId="183" fontId="2" fillId="0" borderId="0"/>
    <xf numFmtId="0" fontId="2" fillId="0" borderId="0"/>
    <xf numFmtId="0" fontId="2"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7"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7" fillId="0" borderId="0"/>
    <xf numFmtId="172"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72" fontId="27" fillId="0" borderId="0"/>
    <xf numFmtId="0" fontId="27" fillId="0" borderId="0"/>
    <xf numFmtId="0" fontId="27"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183" fontId="27" fillId="0" borderId="0"/>
    <xf numFmtId="183" fontId="27"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27" fillId="0" borderId="0"/>
    <xf numFmtId="183" fontId="27" fillId="0" borderId="0"/>
    <xf numFmtId="183" fontId="27" fillId="0" borderId="0"/>
    <xf numFmtId="183"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7"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4" fillId="0" borderId="0"/>
    <xf numFmtId="0" fontId="27" fillId="0" borderId="0"/>
    <xf numFmtId="0" fontId="2" fillId="0" borderId="0"/>
    <xf numFmtId="0" fontId="26" fillId="0" borderId="0"/>
    <xf numFmtId="172" fontId="24" fillId="0" borderId="0"/>
    <xf numFmtId="0" fontId="2"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83" fontId="2" fillId="0" borderId="0"/>
    <xf numFmtId="0" fontId="27" fillId="0" borderId="0"/>
    <xf numFmtId="0" fontId="27" fillId="0" borderId="0"/>
    <xf numFmtId="172" fontId="24" fillId="0" borderId="0"/>
    <xf numFmtId="0" fontId="64" fillId="0" borderId="0"/>
    <xf numFmtId="0" fontId="2" fillId="0" borderId="0"/>
    <xf numFmtId="172" fontId="24" fillId="0" borderId="0"/>
    <xf numFmtId="0" fontId="1"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183" fontId="2" fillId="0" borderId="0"/>
    <xf numFmtId="0" fontId="2" fillId="0" borderId="0"/>
    <xf numFmtId="183" fontId="2" fillId="0" borderId="0"/>
    <xf numFmtId="0" fontId="2" fillId="0" borderId="0"/>
    <xf numFmtId="183"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183"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83" fontId="2"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83" fontId="25" fillId="0" borderId="0"/>
    <xf numFmtId="0" fontId="7"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3" fontId="7" fillId="0" borderId="0"/>
    <xf numFmtId="0" fontId="25" fillId="0" borderId="0"/>
    <xf numFmtId="183"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5" fillId="0" borderId="0"/>
    <xf numFmtId="183" fontId="7"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2" fontId="25" fillId="0" borderId="0"/>
    <xf numFmtId="0" fontId="75"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72" fontId="7" fillId="0" borderId="0"/>
    <xf numFmtId="0" fontId="75" fillId="0" borderId="0"/>
    <xf numFmtId="172"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3"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3"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183" fontId="25"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183" fontId="25" fillId="0" borderId="0"/>
    <xf numFmtId="183" fontId="25"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3" fillId="0" borderId="0"/>
    <xf numFmtId="0" fontId="2" fillId="0" borderId="0"/>
    <xf numFmtId="0" fontId="75" fillId="0" borderId="0"/>
    <xf numFmtId="172" fontId="43"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2"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3"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2"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3"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172"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0"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81" fillId="0" borderId="0"/>
    <xf numFmtId="0" fontId="81" fillId="0" borderId="0"/>
    <xf numFmtId="172"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3"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173" fontId="84" fillId="64" borderId="47" applyNumberFormat="0" applyAlignment="0" applyProtection="0"/>
    <xf numFmtId="172" fontId="84" fillId="64" borderId="47" applyNumberFormat="0" applyAlignment="0" applyProtection="0"/>
    <xf numFmtId="172" fontId="84" fillId="64" borderId="47" applyNumberFormat="0" applyAlignment="0" applyProtection="0"/>
    <xf numFmtId="173" fontId="84" fillId="64" borderId="47" applyNumberFormat="0" applyAlignment="0" applyProtection="0"/>
    <xf numFmtId="172" fontId="84" fillId="64" borderId="47" applyNumberFormat="0" applyAlignment="0" applyProtection="0"/>
    <xf numFmtId="172" fontId="84" fillId="64" borderId="47" applyNumberFormat="0" applyAlignment="0" applyProtection="0"/>
    <xf numFmtId="173" fontId="84" fillId="64" borderId="47" applyNumberFormat="0" applyAlignment="0" applyProtection="0"/>
    <xf numFmtId="172" fontId="84" fillId="64" borderId="47" applyNumberFormat="0" applyAlignment="0" applyProtection="0"/>
    <xf numFmtId="172" fontId="84" fillId="64" borderId="47" applyNumberFormat="0" applyAlignment="0" applyProtection="0"/>
    <xf numFmtId="173" fontId="84"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24" fillId="0" borderId="0"/>
    <xf numFmtId="179" fontId="36" fillId="0" borderId="0" applyFont="0" applyFill="0" applyBorder="0" applyAlignment="0" applyProtection="0"/>
    <xf numFmtId="190"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xf numFmtId="0" fontId="2" fillId="0" borderId="0"/>
    <xf numFmtId="172" fontId="2" fillId="0" borderId="0"/>
    <xf numFmtId="191"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87" fillId="0" borderId="0"/>
    <xf numFmtId="0" fontId="24" fillId="0" borderId="0"/>
    <xf numFmtId="0" fontId="88" fillId="0" borderId="0"/>
    <xf numFmtId="0" fontId="88" fillId="0" borderId="0"/>
    <xf numFmtId="172" fontId="24" fillId="0" borderId="0"/>
    <xf numFmtId="172"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3" fontId="36" fillId="0" borderId="0" applyFill="0" applyBorder="0" applyAlignment="0"/>
    <xf numFmtId="194" fontId="36" fillId="0" borderId="0" applyFill="0" applyBorder="0" applyAlignment="0"/>
    <xf numFmtId="0" fontId="91" fillId="0" borderId="0">
      <alignment horizontal="center" vertical="top"/>
    </xf>
    <xf numFmtId="0" fontId="92" fillId="0" borderId="0" applyNumberFormat="0" applyFill="0" applyBorder="0" applyAlignment="0" applyProtection="0"/>
    <xf numFmtId="173" fontId="92" fillId="0" borderId="0" applyNumberFormat="0" applyFill="0" applyBorder="0" applyAlignment="0" applyProtection="0"/>
    <xf numFmtId="0"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3"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24" fillId="0" borderId="49"/>
    <xf numFmtId="189" fontId="80"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5" fillId="0" borderId="0" applyFont="0" applyFill="0" applyBorder="0" applyAlignment="0" applyProtection="0"/>
    <xf numFmtId="196"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7"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166" fontId="97" fillId="0" borderId="0" applyFont="0" applyFill="0" applyBorder="0" applyAlignment="0" applyProtection="0"/>
    <xf numFmtId="168"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73"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72"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72"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92" fontId="2" fillId="70" borderId="79" applyFont="0">
      <alignment horizontal="right" vertical="center"/>
    </xf>
    <xf numFmtId="3" fontId="2" fillId="70" borderId="79" applyFont="0">
      <alignment horizontal="right" vertical="center"/>
    </xf>
    <xf numFmtId="0" fontId="82" fillId="64" borderId="84" applyNumberFormat="0" applyAlignment="0" applyProtection="0"/>
    <xf numFmtId="172" fontId="84" fillId="64" borderId="84" applyNumberFormat="0" applyAlignment="0" applyProtection="0"/>
    <xf numFmtId="173" fontId="84" fillId="64" borderId="84" applyNumberFormat="0" applyAlignment="0" applyProtection="0"/>
    <xf numFmtId="172" fontId="84" fillId="64" borderId="84" applyNumberFormat="0" applyAlignment="0" applyProtection="0"/>
    <xf numFmtId="172" fontId="84" fillId="64" borderId="84" applyNumberFormat="0" applyAlignment="0" applyProtection="0"/>
    <xf numFmtId="173" fontId="84" fillId="64" borderId="84" applyNumberFormat="0" applyAlignment="0" applyProtection="0"/>
    <xf numFmtId="172" fontId="84" fillId="64" borderId="84" applyNumberFormat="0" applyAlignment="0" applyProtection="0"/>
    <xf numFmtId="172" fontId="84" fillId="64" borderId="84" applyNumberFormat="0" applyAlignment="0" applyProtection="0"/>
    <xf numFmtId="173" fontId="84" fillId="64" borderId="84" applyNumberFormat="0" applyAlignment="0" applyProtection="0"/>
    <xf numFmtId="172" fontId="84" fillId="64" borderId="84" applyNumberFormat="0" applyAlignment="0" applyProtection="0"/>
    <xf numFmtId="172" fontId="84" fillId="64" borderId="84" applyNumberFormat="0" applyAlignment="0" applyProtection="0"/>
    <xf numFmtId="173" fontId="84" fillId="64" borderId="84" applyNumberFormat="0" applyAlignment="0" applyProtection="0"/>
    <xf numFmtId="172" fontId="84"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173" fontId="84"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172" fontId="84"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172" fontId="84"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3" fontId="2" fillId="75" borderId="79" applyFont="0">
      <alignment horizontal="right" vertical="center"/>
      <protection locked="0"/>
    </xf>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3" fontId="2" fillId="72" borderId="79" applyFont="0">
      <alignment horizontal="right" vertical="center"/>
      <protection locked="0"/>
    </xf>
    <xf numFmtId="0" fontId="65" fillId="43" borderId="82" applyNumberFormat="0" applyAlignment="0" applyProtection="0"/>
    <xf numFmtId="172" fontId="67" fillId="43" borderId="82" applyNumberFormat="0" applyAlignment="0" applyProtection="0"/>
    <xf numFmtId="173" fontId="67" fillId="43" borderId="82" applyNumberFormat="0" applyAlignment="0" applyProtection="0"/>
    <xf numFmtId="172" fontId="67" fillId="43" borderId="82" applyNumberFormat="0" applyAlignment="0" applyProtection="0"/>
    <xf numFmtId="172" fontId="67" fillId="43" borderId="82" applyNumberFormat="0" applyAlignment="0" applyProtection="0"/>
    <xf numFmtId="173" fontId="67" fillId="43" borderId="82" applyNumberFormat="0" applyAlignment="0" applyProtection="0"/>
    <xf numFmtId="172" fontId="67" fillId="43" borderId="82" applyNumberFormat="0" applyAlignment="0" applyProtection="0"/>
    <xf numFmtId="172" fontId="67" fillId="43" borderId="82" applyNumberFormat="0" applyAlignment="0" applyProtection="0"/>
    <xf numFmtId="173" fontId="67" fillId="43" borderId="82" applyNumberFormat="0" applyAlignment="0" applyProtection="0"/>
    <xf numFmtId="172" fontId="67" fillId="43" borderId="82" applyNumberFormat="0" applyAlignment="0" applyProtection="0"/>
    <xf numFmtId="172" fontId="67" fillId="43" borderId="82" applyNumberFormat="0" applyAlignment="0" applyProtection="0"/>
    <xf numFmtId="173" fontId="67" fillId="43" borderId="82" applyNumberFormat="0" applyAlignment="0" applyProtection="0"/>
    <xf numFmtId="172" fontId="67"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173" fontId="67"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172" fontId="67"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172" fontId="67"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2" fillId="71" borderId="80" applyNumberFormat="0" applyFont="0" applyBorder="0" applyProtection="0">
      <alignment horizontal="left" vertical="center"/>
    </xf>
    <xf numFmtId="9" fontId="2" fillId="71" borderId="79" applyFont="0" applyProtection="0">
      <alignment horizontal="right" vertical="center"/>
    </xf>
    <xf numFmtId="3" fontId="2" fillId="71" borderId="79" applyFont="0" applyProtection="0">
      <alignment horizontal="right" vertical="center"/>
    </xf>
    <xf numFmtId="0" fontId="61" fillId="70" borderId="80" applyFont="0" applyBorder="0">
      <alignment horizontal="center" wrapText="1"/>
    </xf>
    <xf numFmtId="172" fontId="53" fillId="0" borderId="77">
      <alignment horizontal="left" vertical="center"/>
    </xf>
    <xf numFmtId="0" fontId="53" fillId="0" borderId="77">
      <alignment horizontal="left" vertical="center"/>
    </xf>
    <xf numFmtId="0" fontId="53" fillId="0" borderId="77">
      <alignment horizontal="left" vertical="center"/>
    </xf>
    <xf numFmtId="0" fontId="2" fillId="69" borderId="79" applyNumberFormat="0" applyFont="0" applyBorder="0" applyProtection="0">
      <alignment horizontal="center" vertical="center"/>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7" fillId="64" borderId="82" applyNumberFormat="0" applyAlignment="0" applyProtection="0"/>
    <xf numFmtId="172" fontId="39" fillId="64" borderId="82" applyNumberFormat="0" applyAlignment="0" applyProtection="0"/>
    <xf numFmtId="173" fontId="39" fillId="64" borderId="82" applyNumberFormat="0" applyAlignment="0" applyProtection="0"/>
    <xf numFmtId="172" fontId="39" fillId="64" borderId="82" applyNumberFormat="0" applyAlignment="0" applyProtection="0"/>
    <xf numFmtId="172" fontId="39" fillId="64" borderId="82" applyNumberFormat="0" applyAlignment="0" applyProtection="0"/>
    <xf numFmtId="173" fontId="39" fillId="64" borderId="82" applyNumberFormat="0" applyAlignment="0" applyProtection="0"/>
    <xf numFmtId="172" fontId="39" fillId="64" borderId="82" applyNumberFormat="0" applyAlignment="0" applyProtection="0"/>
    <xf numFmtId="172" fontId="39" fillId="64" borderId="82" applyNumberFormat="0" applyAlignment="0" applyProtection="0"/>
    <xf numFmtId="173" fontId="39" fillId="64" borderId="82" applyNumberFormat="0" applyAlignment="0" applyProtection="0"/>
    <xf numFmtId="172" fontId="39" fillId="64" borderId="82" applyNumberFormat="0" applyAlignment="0" applyProtection="0"/>
    <xf numFmtId="172" fontId="39" fillId="64" borderId="82" applyNumberFormat="0" applyAlignment="0" applyProtection="0"/>
    <xf numFmtId="173" fontId="39" fillId="64" borderId="82" applyNumberFormat="0" applyAlignment="0" applyProtection="0"/>
    <xf numFmtId="172" fontId="39"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173" fontId="39"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172" fontId="39"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172" fontId="39"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1" fillId="0" borderId="0"/>
    <xf numFmtId="173" fontId="25" fillId="37" borderId="0"/>
    <xf numFmtId="0" fontId="2" fillId="0" borderId="0">
      <alignment vertical="center"/>
    </xf>
    <xf numFmtId="43" fontId="1" fillId="0" borderId="0" applyFont="0" applyFill="0" applyBorder="0" applyAlignment="0" applyProtection="0"/>
    <xf numFmtId="0" fontId="124" fillId="0" borderId="0"/>
  </cellStyleXfs>
  <cellXfs count="823">
    <xf numFmtId="0" fontId="0" fillId="0" borderId="0" xfId="0"/>
    <xf numFmtId="0" fontId="4" fillId="0" borderId="0" xfId="0" applyFont="1"/>
    <xf numFmtId="0" fontId="0" fillId="0" borderId="0" xfId="0" applyAlignment="1">
      <alignment wrapText="1"/>
    </xf>
    <xf numFmtId="171" fontId="0" fillId="0" borderId="0" xfId="0" applyNumberFormat="1" applyAlignment="1">
      <alignment horizontal="center"/>
    </xf>
    <xf numFmtId="0" fontId="4" fillId="0" borderId="3" xfId="0" applyFont="1" applyBorder="1"/>
    <xf numFmtId="0" fontId="8" fillId="0" borderId="16" xfId="0" applyFont="1" applyBorder="1"/>
    <xf numFmtId="0" fontId="11" fillId="0" borderId="0" xfId="0" applyFont="1"/>
    <xf numFmtId="0" fontId="8" fillId="0" borderId="0" xfId="0" applyFont="1" applyAlignment="1">
      <alignment horizontal="right" wrapText="1"/>
    </xf>
    <xf numFmtId="0" fontId="8" fillId="0" borderId="19" xfId="0" applyFont="1" applyBorder="1" applyAlignment="1">
      <alignment vertical="center"/>
    </xf>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xf numFmtId="0" fontId="8" fillId="0" borderId="8" xfId="0" applyFont="1" applyBorder="1" applyAlignment="1">
      <alignment wrapText="1"/>
    </xf>
    <xf numFmtId="0" fontId="8" fillId="0" borderId="21"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1" xfId="0" applyFont="1" applyBorder="1"/>
    <xf numFmtId="0" fontId="12"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6" fillId="3" borderId="3" xfId="1" applyNumberFormat="1" applyFont="1" applyFill="1" applyBorder="1" applyAlignment="1" applyProtection="1">
      <alignment horizontal="center" vertical="center" wrapText="1"/>
      <protection locked="0"/>
    </xf>
    <xf numFmtId="169" fontId="6" fillId="3" borderId="19" xfId="1" applyNumberFormat="1" applyFont="1" applyFill="1" applyBorder="1" applyAlignment="1" applyProtection="1">
      <alignment horizontal="center" vertical="center" wrapText="1"/>
      <protection locked="0"/>
    </xf>
    <xf numFmtId="169"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4" fillId="3" borderId="24" xfId="16" applyFont="1" applyFill="1" applyBorder="1" applyProtection="1">
      <protection locked="0"/>
    </xf>
    <xf numFmtId="0" fontId="8" fillId="3" borderId="3" xfId="5" applyFont="1" applyFill="1" applyBorder="1" applyProtection="1">
      <protection locked="0"/>
    </xf>
    <xf numFmtId="0" fontId="8" fillId="0" borderId="3" xfId="13" applyFont="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170" fontId="8" fillId="3" borderId="3" xfId="8" applyNumberFormat="1" applyFont="1" applyFill="1" applyBorder="1" applyAlignment="1" applyProtection="1">
      <alignment horizontal="right" wrapText="1"/>
      <protection locked="0"/>
    </xf>
    <xf numFmtId="0" fontId="8" fillId="0" borderId="3" xfId="13" applyFont="1" applyBorder="1" applyAlignment="1" applyProtection="1">
      <alignment horizontal="left" vertical="center" wrapText="1"/>
      <protection locked="0"/>
    </xf>
    <xf numFmtId="170" fontId="8" fillId="4" borderId="3" xfId="8" applyNumberFormat="1" applyFont="1" applyFill="1" applyBorder="1" applyAlignment="1" applyProtection="1">
      <alignment horizontal="right" wrapText="1"/>
      <protection locked="0"/>
    </xf>
    <xf numFmtId="0" fontId="9" fillId="0" borderId="3" xfId="13" applyFont="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Alignment="1">
      <alignment vertical="center"/>
    </xf>
    <xf numFmtId="0" fontId="4" fillId="0" borderId="19" xfId="0" applyFont="1" applyBorder="1" applyAlignment="1">
      <alignment vertical="center"/>
    </xf>
    <xf numFmtId="0" fontId="8"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6" fillId="0" borderId="16"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9" fontId="6" fillId="3" borderId="18" xfId="2" applyNumberFormat="1" applyFont="1" applyFill="1" applyBorder="1" applyAlignment="1" applyProtection="1">
      <alignment horizontal="center" vertical="center"/>
      <protection locked="0"/>
    </xf>
    <xf numFmtId="0" fontId="6" fillId="0" borderId="19"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9" xfId="9" applyFont="1" applyBorder="1" applyAlignment="1" applyProtection="1">
      <alignment horizontal="center" vertical="center" wrapText="1"/>
      <protection locked="0"/>
    </xf>
    <xf numFmtId="0" fontId="14" fillId="36" borderId="23" xfId="13" applyFont="1" applyFill="1" applyBorder="1" applyAlignment="1" applyProtection="1">
      <alignment vertical="center" wrapText="1"/>
      <protection locked="0"/>
    </xf>
    <xf numFmtId="171" fontId="22" fillId="0" borderId="60" xfId="0" applyNumberFormat="1" applyFont="1" applyBorder="1" applyAlignment="1">
      <alignment horizontal="center"/>
    </xf>
    <xf numFmtId="171" fontId="22" fillId="0" borderId="58" xfId="0" applyNumberFormat="1" applyFont="1" applyBorder="1" applyAlignment="1">
      <alignment horizontal="center"/>
    </xf>
    <xf numFmtId="171" fontId="18" fillId="0" borderId="58" xfId="0" applyNumberFormat="1" applyFont="1" applyBorder="1" applyAlignment="1">
      <alignment horizontal="center"/>
    </xf>
    <xf numFmtId="171" fontId="22" fillId="0" borderId="61" xfId="0" applyNumberFormat="1" applyFont="1" applyBorder="1" applyAlignment="1">
      <alignment horizontal="center"/>
    </xf>
    <xf numFmtId="171" fontId="22"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6" fillId="3" borderId="19" xfId="5" applyFont="1" applyFill="1" applyBorder="1" applyAlignment="1" applyProtection="1">
      <alignment horizontal="right" vertical="center"/>
      <protection locked="0"/>
    </xf>
    <xf numFmtId="0" fontId="14"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8" fillId="3" borderId="19" xfId="5" applyFont="1" applyFill="1" applyBorder="1" applyAlignment="1" applyProtection="1">
      <alignment horizontal="left" vertical="center"/>
      <protection locked="0"/>
    </xf>
    <xf numFmtId="0" fontId="8" fillId="3" borderId="20" xfId="13" applyFont="1" applyFill="1" applyBorder="1" applyAlignment="1" applyProtection="1">
      <alignment horizontal="center" vertical="center" wrapText="1"/>
      <protection locked="0"/>
    </xf>
    <xf numFmtId="0" fontId="8" fillId="3" borderId="19" xfId="5" applyFont="1" applyFill="1" applyBorder="1" applyAlignment="1" applyProtection="1">
      <alignment horizontal="right" vertical="center"/>
      <protection locked="0"/>
    </xf>
    <xf numFmtId="3" fontId="8" fillId="36" borderId="20" xfId="5" applyNumberFormat="1" applyFont="1" applyFill="1" applyBorder="1" applyProtection="1">
      <protection locked="0"/>
    </xf>
    <xf numFmtId="0" fontId="8" fillId="3" borderId="22" xfId="9" applyFont="1" applyFill="1" applyBorder="1" applyAlignment="1" applyProtection="1">
      <alignment horizontal="right" vertical="center"/>
      <protection locked="0"/>
    </xf>
    <xf numFmtId="0" fontId="9" fillId="3" borderId="23" xfId="16" applyFont="1" applyFill="1" applyBorder="1" applyProtection="1">
      <protection locked="0"/>
    </xf>
    <xf numFmtId="3" fontId="9" fillId="36" borderId="23" xfId="16" applyNumberFormat="1" applyFont="1" applyFill="1" applyBorder="1" applyProtection="1">
      <protection locked="0"/>
    </xf>
    <xf numFmtId="169" fontId="9"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7"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6" xfId="0" applyBorder="1" applyAlignment="1">
      <alignment horizontal="center" vertical="center"/>
    </xf>
    <xf numFmtId="0" fontId="5" fillId="36" borderId="27" xfId="0" applyFont="1" applyFill="1" applyBorder="1" applyAlignment="1">
      <alignment wrapText="1"/>
    </xf>
    <xf numFmtId="0" fontId="4" fillId="0" borderId="9" xfId="0" applyFont="1" applyBorder="1" applyAlignment="1">
      <alignment vertical="center" wrapText="1"/>
    </xf>
    <xf numFmtId="0" fontId="5" fillId="36" borderId="9" xfId="0" applyFont="1" applyFill="1" applyBorder="1" applyAlignment="1">
      <alignment wrapText="1"/>
    </xf>
    <xf numFmtId="0" fontId="5" fillId="36" borderId="68" xfId="0" applyFont="1" applyFill="1" applyBorder="1" applyAlignment="1">
      <alignment wrapText="1"/>
    </xf>
    <xf numFmtId="0" fontId="14"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9"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2" xfId="0" applyFont="1" applyBorder="1" applyAlignment="1">
      <alignment horizontal="center" vertical="center"/>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7" fontId="8"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7" fontId="0" fillId="36"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6" borderId="20" xfId="0" applyNumberFormat="1" applyFill="1" applyBorder="1" applyAlignment="1">
      <alignment horizontal="center" vertical="center" wrapText="1"/>
    </xf>
    <xf numFmtId="197" fontId="0" fillId="36" borderId="24" xfId="0" applyNumberFormat="1" applyFill="1" applyBorder="1" applyAlignment="1">
      <alignment horizontal="center" vertical="center" wrapText="1"/>
    </xf>
    <xf numFmtId="197" fontId="6" fillId="36" borderId="20" xfId="2" applyNumberFormat="1" applyFont="1" applyFill="1" applyBorder="1" applyAlignment="1" applyProtection="1">
      <alignment vertical="top"/>
    </xf>
    <xf numFmtId="197" fontId="6" fillId="3" borderId="20" xfId="2" applyNumberFormat="1" applyFont="1" applyFill="1" applyBorder="1" applyAlignment="1" applyProtection="1">
      <alignment vertical="top"/>
      <protection locked="0"/>
    </xf>
    <xf numFmtId="197" fontId="6" fillId="36" borderId="20" xfId="2" applyNumberFormat="1" applyFont="1" applyFill="1" applyBorder="1" applyAlignment="1" applyProtection="1">
      <alignment vertical="top" wrapText="1"/>
    </xf>
    <xf numFmtId="197" fontId="6" fillId="3" borderId="20" xfId="2" applyNumberFormat="1" applyFont="1" applyFill="1" applyBorder="1" applyAlignment="1" applyProtection="1">
      <alignment vertical="top" wrapText="1"/>
      <protection locked="0"/>
    </xf>
    <xf numFmtId="197" fontId="6" fillId="36" borderId="20" xfId="2" applyNumberFormat="1" applyFont="1" applyFill="1" applyBorder="1" applyAlignment="1" applyProtection="1">
      <alignment vertical="top" wrapText="1"/>
      <protection locked="0"/>
    </xf>
    <xf numFmtId="197" fontId="6" fillId="36" borderId="24" xfId="2" applyNumberFormat="1" applyFont="1" applyFill="1" applyBorder="1" applyAlignment="1" applyProtection="1">
      <alignment vertical="top" wrapText="1"/>
    </xf>
    <xf numFmtId="197" fontId="4" fillId="0" borderId="3" xfId="0" applyNumberFormat="1" applyFont="1" applyBorder="1"/>
    <xf numFmtId="197" fontId="4" fillId="36" borderId="23" xfId="0" applyNumberFormat="1" applyFont="1" applyFill="1" applyBorder="1"/>
    <xf numFmtId="197" fontId="4" fillId="0" borderId="19" xfId="0" applyNumberFormat="1" applyFont="1" applyBorder="1"/>
    <xf numFmtId="197" fontId="4" fillId="0" borderId="20" xfId="0" applyNumberFormat="1" applyFont="1" applyBorder="1"/>
    <xf numFmtId="197" fontId="4" fillId="36" borderId="51" xfId="0" applyNumberFormat="1" applyFont="1" applyFill="1" applyBorder="1"/>
    <xf numFmtId="197" fontId="4" fillId="36" borderId="22" xfId="0" applyNumberFormat="1" applyFont="1" applyFill="1" applyBorder="1"/>
    <xf numFmtId="197" fontId="4" fillId="36" borderId="24" xfId="0" applyNumberFormat="1" applyFont="1" applyFill="1" applyBorder="1"/>
    <xf numFmtId="197" fontId="4" fillId="36" borderId="52" xfId="0" applyNumberFormat="1" applyFont="1" applyFill="1" applyBorder="1"/>
    <xf numFmtId="197" fontId="8" fillId="36" borderId="3" xfId="5" applyNumberFormat="1" applyFont="1" applyFill="1" applyBorder="1" applyProtection="1">
      <protection locked="0"/>
    </xf>
    <xf numFmtId="197" fontId="8" fillId="3" borderId="3" xfId="5" applyNumberFormat="1" applyFont="1" applyFill="1" applyBorder="1" applyProtection="1">
      <protection locked="0"/>
    </xf>
    <xf numFmtId="197" fontId="9" fillId="36" borderId="23" xfId="16" applyNumberFormat="1" applyFont="1" applyFill="1" applyBorder="1" applyProtection="1">
      <protection locked="0"/>
    </xf>
    <xf numFmtId="197" fontId="8" fillId="36" borderId="3" xfId="1" applyNumberFormat="1" applyFont="1" applyFill="1" applyBorder="1" applyProtection="1">
      <protection locked="0"/>
    </xf>
    <xf numFmtId="197" fontId="8" fillId="0" borderId="3" xfId="1" applyNumberFormat="1" applyFont="1" applyFill="1" applyBorder="1" applyProtection="1">
      <protection locked="0"/>
    </xf>
    <xf numFmtId="197" fontId="9" fillId="36" borderId="23" xfId="1" applyNumberFormat="1" applyFont="1" applyFill="1" applyBorder="1" applyAlignment="1" applyProtection="1">
      <protection locked="0"/>
    </xf>
    <xf numFmtId="197" fontId="8" fillId="3" borderId="23" xfId="5" applyNumberFormat="1" applyFont="1" applyFill="1" applyBorder="1" applyProtection="1">
      <protection locked="0"/>
    </xf>
    <xf numFmtId="197" fontId="22" fillId="0" borderId="0" xfId="0" applyNumberFormat="1" applyFont="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197" fontId="4" fillId="0" borderId="21" xfId="0" applyNumberFormat="1" applyFont="1" applyBorder="1"/>
    <xf numFmtId="197" fontId="4" fillId="0" borderId="21" xfId="0" applyNumberFormat="1" applyFont="1" applyBorder="1" applyAlignment="1">
      <alignment wrapText="1"/>
    </xf>
    <xf numFmtId="0" fontId="4" fillId="0" borderId="3" xfId="0" applyFont="1" applyBorder="1" applyAlignment="1">
      <alignment horizontal="center" vertical="center" wrapText="1"/>
    </xf>
    <xf numFmtId="9" fontId="105" fillId="0" borderId="3" xfId="0" applyNumberFormat="1" applyFont="1" applyBorder="1" applyAlignment="1">
      <alignment horizontal="center" vertical="center"/>
    </xf>
    <xf numFmtId="0" fontId="5" fillId="0" borderId="0" xfId="0" applyFont="1" applyAlignment="1">
      <alignment horizontal="center" wrapText="1"/>
    </xf>
    <xf numFmtId="9" fontId="4" fillId="0" borderId="20" xfId="20961" applyFont="1" applyBorder="1"/>
    <xf numFmtId="9" fontId="4" fillId="36" borderId="24" xfId="20961" applyFont="1" applyFill="1" applyBorder="1"/>
    <xf numFmtId="171" fontId="4" fillId="0" borderId="20" xfId="0" applyNumberFormat="1" applyFont="1" applyBorder="1"/>
    <xf numFmtId="0" fontId="4" fillId="36" borderId="24" xfId="0" applyFont="1" applyFill="1" applyBorder="1"/>
    <xf numFmtId="0" fontId="8" fillId="0" borderId="16" xfId="0" applyFont="1" applyBorder="1" applyAlignment="1">
      <alignment horizontal="right" vertical="center" wrapText="1"/>
    </xf>
    <xf numFmtId="0" fontId="6" fillId="0" borderId="17" xfId="0" applyFont="1" applyBorder="1" applyAlignment="1">
      <alignment vertical="center" wrapText="1"/>
    </xf>
    <xf numFmtId="173" fontId="25" fillId="37" borderId="0" xfId="20"/>
    <xf numFmtId="173" fontId="25" fillId="37" borderId="72" xfId="20" applyBorder="1"/>
    <xf numFmtId="0" fontId="4" fillId="0" borderId="7" xfId="0" applyFont="1" applyBorder="1" applyAlignment="1">
      <alignment vertical="center"/>
    </xf>
    <xf numFmtId="0" fontId="4" fillId="0" borderId="79" xfId="0" applyFont="1" applyBorder="1" applyAlignment="1">
      <alignment vertical="center"/>
    </xf>
    <xf numFmtId="0" fontId="5" fillId="0" borderId="79" xfId="0" applyFont="1" applyBorder="1" applyAlignment="1">
      <alignment vertical="center"/>
    </xf>
    <xf numFmtId="0" fontId="4" fillId="0" borderId="17" xfId="0" applyFont="1" applyBorder="1" applyAlignment="1">
      <alignment vertical="center"/>
    </xf>
    <xf numFmtId="0" fontId="4" fillId="0" borderId="74" xfId="0" applyFont="1" applyBorder="1" applyAlignment="1">
      <alignment vertical="center"/>
    </xf>
    <xf numFmtId="0" fontId="4" fillId="0" borderId="76" xfId="0" applyFont="1" applyBorder="1" applyAlignment="1">
      <alignment vertical="center"/>
    </xf>
    <xf numFmtId="0" fontId="4" fillId="0" borderId="1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173" fontId="25" fillId="37" borderId="29" xfId="20" applyBorder="1"/>
    <xf numFmtId="173" fontId="25" fillId="37" borderId="91" xfId="20" applyBorder="1"/>
    <xf numFmtId="173" fontId="25" fillId="37" borderId="81" xfId="20" applyBorder="1"/>
    <xf numFmtId="173" fontId="25" fillId="37"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77" xfId="0" applyFont="1" applyFill="1" applyBorder="1" applyAlignment="1">
      <alignment vertical="center"/>
    </xf>
    <xf numFmtId="0" fontId="13" fillId="3" borderId="92" xfId="0" applyFont="1" applyFill="1" applyBorder="1" applyAlignment="1">
      <alignment horizontal="left"/>
    </xf>
    <xf numFmtId="0" fontId="13" fillId="3" borderId="93" xfId="0" applyFont="1" applyFill="1" applyBorder="1" applyAlignment="1">
      <alignment horizontal="left"/>
    </xf>
    <xf numFmtId="0" fontId="4" fillId="0" borderId="79" xfId="0" applyFont="1" applyBorder="1" applyAlignment="1">
      <alignment horizontal="center" vertical="center" wrapText="1"/>
    </xf>
    <xf numFmtId="0" fontId="4" fillId="0" borderId="94" xfId="0" applyFont="1" applyBorder="1" applyAlignment="1">
      <alignment horizontal="center" vertical="center" wrapText="1"/>
    </xf>
    <xf numFmtId="0" fontId="5" fillId="3" borderId="95" xfId="0" applyFont="1" applyFill="1" applyBorder="1" applyAlignment="1">
      <alignment vertical="center"/>
    </xf>
    <xf numFmtId="0" fontId="4" fillId="3" borderId="21" xfId="0" applyFont="1" applyFill="1" applyBorder="1" applyAlignment="1">
      <alignment vertical="center"/>
    </xf>
    <xf numFmtId="0" fontId="4" fillId="0" borderId="96" xfId="0" applyFont="1" applyBorder="1" applyAlignment="1">
      <alignment horizontal="center" vertical="center"/>
    </xf>
    <xf numFmtId="0" fontId="5" fillId="0" borderId="23" xfId="0" applyFont="1" applyBorder="1" applyAlignment="1">
      <alignment vertical="center"/>
    </xf>
    <xf numFmtId="173" fontId="25" fillId="37"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6" fillId="0" borderId="16" xfId="11" applyFont="1" applyBorder="1" applyAlignment="1">
      <alignment vertical="center"/>
    </xf>
    <xf numFmtId="0" fontId="6" fillId="0" borderId="17" xfId="11" applyFont="1" applyBorder="1" applyAlignment="1">
      <alignment vertical="center"/>
    </xf>
    <xf numFmtId="0" fontId="14" fillId="0" borderId="18" xfId="11" applyFont="1" applyBorder="1" applyAlignment="1">
      <alignment horizontal="center" vertical="center"/>
    </xf>
    <xf numFmtId="0" fontId="5" fillId="36" borderId="97" xfId="0" applyFont="1" applyFill="1" applyBorder="1" applyAlignment="1">
      <alignment vertical="center" wrapText="1"/>
    </xf>
    <xf numFmtId="0" fontId="6" fillId="0" borderId="0" xfId="0" applyFont="1" applyAlignment="1">
      <alignment wrapText="1"/>
    </xf>
    <xf numFmtId="0" fontId="5" fillId="36" borderId="17" xfId="0" applyFont="1" applyFill="1" applyBorder="1" applyAlignment="1">
      <alignment horizontal="center" vertical="center" wrapText="1"/>
    </xf>
    <xf numFmtId="0" fontId="5" fillId="36" borderId="18" xfId="0" applyFont="1" applyFill="1" applyBorder="1" applyAlignment="1">
      <alignment horizontal="center" vertical="center" wrapText="1"/>
    </xf>
    <xf numFmtId="0" fontId="5" fillId="36" borderId="96" xfId="0" applyFont="1" applyFill="1" applyBorder="1" applyAlignment="1">
      <alignment horizontal="left" vertical="center" wrapText="1"/>
    </xf>
    <xf numFmtId="0" fontId="5" fillId="36" borderId="79" xfId="0" applyFont="1" applyFill="1" applyBorder="1" applyAlignment="1">
      <alignment horizontal="left" vertical="center" wrapText="1"/>
    </xf>
    <xf numFmtId="0" fontId="5" fillId="36" borderId="94" xfId="0" applyFont="1" applyFill="1" applyBorder="1" applyAlignment="1">
      <alignment horizontal="left" vertical="center" wrapText="1"/>
    </xf>
    <xf numFmtId="0" fontId="4" fillId="0" borderId="96" xfId="0" applyFont="1" applyBorder="1" applyAlignment="1">
      <alignment horizontal="right" vertical="center" wrapText="1"/>
    </xf>
    <xf numFmtId="0" fontId="4" fillId="0" borderId="79" xfId="0" applyFont="1" applyBorder="1" applyAlignment="1">
      <alignment horizontal="left" vertical="center" wrapText="1"/>
    </xf>
    <xf numFmtId="0" fontId="106" fillId="0" borderId="96" xfId="0" applyFont="1" applyBorder="1" applyAlignment="1">
      <alignment horizontal="right" vertical="center" wrapText="1"/>
    </xf>
    <xf numFmtId="0" fontId="106" fillId="0" borderId="79" xfId="0" applyFont="1" applyBorder="1" applyAlignment="1">
      <alignment horizontal="left" vertical="center" wrapText="1"/>
    </xf>
    <xf numFmtId="0" fontId="5" fillId="0" borderId="96"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6" fillId="0" borderId="0" xfId="0" applyFont="1" applyAlignment="1">
      <alignment horizontal="left" vertical="center"/>
    </xf>
    <xf numFmtId="49" fontId="107" fillId="0" borderId="22" xfId="5" applyNumberFormat="1" applyFont="1" applyBorder="1" applyAlignment="1" applyProtection="1">
      <alignment horizontal="left" vertical="center"/>
      <protection locked="0"/>
    </xf>
    <xf numFmtId="0" fontId="108" fillId="0" borderId="23" xfId="9" applyFont="1" applyBorder="1" applyAlignment="1" applyProtection="1">
      <alignment horizontal="left" vertical="center" wrapText="1"/>
      <protection locked="0"/>
    </xf>
    <xf numFmtId="0" fontId="19" fillId="0" borderId="96" xfId="0" applyFont="1" applyBorder="1" applyAlignment="1">
      <alignment horizontal="center" vertical="center" wrapText="1"/>
    </xf>
    <xf numFmtId="3" fontId="20" fillId="36" borderId="79" xfId="0" applyNumberFormat="1" applyFont="1" applyFill="1" applyBorder="1" applyAlignment="1">
      <alignment vertical="center" wrapText="1"/>
    </xf>
    <xf numFmtId="3" fontId="20" fillId="36" borderId="94" xfId="0" applyNumberFormat="1" applyFont="1" applyFill="1" applyBorder="1" applyAlignment="1">
      <alignment vertical="center" wrapText="1"/>
    </xf>
    <xf numFmtId="14" fontId="6" fillId="3" borderId="79" xfId="8" quotePrefix="1" applyNumberFormat="1" applyFont="1" applyFill="1" applyBorder="1" applyAlignment="1" applyProtection="1">
      <alignment horizontal="left" vertical="center" wrapText="1" indent="2"/>
      <protection locked="0"/>
    </xf>
    <xf numFmtId="3" fontId="20" fillId="0" borderId="79" xfId="0" applyNumberFormat="1" applyFont="1" applyBorder="1" applyAlignment="1">
      <alignment vertical="center" wrapText="1"/>
    </xf>
    <xf numFmtId="14" fontId="6" fillId="3" borderId="79" xfId="8" quotePrefix="1" applyNumberFormat="1" applyFont="1" applyFill="1" applyBorder="1" applyAlignment="1" applyProtection="1">
      <alignment horizontal="left" vertical="center" wrapText="1" indent="3"/>
      <protection locked="0"/>
    </xf>
    <xf numFmtId="0" fontId="10" fillId="0" borderId="79" xfId="17" applyFill="1" applyBorder="1" applyAlignment="1" applyProtection="1"/>
    <xf numFmtId="49" fontId="106" fillId="0" borderId="96" xfId="0" applyNumberFormat="1" applyFont="1" applyBorder="1" applyAlignment="1">
      <alignment horizontal="right" vertical="center" wrapText="1"/>
    </xf>
    <xf numFmtId="0" fontId="6" fillId="3" borderId="79" xfId="20960" applyFont="1" applyFill="1" applyBorder="1"/>
    <xf numFmtId="0" fontId="102" fillId="0" borderId="79" xfId="20960" applyFont="1" applyBorder="1" applyAlignment="1">
      <alignment horizontal="center" vertical="center"/>
    </xf>
    <xf numFmtId="0" fontId="4" fillId="0" borderId="79" xfId="0" applyFont="1" applyBorder="1"/>
    <xf numFmtId="0" fontId="10" fillId="0" borderId="79" xfId="17" applyFill="1" applyBorder="1" applyAlignment="1" applyProtection="1">
      <alignment horizontal="left" vertical="center" wrapText="1"/>
    </xf>
    <xf numFmtId="49" fontId="106" fillId="0" borderId="79" xfId="0" applyNumberFormat="1" applyFont="1" applyBorder="1" applyAlignment="1">
      <alignment horizontal="right" vertical="center" wrapText="1"/>
    </xf>
    <xf numFmtId="0" fontId="10" fillId="0" borderId="79" xfId="17" applyFill="1" applyBorder="1" applyAlignment="1" applyProtection="1">
      <alignment horizontal="left" vertical="center"/>
    </xf>
    <xf numFmtId="0" fontId="109" fillId="76" borderId="80" xfId="21412" applyFont="1" applyFill="1" applyBorder="1" applyAlignment="1" applyProtection="1">
      <alignment vertical="center" wrapText="1"/>
      <protection locked="0"/>
    </xf>
    <xf numFmtId="0" fontId="110" fillId="70" borderId="74" xfId="21412" applyFont="1" applyFill="1" applyBorder="1" applyAlignment="1" applyProtection="1">
      <alignment horizontal="center" vertical="center"/>
      <protection locked="0"/>
    </xf>
    <xf numFmtId="0" fontId="109" fillId="77" borderId="79" xfId="21412" applyFont="1" applyFill="1" applyBorder="1" applyAlignment="1" applyProtection="1">
      <alignment horizontal="center" vertical="center"/>
      <protection locked="0"/>
    </xf>
    <xf numFmtId="0" fontId="109" fillId="76" borderId="80" xfId="21412" applyFont="1" applyFill="1" applyBorder="1" applyProtection="1">
      <alignment vertical="center"/>
      <protection locked="0"/>
    </xf>
    <xf numFmtId="0" fontId="111" fillId="70" borderId="74" xfId="21412" applyFont="1" applyFill="1" applyBorder="1" applyAlignment="1" applyProtection="1">
      <alignment horizontal="center" vertical="center"/>
      <protection locked="0"/>
    </xf>
    <xf numFmtId="0" fontId="111" fillId="3" borderId="74" xfId="21412" applyFont="1" applyFill="1" applyBorder="1" applyAlignment="1" applyProtection="1">
      <alignment horizontal="center" vertical="center"/>
      <protection locked="0"/>
    </xf>
    <xf numFmtId="0" fontId="111" fillId="0" borderId="74" xfId="21412" applyFont="1" applyBorder="1" applyAlignment="1" applyProtection="1">
      <alignment horizontal="center" vertical="center"/>
      <protection locked="0"/>
    </xf>
    <xf numFmtId="0" fontId="112" fillId="77" borderId="79" xfId="21412" applyFont="1" applyFill="1" applyBorder="1" applyAlignment="1" applyProtection="1">
      <alignment horizontal="center" vertical="center"/>
      <protection locked="0"/>
    </xf>
    <xf numFmtId="0" fontId="109" fillId="76" borderId="80" xfId="21412" applyFont="1" applyFill="1" applyBorder="1" applyAlignment="1" applyProtection="1">
      <alignment horizontal="center" vertical="center"/>
      <protection locked="0"/>
    </xf>
    <xf numFmtId="0" fontId="61" fillId="76" borderId="80" xfId="21412" applyFont="1" applyFill="1" applyBorder="1" applyProtection="1">
      <alignment vertical="center"/>
      <protection locked="0"/>
    </xf>
    <xf numFmtId="0" fontId="111" fillId="70" borderId="79" xfId="21412" applyFont="1" applyFill="1" applyBorder="1" applyAlignment="1" applyProtection="1">
      <alignment horizontal="center" vertical="center"/>
      <protection locked="0"/>
    </xf>
    <xf numFmtId="0" fontId="35" fillId="70" borderId="79" xfId="21412" applyFont="1" applyFill="1" applyBorder="1" applyAlignment="1" applyProtection="1">
      <alignment horizontal="center" vertical="center"/>
      <protection locked="0"/>
    </xf>
    <xf numFmtId="0" fontId="61" fillId="76" borderId="78" xfId="21412" applyFont="1" applyFill="1" applyBorder="1" applyProtection="1">
      <alignment vertical="center"/>
      <protection locked="0"/>
    </xf>
    <xf numFmtId="0" fontId="110" fillId="0" borderId="78" xfId="21412" applyFont="1" applyBorder="1" applyAlignment="1" applyProtection="1">
      <alignment horizontal="left" vertical="center" wrapText="1"/>
      <protection locked="0"/>
    </xf>
    <xf numFmtId="169" fontId="110" fillId="0" borderId="79" xfId="948" applyNumberFormat="1" applyFont="1" applyFill="1" applyBorder="1" applyAlignment="1" applyProtection="1">
      <alignment horizontal="right" vertical="center"/>
      <protection locked="0"/>
    </xf>
    <xf numFmtId="0" fontId="109" fillId="77" borderId="78" xfId="21412" applyFont="1" applyFill="1" applyBorder="1" applyAlignment="1" applyProtection="1">
      <alignment vertical="top" wrapText="1"/>
      <protection locked="0"/>
    </xf>
    <xf numFmtId="169" fontId="110" fillId="77" borderId="79" xfId="948" applyNumberFormat="1" applyFont="1" applyFill="1" applyBorder="1" applyAlignment="1" applyProtection="1">
      <alignment horizontal="right" vertical="center"/>
    </xf>
    <xf numFmtId="169" fontId="61" fillId="76" borderId="78" xfId="948" applyNumberFormat="1" applyFont="1" applyFill="1" applyBorder="1" applyAlignment="1" applyProtection="1">
      <alignment horizontal="right" vertical="center"/>
      <protection locked="0"/>
    </xf>
    <xf numFmtId="0" fontId="110" fillId="70" borderId="78" xfId="21412" applyFont="1" applyFill="1" applyBorder="1" applyAlignment="1" applyProtection="1">
      <alignment vertical="center" wrapText="1"/>
      <protection locked="0"/>
    </xf>
    <xf numFmtId="0" fontId="110" fillId="70" borderId="78" xfId="21412" applyFont="1" applyFill="1" applyBorder="1" applyAlignment="1" applyProtection="1">
      <alignment horizontal="left" vertical="center" wrapText="1"/>
      <protection locked="0"/>
    </xf>
    <xf numFmtId="0" fontId="110" fillId="0" borderId="78" xfId="21412" applyFont="1" applyBorder="1" applyAlignment="1" applyProtection="1">
      <alignment vertical="center" wrapText="1"/>
      <protection locked="0"/>
    </xf>
    <xf numFmtId="0" fontId="110" fillId="3" borderId="78" xfId="21412" applyFont="1" applyFill="1" applyBorder="1" applyAlignment="1" applyProtection="1">
      <alignment horizontal="left" vertical="center" wrapText="1"/>
      <protection locked="0"/>
    </xf>
    <xf numFmtId="0" fontId="109" fillId="77" borderId="78" xfId="21412" applyFont="1" applyFill="1" applyBorder="1" applyAlignment="1" applyProtection="1">
      <alignment vertical="center" wrapText="1"/>
      <protection locked="0"/>
    </xf>
    <xf numFmtId="169" fontId="109" fillId="76" borderId="78" xfId="948" applyNumberFormat="1" applyFont="1" applyFill="1" applyBorder="1" applyAlignment="1" applyProtection="1">
      <alignment horizontal="right" vertical="center"/>
      <protection locked="0"/>
    </xf>
    <xf numFmtId="169" fontId="110" fillId="3" borderId="79" xfId="948" applyNumberFormat="1" applyFont="1" applyFill="1" applyBorder="1" applyAlignment="1" applyProtection="1">
      <alignment horizontal="right" vertical="center"/>
      <protection locked="0"/>
    </xf>
    <xf numFmtId="10" fontId="6" fillId="0" borderId="79" xfId="20961" applyNumberFormat="1" applyFont="1" applyFill="1" applyBorder="1" applyAlignment="1">
      <alignment horizontal="left" vertical="center" wrapText="1"/>
    </xf>
    <xf numFmtId="10" fontId="4" fillId="0" borderId="79" xfId="20961" applyNumberFormat="1" applyFont="1" applyFill="1" applyBorder="1" applyAlignment="1">
      <alignment horizontal="left" vertical="center" wrapText="1"/>
    </xf>
    <xf numFmtId="10" fontId="5" fillId="36" borderId="79" xfId="0" applyNumberFormat="1" applyFont="1" applyFill="1" applyBorder="1" applyAlignment="1">
      <alignment horizontal="left" vertical="center" wrapText="1"/>
    </xf>
    <xf numFmtId="10" fontId="106" fillId="0" borderId="79" xfId="20961" applyNumberFormat="1" applyFont="1" applyFill="1" applyBorder="1" applyAlignment="1">
      <alignment horizontal="left" vertical="center" wrapText="1"/>
    </xf>
    <xf numFmtId="10" fontId="5" fillId="36" borderId="79" xfId="20961" applyNumberFormat="1" applyFont="1" applyFill="1" applyBorder="1" applyAlignment="1">
      <alignment horizontal="left" vertical="center" wrapText="1"/>
    </xf>
    <xf numFmtId="10" fontId="5" fillId="36" borderId="79"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168" fontId="6" fillId="0" borderId="0" xfId="7" applyFont="1"/>
    <xf numFmtId="0" fontId="105" fillId="0" borderId="0" xfId="0" applyFont="1" applyAlignment="1">
      <alignment wrapText="1"/>
    </xf>
    <xf numFmtId="0" fontId="9" fillId="0" borderId="26" xfId="0" applyFont="1" applyBorder="1" applyAlignment="1">
      <alignment horizontal="center" wrapText="1"/>
    </xf>
    <xf numFmtId="0" fontId="9" fillId="0" borderId="8" xfId="0" applyFont="1" applyBorder="1" applyAlignment="1">
      <alignment horizontal="center" vertical="center" wrapText="1"/>
    </xf>
    <xf numFmtId="0" fontId="8" fillId="0" borderId="96" xfId="0" applyFont="1" applyBorder="1" applyAlignment="1">
      <alignment horizontal="right" vertical="center" wrapText="1"/>
    </xf>
    <xf numFmtId="0" fontId="6" fillId="0" borderId="79" xfId="0" applyFont="1" applyBorder="1" applyAlignment="1">
      <alignment vertical="center" wrapText="1"/>
    </xf>
    <xf numFmtId="0" fontId="4" fillId="0" borderId="79" xfId="0" applyFont="1" applyBorder="1" applyAlignment="1">
      <alignment vertical="center" wrapText="1"/>
    </xf>
    <xf numFmtId="0" fontId="4" fillId="0" borderId="79" xfId="0" applyFont="1" applyBorder="1" applyAlignment="1">
      <alignment horizontal="left" vertical="center" wrapText="1" indent="2"/>
    </xf>
    <xf numFmtId="3" fontId="20" fillId="36" borderId="80"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0" borderId="80" xfId="0" applyNumberFormat="1" applyFont="1" applyBorder="1" applyAlignment="1">
      <alignment vertical="center" wrapText="1"/>
    </xf>
    <xf numFmtId="3" fontId="20" fillId="0" borderId="21" xfId="0" applyNumberFormat="1" applyFont="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5" fillId="0" borderId="23" xfId="0" applyFont="1" applyBorder="1" applyAlignment="1">
      <alignment vertical="center" wrapText="1"/>
    </xf>
    <xf numFmtId="0" fontId="4" fillId="0" borderId="94" xfId="0" applyFont="1" applyBorder="1"/>
    <xf numFmtId="0" fontId="8" fillId="0" borderId="94" xfId="0" applyFont="1" applyBorder="1"/>
    <xf numFmtId="0" fontId="8" fillId="0" borderId="94" xfId="0" applyFont="1" applyBorder="1" applyAlignment="1">
      <alignment wrapText="1"/>
    </xf>
    <xf numFmtId="0" fontId="9" fillId="0" borderId="18" xfId="0" applyFont="1" applyBorder="1" applyAlignment="1">
      <alignment horizontal="center"/>
    </xf>
    <xf numFmtId="0" fontId="9" fillId="0" borderId="94"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8" fillId="0" borderId="96" xfId="0" applyFont="1" applyBorder="1" applyAlignment="1">
      <alignment horizontal="center" vertical="center" wrapText="1"/>
    </xf>
    <xf numFmtId="0" fontId="14" fillId="0" borderId="79" xfId="0" applyFont="1" applyBorder="1" applyAlignment="1">
      <alignment horizontal="center" vertical="center" wrapText="1"/>
    </xf>
    <xf numFmtId="0" fontId="15" fillId="0" borderId="79" xfId="0" applyFont="1" applyBorder="1" applyAlignment="1">
      <alignment horizontal="left" vertical="center" wrapText="1"/>
    </xf>
    <xf numFmtId="197" fontId="6" fillId="0" borderId="79" xfId="0" applyNumberFormat="1" applyFont="1" applyBorder="1" applyAlignment="1" applyProtection="1">
      <alignment vertical="center" wrapText="1"/>
      <protection locked="0"/>
    </xf>
    <xf numFmtId="197" fontId="4" fillId="0" borderId="79" xfId="0" applyNumberFormat="1" applyFont="1" applyBorder="1" applyAlignment="1" applyProtection="1">
      <alignment vertical="center" wrapText="1"/>
      <protection locked="0"/>
    </xf>
    <xf numFmtId="197" fontId="4" fillId="0" borderId="94" xfId="0" applyNumberFormat="1" applyFont="1" applyBorder="1" applyAlignment="1" applyProtection="1">
      <alignment vertical="center" wrapText="1"/>
      <protection locked="0"/>
    </xf>
    <xf numFmtId="197" fontId="6" fillId="0" borderId="79" xfId="0" applyNumberFormat="1" applyFont="1" applyBorder="1" applyAlignment="1" applyProtection="1">
      <alignment horizontal="right" vertical="center" wrapText="1"/>
      <protection locked="0"/>
    </xf>
    <xf numFmtId="0" fontId="8" fillId="2" borderId="96" xfId="0" applyFont="1" applyFill="1" applyBorder="1" applyAlignment="1">
      <alignment horizontal="right" vertical="center"/>
    </xf>
    <xf numFmtId="0" fontId="8" fillId="2" borderId="79" xfId="0" applyFont="1" applyFill="1" applyBorder="1" applyAlignment="1">
      <alignment vertical="center"/>
    </xf>
    <xf numFmtId="197" fontId="8" fillId="2" borderId="79" xfId="0" applyNumberFormat="1" applyFont="1" applyFill="1" applyBorder="1" applyAlignment="1" applyProtection="1">
      <alignment vertical="center"/>
      <protection locked="0"/>
    </xf>
    <xf numFmtId="197" fontId="16" fillId="2" borderId="79" xfId="0" applyNumberFormat="1" applyFont="1" applyFill="1" applyBorder="1" applyAlignment="1" applyProtection="1">
      <alignment vertical="center"/>
      <protection locked="0"/>
    </xf>
    <xf numFmtId="197" fontId="16" fillId="2" borderId="94" xfId="0" applyNumberFormat="1" applyFont="1" applyFill="1" applyBorder="1" applyAlignment="1" applyProtection="1">
      <alignment vertical="center"/>
      <protection locked="0"/>
    </xf>
    <xf numFmtId="197" fontId="8" fillId="2" borderId="94" xfId="0" applyNumberFormat="1" applyFont="1" applyFill="1" applyBorder="1" applyAlignment="1" applyProtection="1">
      <alignment vertical="center"/>
      <protection locked="0"/>
    </xf>
    <xf numFmtId="0" fontId="14" fillId="0" borderId="96" xfId="0" applyFont="1" applyBorder="1" applyAlignment="1">
      <alignment horizontal="center" vertical="center" wrapText="1"/>
    </xf>
    <xf numFmtId="14" fontId="4" fillId="0" borderId="0" xfId="0" applyNumberFormat="1" applyFont="1"/>
    <xf numFmtId="10" fontId="4" fillId="0" borderId="79" xfId="20961" applyNumberFormat="1" applyFont="1" applyFill="1" applyBorder="1" applyAlignment="1" applyProtection="1">
      <alignment horizontal="right" vertical="center" wrapText="1"/>
      <protection locked="0"/>
    </xf>
    <xf numFmtId="10" fontId="4" fillId="0" borderId="79" xfId="20961" applyNumberFormat="1" applyFont="1" applyBorder="1" applyAlignment="1" applyProtection="1">
      <alignment vertical="center" wrapText="1"/>
      <protection locked="0"/>
    </xf>
    <xf numFmtId="10" fontId="4" fillId="0" borderId="94" xfId="20961" applyNumberFormat="1" applyFont="1" applyBorder="1" applyAlignment="1" applyProtection="1">
      <alignment vertical="center" wrapText="1"/>
      <protection locked="0"/>
    </xf>
    <xf numFmtId="0" fontId="4" fillId="3" borderId="54" xfId="0" applyFont="1" applyFill="1" applyBorder="1"/>
    <xf numFmtId="0" fontId="4" fillId="3" borderId="99" xfId="0" applyFont="1" applyFill="1" applyBorder="1" applyAlignment="1">
      <alignment wrapText="1"/>
    </xf>
    <xf numFmtId="0" fontId="4" fillId="3" borderId="100" xfId="0" applyFont="1" applyFill="1" applyBorder="1"/>
    <xf numFmtId="0" fontId="5" fillId="3" borderId="11" xfId="0" applyFont="1" applyFill="1" applyBorder="1" applyAlignment="1">
      <alignment horizontal="center" wrapText="1"/>
    </xf>
    <xf numFmtId="0" fontId="4" fillId="0" borderId="79" xfId="0" applyFont="1" applyBorder="1" applyAlignment="1">
      <alignment horizontal="center"/>
    </xf>
    <xf numFmtId="0" fontId="4" fillId="3" borderId="63"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72" xfId="0" applyFont="1" applyFill="1" applyBorder="1" applyAlignment="1">
      <alignment horizontal="center" vertical="center" wrapText="1"/>
    </xf>
    <xf numFmtId="0" fontId="4" fillId="0" borderId="96" xfId="0" applyFont="1" applyBorder="1"/>
    <xf numFmtId="0" fontId="4" fillId="0" borderId="79" xfId="0" applyFont="1" applyBorder="1" applyAlignment="1">
      <alignment wrapText="1"/>
    </xf>
    <xf numFmtId="169" fontId="4" fillId="0" borderId="79" xfId="7" applyNumberFormat="1" applyFont="1" applyBorder="1"/>
    <xf numFmtId="169" fontId="4" fillId="0" borderId="94" xfId="7" applyNumberFormat="1" applyFont="1" applyBorder="1"/>
    <xf numFmtId="0" fontId="13" fillId="0" borderId="79" xfId="0" applyFont="1" applyBorder="1" applyAlignment="1">
      <alignment horizontal="left" wrapText="1" indent="2"/>
    </xf>
    <xf numFmtId="173" fontId="25" fillId="37" borderId="79" xfId="20" applyBorder="1"/>
    <xf numFmtId="169" fontId="4" fillId="0" borderId="79" xfId="7" applyNumberFormat="1" applyFont="1" applyBorder="1" applyAlignment="1">
      <alignment vertical="center"/>
    </xf>
    <xf numFmtId="0" fontId="5" fillId="0" borderId="96" xfId="0" applyFont="1" applyBorder="1"/>
    <xf numFmtId="0" fontId="5" fillId="0" borderId="79" xfId="0" applyFont="1" applyBorder="1" applyAlignment="1">
      <alignment wrapText="1"/>
    </xf>
    <xf numFmtId="169" fontId="5" fillId="0" borderId="94"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72" xfId="7" applyNumberFormat="1" applyFont="1" applyFill="1" applyBorder="1"/>
    <xf numFmtId="169" fontId="4" fillId="0" borderId="79" xfId="7" applyNumberFormat="1" applyFont="1" applyFill="1" applyBorder="1"/>
    <xf numFmtId="169" fontId="4" fillId="0" borderId="79" xfId="7" applyNumberFormat="1" applyFont="1" applyFill="1" applyBorder="1" applyAlignment="1">
      <alignment vertical="center"/>
    </xf>
    <xf numFmtId="0" fontId="13" fillId="0" borderId="79"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72" xfId="0" applyFont="1" applyFill="1" applyBorder="1"/>
    <xf numFmtId="0" fontId="5" fillId="0" borderId="22" xfId="0" applyFont="1" applyBorder="1"/>
    <xf numFmtId="0" fontId="5" fillId="0" borderId="23" xfId="0" applyFont="1" applyBorder="1" applyAlignment="1">
      <alignment wrapText="1"/>
    </xf>
    <xf numFmtId="173" fontId="25" fillId="37" borderId="97" xfId="20" applyBorder="1"/>
    <xf numFmtId="10" fontId="5" fillId="0" borderId="24" xfId="20961" applyNumberFormat="1" applyFont="1" applyBorder="1"/>
    <xf numFmtId="0" fontId="8" fillId="2" borderId="87" xfId="0" applyFont="1" applyFill="1" applyBorder="1" applyAlignment="1">
      <alignment horizontal="right" vertical="center"/>
    </xf>
    <xf numFmtId="0" fontId="8" fillId="2" borderId="74" xfId="0" applyFont="1" applyFill="1" applyBorder="1" applyAlignment="1">
      <alignment vertical="center"/>
    </xf>
    <xf numFmtId="197" fontId="8" fillId="2" borderId="74" xfId="0" applyNumberFormat="1" applyFont="1" applyFill="1" applyBorder="1" applyAlignment="1" applyProtection="1">
      <alignment vertical="center"/>
      <protection locked="0"/>
    </xf>
    <xf numFmtId="197" fontId="16" fillId="2" borderId="74" xfId="0" applyNumberFormat="1" applyFont="1" applyFill="1" applyBorder="1" applyAlignment="1" applyProtection="1">
      <alignment vertical="center"/>
      <protection locked="0"/>
    </xf>
    <xf numFmtId="197" fontId="16" fillId="2" borderId="88" xfId="0" applyNumberFormat="1" applyFont="1" applyFill="1" applyBorder="1" applyAlignment="1" applyProtection="1">
      <alignment vertical="center"/>
      <protection locked="0"/>
    </xf>
    <xf numFmtId="0" fontId="8" fillId="0" borderId="79" xfId="0" applyFont="1" applyBorder="1" applyAlignment="1">
      <alignment horizontal="left" vertical="center" wrapText="1"/>
    </xf>
    <xf numFmtId="0" fontId="5" fillId="3" borderId="0" xfId="0" applyFont="1" applyFill="1" applyAlignment="1">
      <alignment horizontal="center"/>
    </xf>
    <xf numFmtId="0" fontId="113" fillId="0" borderId="0" xfId="11" applyFont="1"/>
    <xf numFmtId="0" fontId="114" fillId="0" borderId="0" xfId="0" applyFont="1"/>
    <xf numFmtId="0" fontId="115" fillId="0" borderId="0" xfId="11" applyFont="1"/>
    <xf numFmtId="14" fontId="114" fillId="0" borderId="0" xfId="0" applyNumberFormat="1" applyFont="1"/>
    <xf numFmtId="0" fontId="114" fillId="0" borderId="0" xfId="0" applyFont="1" applyAlignment="1">
      <alignment wrapText="1"/>
    </xf>
    <xf numFmtId="0" fontId="117" fillId="0" borderId="0" xfId="0" applyFont="1"/>
    <xf numFmtId="0" fontId="114" fillId="0" borderId="0" xfId="0" applyFont="1" applyAlignment="1">
      <alignment horizontal="left"/>
    </xf>
    <xf numFmtId="0" fontId="116" fillId="0" borderId="110" xfId="0" applyFont="1" applyBorder="1" applyAlignment="1">
      <alignment horizontal="left" vertical="center" wrapText="1"/>
    </xf>
    <xf numFmtId="0" fontId="122" fillId="0" borderId="0" xfId="0" applyFont="1"/>
    <xf numFmtId="0" fontId="114" fillId="0" borderId="0" xfId="0" applyFont="1" applyAlignment="1">
      <alignment horizontal="left" vertical="top" wrapText="1"/>
    </xf>
    <xf numFmtId="197" fontId="6" fillId="3" borderId="94" xfId="2" applyNumberFormat="1" applyFont="1" applyFill="1" applyBorder="1" applyAlignment="1" applyProtection="1">
      <alignment vertical="top" wrapText="1"/>
      <protection locked="0"/>
    </xf>
    <xf numFmtId="0" fontId="3" fillId="0" borderId="79" xfId="0" applyFont="1" applyBorder="1" applyAlignment="1">
      <alignment horizontal="center" vertical="center"/>
    </xf>
    <xf numFmtId="0" fontId="125" fillId="3" borderId="79" xfId="21414" applyFont="1" applyFill="1" applyBorder="1" applyAlignment="1">
      <alignment horizontal="left" vertical="center" wrapText="1"/>
    </xf>
    <xf numFmtId="0" fontId="126" fillId="0" borderId="79" xfId="21414" applyFont="1" applyBorder="1" applyAlignment="1">
      <alignment horizontal="left" vertical="center" wrapText="1" indent="1"/>
    </xf>
    <xf numFmtId="0" fontId="127" fillId="3" borderId="79" xfId="21414" applyFont="1" applyFill="1" applyBorder="1" applyAlignment="1">
      <alignment horizontal="left" vertical="center" wrapText="1"/>
    </xf>
    <xf numFmtId="0" fontId="126" fillId="3" borderId="79" xfId="21414" applyFont="1" applyFill="1" applyBorder="1" applyAlignment="1">
      <alignment horizontal="left" vertical="center" wrapText="1" indent="1"/>
    </xf>
    <xf numFmtId="0" fontId="125" fillId="0" borderId="117" xfId="0" applyFont="1" applyBorder="1" applyAlignment="1">
      <alignment horizontal="left" vertical="center" wrapText="1"/>
    </xf>
    <xf numFmtId="0" fontId="127" fillId="0" borderId="117" xfId="0" applyFont="1" applyBorder="1" applyAlignment="1">
      <alignment horizontal="left" vertical="center" wrapText="1"/>
    </xf>
    <xf numFmtId="0" fontId="128" fillId="3" borderId="117" xfId="0" applyFont="1" applyFill="1" applyBorder="1" applyAlignment="1">
      <alignment horizontal="left" vertical="center" wrapText="1" indent="1"/>
    </xf>
    <xf numFmtId="0" fontId="127" fillId="3" borderId="117" xfId="0" applyFont="1" applyFill="1" applyBorder="1" applyAlignment="1">
      <alignment horizontal="left" vertical="center" wrapText="1"/>
    </xf>
    <xf numFmtId="0" fontId="127" fillId="3" borderId="118" xfId="0" applyFont="1" applyFill="1" applyBorder="1" applyAlignment="1">
      <alignment horizontal="left" vertical="center" wrapText="1"/>
    </xf>
    <xf numFmtId="0" fontId="128" fillId="0" borderId="117" xfId="0" applyFont="1" applyBorder="1" applyAlignment="1">
      <alignment horizontal="left" vertical="center" wrapText="1" indent="1"/>
    </xf>
    <xf numFmtId="0" fontId="128" fillId="0" borderId="79" xfId="21414" applyFont="1" applyBorder="1" applyAlignment="1">
      <alignment horizontal="left" vertical="center" wrapText="1" indent="1"/>
    </xf>
    <xf numFmtId="0" fontId="127" fillId="0" borderId="79" xfId="21414" applyFont="1" applyBorder="1" applyAlignment="1">
      <alignment horizontal="left" vertical="center" wrapText="1"/>
    </xf>
    <xf numFmtId="0" fontId="129" fillId="0" borderId="79" xfId="21414" applyFont="1" applyBorder="1" applyAlignment="1">
      <alignment horizontal="center" vertical="center" wrapText="1"/>
    </xf>
    <xf numFmtId="0" fontId="127" fillId="3" borderId="119" xfId="0" applyFont="1" applyFill="1" applyBorder="1" applyAlignment="1">
      <alignment horizontal="left" vertical="center" wrapText="1"/>
    </xf>
    <xf numFmtId="0" fontId="126" fillId="3" borderId="120" xfId="21414" applyFont="1" applyFill="1" applyBorder="1" applyAlignment="1">
      <alignment horizontal="left" vertical="center" wrapText="1" indent="1"/>
    </xf>
    <xf numFmtId="0" fontId="126" fillId="3" borderId="117" xfId="0" applyFont="1" applyFill="1" applyBorder="1" applyAlignment="1">
      <alignment horizontal="left" vertical="center" wrapText="1" indent="1"/>
    </xf>
    <xf numFmtId="0" fontId="126" fillId="0" borderId="120" xfId="21414" applyFont="1" applyBorder="1" applyAlignment="1">
      <alignment horizontal="left" vertical="center" wrapText="1" indent="1"/>
    </xf>
    <xf numFmtId="0" fontId="126" fillId="0" borderId="117" xfId="0" applyFont="1" applyBorder="1" applyAlignment="1">
      <alignment horizontal="left" vertical="center" wrapText="1" indent="1"/>
    </xf>
    <xf numFmtId="0" fontId="126" fillId="0" borderId="118" xfId="0" applyFont="1" applyBorder="1" applyAlignment="1">
      <alignment horizontal="left" vertical="center" wrapText="1" indent="1"/>
    </xf>
    <xf numFmtId="0" fontId="127" fillId="0" borderId="120" xfId="21414" applyFont="1" applyBorder="1" applyAlignment="1">
      <alignment horizontal="left" vertical="center" wrapText="1"/>
    </xf>
    <xf numFmtId="0" fontId="127" fillId="3" borderId="120" xfId="21414" applyFont="1" applyFill="1" applyBorder="1" applyAlignment="1">
      <alignment horizontal="left" vertical="center" wrapText="1"/>
    </xf>
    <xf numFmtId="0" fontId="129" fillId="0" borderId="120" xfId="21414" applyFont="1" applyBorder="1" applyAlignment="1">
      <alignment horizontal="center" vertical="center" wrapText="1"/>
    </xf>
    <xf numFmtId="0" fontId="130" fillId="0" borderId="120" xfId="0" applyFont="1" applyBorder="1" applyAlignment="1">
      <alignment horizontal="left"/>
    </xf>
    <xf numFmtId="0" fontId="127" fillId="0" borderId="120" xfId="0" applyFont="1" applyBorder="1" applyAlignment="1">
      <alignment horizontal="left" vertical="center" wrapText="1"/>
    </xf>
    <xf numFmtId="0" fontId="0" fillId="0" borderId="0" xfId="0" applyAlignment="1">
      <alignment horizontal="left" vertical="center"/>
    </xf>
    <xf numFmtId="0" fontId="8" fillId="0" borderId="120" xfId="0" applyFont="1" applyBorder="1" applyAlignment="1">
      <alignment horizontal="center" vertical="center" wrapText="1"/>
    </xf>
    <xf numFmtId="0" fontId="127" fillId="0" borderId="125" xfId="0" applyFont="1" applyBorder="1" applyAlignment="1">
      <alignment horizontal="justify" vertical="center" wrapText="1"/>
    </xf>
    <xf numFmtId="0" fontId="126" fillId="0" borderId="119" xfId="0" applyFont="1" applyBorder="1" applyAlignment="1">
      <alignment horizontal="left" vertical="center" wrapText="1" indent="1"/>
    </xf>
    <xf numFmtId="0" fontId="127" fillId="0" borderId="117" xfId="0" applyFont="1" applyBorder="1" applyAlignment="1">
      <alignment horizontal="justify" vertical="center" wrapText="1"/>
    </xf>
    <xf numFmtId="0" fontId="125" fillId="0" borderId="117" xfId="0" applyFont="1" applyBorder="1" applyAlignment="1">
      <alignment horizontal="justify" vertical="center" wrapText="1"/>
    </xf>
    <xf numFmtId="0" fontId="127" fillId="3" borderId="117" xfId="0" applyFont="1" applyFill="1" applyBorder="1" applyAlignment="1">
      <alignment horizontal="justify" vertical="center" wrapText="1"/>
    </xf>
    <xf numFmtId="0" fontId="127" fillId="0" borderId="118" xfId="0" applyFont="1" applyBorder="1" applyAlignment="1">
      <alignment horizontal="justify" vertical="center" wrapText="1"/>
    </xf>
    <xf numFmtId="0" fontId="127" fillId="0" borderId="119" xfId="0" applyFont="1" applyBorder="1" applyAlignment="1">
      <alignment horizontal="justify" vertical="center" wrapText="1"/>
    </xf>
    <xf numFmtId="0" fontId="127" fillId="0" borderId="120" xfId="21414" applyFont="1" applyBorder="1" applyAlignment="1">
      <alignment horizontal="justify" vertical="center" wrapText="1"/>
    </xf>
    <xf numFmtId="0" fontId="128" fillId="0" borderId="111" xfId="0" applyFont="1" applyBorder="1" applyAlignment="1">
      <alignment horizontal="left" vertical="center" wrapText="1" indent="1"/>
    </xf>
    <xf numFmtId="0" fontId="125" fillId="0" borderId="117" xfId="0" applyFont="1" applyBorder="1" applyAlignment="1">
      <alignment vertical="center" wrapText="1"/>
    </xf>
    <xf numFmtId="0" fontId="127" fillId="0" borderId="117" xfId="0" applyFont="1" applyBorder="1" applyAlignment="1">
      <alignment vertical="center" wrapText="1"/>
    </xf>
    <xf numFmtId="0" fontId="127" fillId="0" borderId="120" xfId="21414" applyFont="1" applyBorder="1" applyAlignment="1">
      <alignment vertical="center" wrapText="1"/>
    </xf>
    <xf numFmtId="0" fontId="8" fillId="0" borderId="94" xfId="0" applyFont="1" applyBorder="1" applyAlignment="1">
      <alignment horizontal="center" vertical="center" wrapText="1"/>
    </xf>
    <xf numFmtId="0" fontId="0" fillId="0" borderId="120" xfId="0" applyBorder="1" applyAlignment="1">
      <alignment horizontal="center"/>
    </xf>
    <xf numFmtId="0" fontId="14" fillId="0" borderId="120" xfId="0" applyFont="1" applyBorder="1" applyAlignment="1">
      <alignment vertical="center" wrapText="1"/>
    </xf>
    <xf numFmtId="0" fontId="6" fillId="0" borderId="120" xfId="0" applyFont="1" applyBorder="1" applyAlignment="1">
      <alignment horizontal="left" vertical="center" wrapText="1" indent="1"/>
    </xf>
    <xf numFmtId="0" fontId="3" fillId="0" borderId="120" xfId="0" applyFont="1" applyBorder="1" applyAlignment="1">
      <alignment vertical="center"/>
    </xf>
    <xf numFmtId="0" fontId="131" fillId="0" borderId="120" xfId="0" applyFont="1" applyBorder="1" applyAlignment="1" applyProtection="1">
      <alignment horizontal="left" vertical="center" indent="1"/>
      <protection locked="0"/>
    </xf>
    <xf numFmtId="0" fontId="132" fillId="0" borderId="120" xfId="0" applyFont="1" applyBorder="1" applyAlignment="1" applyProtection="1">
      <alignment horizontal="left" vertical="center" indent="3"/>
      <protection locked="0"/>
    </xf>
    <xf numFmtId="0" fontId="133" fillId="0" borderId="120" xfId="0" applyFont="1" applyBorder="1" applyAlignment="1" applyProtection="1">
      <alignment horizontal="left" vertical="center" indent="3"/>
      <protection locked="0"/>
    </xf>
    <xf numFmtId="0" fontId="3" fillId="0" borderId="120" xfId="0" applyFont="1" applyBorder="1"/>
    <xf numFmtId="0" fontId="0" fillId="0" borderId="0" xfId="0" applyAlignment="1">
      <alignment horizontal="center"/>
    </xf>
    <xf numFmtId="197" fontId="8" fillId="0" borderId="0" xfId="0" applyNumberFormat="1" applyFont="1" applyAlignment="1">
      <alignment horizontal="right"/>
    </xf>
    <xf numFmtId="0" fontId="0" fillId="0" borderId="120" xfId="0" applyBorder="1" applyAlignment="1">
      <alignment horizontal="center" vertical="center"/>
    </xf>
    <xf numFmtId="0" fontId="0" fillId="0" borderId="124" xfId="0" applyBorder="1" applyAlignment="1">
      <alignment horizontal="center"/>
    </xf>
    <xf numFmtId="0" fontId="126" fillId="0" borderId="124" xfId="21414" applyFont="1" applyBorder="1" applyAlignment="1">
      <alignment horizontal="left" vertical="center" wrapText="1" indent="1"/>
    </xf>
    <xf numFmtId="0" fontId="126" fillId="3" borderId="120" xfId="0" applyFont="1" applyFill="1" applyBorder="1" applyAlignment="1">
      <alignment horizontal="left" vertical="center" wrapText="1" indent="1"/>
    </xf>
    <xf numFmtId="171" fontId="22" fillId="0" borderId="120" xfId="0" applyNumberFormat="1" applyFont="1" applyBorder="1" applyAlignment="1">
      <alignment horizontal="center"/>
    </xf>
    <xf numFmtId="0" fontId="22" fillId="0" borderId="120" xfId="0" applyFont="1" applyBorder="1"/>
    <xf numFmtId="0" fontId="126" fillId="0" borderId="120" xfId="0" applyFont="1" applyBorder="1" applyAlignment="1">
      <alignment horizontal="left" vertical="center" wrapText="1" indent="1"/>
    </xf>
    <xf numFmtId="0" fontId="128" fillId="3" borderId="120" xfId="0" applyFont="1" applyFill="1" applyBorder="1" applyAlignment="1">
      <alignment horizontal="left" vertical="center" wrapText="1" indent="1"/>
    </xf>
    <xf numFmtId="0" fontId="128" fillId="0" borderId="120" xfId="0" applyFont="1" applyBorder="1" applyAlignment="1">
      <alignment horizontal="left" vertical="center" wrapText="1" indent="1"/>
    </xf>
    <xf numFmtId="171" fontId="21" fillId="0" borderId="56" xfId="0" applyNumberFormat="1" applyFont="1" applyBorder="1" applyAlignment="1">
      <alignment horizontal="center"/>
    </xf>
    <xf numFmtId="171" fontId="17" fillId="0" borderId="58" xfId="0" applyNumberFormat="1" applyFont="1" applyBorder="1" applyAlignment="1">
      <alignment horizontal="center"/>
    </xf>
    <xf numFmtId="0" fontId="117" fillId="0" borderId="120" xfId="0" applyFont="1" applyBorder="1"/>
    <xf numFmtId="49" fontId="119" fillId="0" borderId="120" xfId="5" applyNumberFormat="1" applyFont="1" applyBorder="1" applyAlignment="1" applyProtection="1">
      <alignment horizontal="right" vertical="center"/>
      <protection locked="0"/>
    </xf>
    <xf numFmtId="0" fontId="118" fillId="3" borderId="120" xfId="13" applyFont="1" applyFill="1" applyBorder="1" applyAlignment="1" applyProtection="1">
      <alignment horizontal="left" vertical="center" wrapText="1"/>
      <protection locked="0"/>
    </xf>
    <xf numFmtId="49" fontId="118" fillId="3" borderId="120" xfId="5" applyNumberFormat="1" applyFont="1" applyFill="1" applyBorder="1" applyAlignment="1" applyProtection="1">
      <alignment horizontal="right" vertical="center"/>
      <protection locked="0"/>
    </xf>
    <xf numFmtId="0" fontId="118" fillId="0" borderId="120" xfId="13" applyFont="1" applyBorder="1" applyAlignment="1" applyProtection="1">
      <alignment horizontal="left" vertical="center" wrapText="1"/>
      <protection locked="0"/>
    </xf>
    <xf numFmtId="49" fontId="118" fillId="0" borderId="120" xfId="5" applyNumberFormat="1" applyFont="1" applyBorder="1" applyAlignment="1" applyProtection="1">
      <alignment horizontal="right" vertical="center"/>
      <protection locked="0"/>
    </xf>
    <xf numFmtId="0" fontId="120" fillId="0" borderId="120" xfId="13" applyFont="1" applyBorder="1" applyAlignment="1" applyProtection="1">
      <alignment horizontal="left" vertical="center" wrapText="1"/>
      <protection locked="0"/>
    </xf>
    <xf numFmtId="0" fontId="117" fillId="0" borderId="120" xfId="0" applyFont="1" applyBorder="1" applyAlignment="1">
      <alignment horizontal="center" vertical="center" wrapText="1"/>
    </xf>
    <xf numFmtId="43" fontId="113" fillId="36" borderId="128" xfId="21413" applyFont="1" applyFill="1" applyBorder="1"/>
    <xf numFmtId="0" fontId="113" fillId="0" borderId="128" xfId="0" applyFont="1" applyBorder="1"/>
    <xf numFmtId="0" fontId="113" fillId="0" borderId="128" xfId="0" applyFont="1" applyBorder="1" applyAlignment="1">
      <alignment horizontal="left" indent="8"/>
    </xf>
    <xf numFmtId="0" fontId="113" fillId="0" borderId="128" xfId="0" applyFont="1" applyBorder="1" applyAlignment="1">
      <alignment wrapText="1"/>
    </xf>
    <xf numFmtId="0" fontId="116" fillId="0" borderId="128" xfId="0" applyFont="1" applyBorder="1"/>
    <xf numFmtId="49" fontId="119" fillId="0" borderId="128" xfId="5" applyNumberFormat="1" applyFont="1" applyBorder="1" applyAlignment="1" applyProtection="1">
      <alignment horizontal="right" vertical="center" wrapText="1"/>
      <protection locked="0"/>
    </xf>
    <xf numFmtId="49" fontId="118" fillId="3" borderId="128" xfId="5" applyNumberFormat="1" applyFont="1" applyFill="1" applyBorder="1" applyAlignment="1" applyProtection="1">
      <alignment horizontal="right" vertical="center" wrapText="1"/>
      <protection locked="0"/>
    </xf>
    <xf numFmtId="49" fontId="118" fillId="0" borderId="128" xfId="5" applyNumberFormat="1" applyFont="1" applyBorder="1" applyAlignment="1" applyProtection="1">
      <alignment horizontal="right" vertical="center" wrapText="1"/>
      <protection locked="0"/>
    </xf>
    <xf numFmtId="0" fontId="113" fillId="0" borderId="128"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128"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3" fillId="0" borderId="128" xfId="0" applyFont="1" applyBorder="1" applyAlignment="1">
      <alignment horizontal="left" vertical="center" wrapText="1"/>
    </xf>
    <xf numFmtId="0" fontId="116" fillId="0" borderId="128" xfId="0" applyFont="1" applyBorder="1" applyAlignment="1">
      <alignment horizontal="left" wrapText="1" indent="1"/>
    </xf>
    <xf numFmtId="0" fontId="116" fillId="0" borderId="128" xfId="0" applyFont="1" applyBorder="1" applyAlignment="1">
      <alignment horizontal="left" vertical="center" indent="1"/>
    </xf>
    <xf numFmtId="0" fontId="113" fillId="0" borderId="128" xfId="0" applyFont="1" applyBorder="1" applyAlignment="1">
      <alignment horizontal="left" wrapText="1" indent="1"/>
    </xf>
    <xf numFmtId="0" fontId="113" fillId="0" borderId="128" xfId="0" applyFont="1" applyBorder="1" applyAlignment="1">
      <alignment horizontal="left" indent="1"/>
    </xf>
    <xf numFmtId="0" fontId="113" fillId="0" borderId="128" xfId="0" applyFont="1" applyBorder="1" applyAlignment="1">
      <alignment horizontal="left" wrapText="1" indent="4"/>
    </xf>
    <xf numFmtId="0" fontId="113" fillId="0" borderId="128" xfId="0" applyFont="1" applyBorder="1" applyAlignment="1">
      <alignment horizontal="left" indent="3"/>
    </xf>
    <xf numFmtId="0" fontId="116" fillId="0" borderId="128" xfId="0" applyFont="1" applyBorder="1" applyAlignment="1">
      <alignment horizontal="left" indent="1"/>
    </xf>
    <xf numFmtId="0" fontId="117" fillId="0" borderId="128" xfId="0" applyFont="1" applyBorder="1" applyAlignment="1">
      <alignment horizontal="center" vertical="center" wrapText="1"/>
    </xf>
    <xf numFmtId="0" fontId="113" fillId="78" borderId="128" xfId="0" applyFont="1" applyFill="1" applyBorder="1"/>
    <xf numFmtId="0" fontId="116" fillId="0" borderId="7" xfId="0" applyFont="1" applyBorder="1"/>
    <xf numFmtId="0" fontId="113" fillId="0" borderId="128" xfId="0" applyFont="1" applyBorder="1" applyAlignment="1">
      <alignment horizontal="left" wrapText="1" indent="2"/>
    </xf>
    <xf numFmtId="0" fontId="113" fillId="0" borderId="128" xfId="0" applyFont="1" applyBorder="1" applyAlignment="1">
      <alignment horizontal="left" wrapText="1"/>
    </xf>
    <xf numFmtId="0" fontId="113" fillId="0" borderId="128" xfId="0" applyFont="1" applyBorder="1" applyAlignment="1">
      <alignment horizontal="center"/>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3" xfId="0" applyFont="1" applyBorder="1" applyAlignment="1">
      <alignment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127" xfId="0" applyFont="1" applyBorder="1" applyAlignment="1">
      <alignment horizontal="center" vertical="center" wrapText="1"/>
    </xf>
    <xf numFmtId="0" fontId="113" fillId="0" borderId="130" xfId="0" applyFont="1" applyBorder="1" applyAlignment="1">
      <alignment horizontal="center" vertical="center" wrapText="1"/>
    </xf>
    <xf numFmtId="0" fontId="113" fillId="0" borderId="126" xfId="0" applyFont="1" applyBorder="1" applyAlignment="1">
      <alignment horizontal="center" vertical="center" wrapText="1"/>
    </xf>
    <xf numFmtId="49" fontId="113" fillId="0" borderId="134" xfId="0" applyNumberFormat="1" applyFont="1" applyBorder="1" applyAlignment="1">
      <alignment horizontal="left" wrapText="1" indent="1"/>
    </xf>
    <xf numFmtId="0" fontId="113" fillId="0" borderId="136" xfId="0" applyFont="1" applyBorder="1" applyAlignment="1">
      <alignment horizontal="left" wrapText="1" indent="1"/>
    </xf>
    <xf numFmtId="49" fontId="113" fillId="0" borderId="137" xfId="0" applyNumberFormat="1" applyFont="1" applyBorder="1" applyAlignment="1">
      <alignment horizontal="left" wrapText="1" indent="1"/>
    </xf>
    <xf numFmtId="0" fontId="113" fillId="0" borderId="138" xfId="0" applyFont="1" applyBorder="1" applyAlignment="1">
      <alignment horizontal="left" wrapText="1" indent="1"/>
    </xf>
    <xf numFmtId="49" fontId="113" fillId="0" borderId="138" xfId="0" applyNumberFormat="1" applyFont="1" applyBorder="1" applyAlignment="1">
      <alignment horizontal="left" wrapText="1" indent="3"/>
    </xf>
    <xf numFmtId="49" fontId="113" fillId="0" borderId="137" xfId="0" applyNumberFormat="1" applyFont="1" applyBorder="1" applyAlignment="1">
      <alignment horizontal="left" wrapText="1" indent="3"/>
    </xf>
    <xf numFmtId="49" fontId="113" fillId="0" borderId="138" xfId="0" applyNumberFormat="1" applyFont="1" applyBorder="1" applyAlignment="1">
      <alignment horizontal="left" wrapText="1" indent="2"/>
    </xf>
    <xf numFmtId="49" fontId="113" fillId="0" borderId="137" xfId="0" applyNumberFormat="1" applyFont="1" applyBorder="1" applyAlignment="1">
      <alignment horizontal="left" wrapText="1" indent="2"/>
    </xf>
    <xf numFmtId="49" fontId="113" fillId="0" borderId="137" xfId="0" applyNumberFormat="1" applyFont="1" applyBorder="1" applyAlignment="1">
      <alignment horizontal="left" vertical="top" wrapText="1" indent="2"/>
    </xf>
    <xf numFmtId="49" fontId="113" fillId="0" borderId="137" xfId="0" applyNumberFormat="1" applyFont="1" applyBorder="1" applyAlignment="1">
      <alignment horizontal="left" indent="1"/>
    </xf>
    <xf numFmtId="0" fontId="113" fillId="0" borderId="138" xfId="0" applyFont="1" applyBorder="1" applyAlignment="1">
      <alignment horizontal="left" indent="1"/>
    </xf>
    <xf numFmtId="49" fontId="113" fillId="0" borderId="138" xfId="0" applyNumberFormat="1" applyFont="1" applyBorder="1" applyAlignment="1">
      <alignment horizontal="left" indent="1"/>
    </xf>
    <xf numFmtId="49" fontId="113" fillId="0" borderId="138" xfId="0" applyNumberFormat="1" applyFont="1" applyBorder="1" applyAlignment="1">
      <alignment horizontal="left" indent="3"/>
    </xf>
    <xf numFmtId="49" fontId="113" fillId="0" borderId="137" xfId="0" applyNumberFormat="1" applyFont="1" applyBorder="1" applyAlignment="1">
      <alignment horizontal="left" indent="3"/>
    </xf>
    <xf numFmtId="0" fontId="113" fillId="0" borderId="138" xfId="0" applyFont="1" applyBorder="1" applyAlignment="1">
      <alignment horizontal="left" indent="2"/>
    </xf>
    <xf numFmtId="0" fontId="113" fillId="0" borderId="137" xfId="0" applyFont="1" applyBorder="1" applyAlignment="1">
      <alignment horizontal="left" indent="2"/>
    </xf>
    <xf numFmtId="0" fontId="113" fillId="0" borderId="137" xfId="0" applyFont="1" applyBorder="1" applyAlignment="1">
      <alignment horizontal="left" indent="1"/>
    </xf>
    <xf numFmtId="0" fontId="116" fillId="0" borderId="69" xfId="0" applyFont="1" applyBorder="1"/>
    <xf numFmtId="0" fontId="116" fillId="0" borderId="64" xfId="0" applyFont="1" applyBorder="1"/>
    <xf numFmtId="0" fontId="113" fillId="0" borderId="0" xfId="0" applyFont="1" applyAlignment="1">
      <alignment horizontal="left"/>
    </xf>
    <xf numFmtId="0" fontId="116" fillId="0" borderId="128" xfId="0" applyFont="1" applyBorder="1" applyAlignment="1">
      <alignment horizontal="left" vertical="center" wrapText="1"/>
    </xf>
    <xf numFmtId="0" fontId="8" fillId="0" borderId="0" xfId="0" applyFont="1" applyAlignment="1">
      <alignment wrapText="1"/>
    </xf>
    <xf numFmtId="0" fontId="118" fillId="0" borderId="128" xfId="0" applyFont="1" applyBorder="1"/>
    <xf numFmtId="0" fontId="116" fillId="0" borderId="128"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4" fillId="0" borderId="0" xfId="0" applyFont="1"/>
    <xf numFmtId="0" fontId="113" fillId="0" borderId="115" xfId="0" applyFont="1" applyBorder="1" applyAlignment="1">
      <alignment horizontal="left" vertical="center" wrapText="1" indent="1" readingOrder="1"/>
    </xf>
    <xf numFmtId="0" fontId="118" fillId="0" borderId="128" xfId="0" applyFont="1" applyBorder="1" applyAlignment="1">
      <alignment horizontal="left" indent="3"/>
    </xf>
    <xf numFmtId="0" fontId="116" fillId="0" borderId="128" xfId="0" applyFont="1" applyBorder="1" applyAlignment="1">
      <alignment vertical="center" wrapText="1" readingOrder="1"/>
    </xf>
    <xf numFmtId="0" fontId="118" fillId="0" borderId="128" xfId="0" applyFont="1" applyBorder="1" applyAlignment="1">
      <alignment horizontal="left" indent="2"/>
    </xf>
    <xf numFmtId="0" fontId="113" fillId="0" borderId="116" xfId="0" applyFont="1" applyBorder="1" applyAlignment="1">
      <alignment vertical="center" wrapText="1" readingOrder="1"/>
    </xf>
    <xf numFmtId="0" fontId="118" fillId="0" borderId="129" xfId="0" applyFont="1" applyBorder="1" applyAlignment="1">
      <alignment horizontal="left" indent="2"/>
    </xf>
    <xf numFmtId="0" fontId="113" fillId="0" borderId="115" xfId="0" applyFont="1" applyBorder="1" applyAlignment="1">
      <alignment vertical="center" wrapText="1" readingOrder="1"/>
    </xf>
    <xf numFmtId="0" fontId="113" fillId="0" borderId="114" xfId="0" applyFont="1" applyBorder="1" applyAlignment="1">
      <alignment vertical="center" wrapText="1" readingOrder="1"/>
    </xf>
    <xf numFmtId="0" fontId="134" fillId="0" borderId="7" xfId="0" applyFont="1" applyBorder="1"/>
    <xf numFmtId="171" fontId="18" fillId="81" borderId="57" xfId="0" applyNumberFormat="1" applyFont="1" applyFill="1" applyBorder="1" applyAlignment="1">
      <alignment horizontal="center"/>
    </xf>
    <xf numFmtId="0" fontId="10" fillId="0" borderId="79" xfId="17" applyFill="1" applyBorder="1" applyAlignment="1" applyProtection="1">
      <alignment horizontal="left" vertical="top" wrapText="1"/>
    </xf>
    <xf numFmtId="0" fontId="136" fillId="0" borderId="0" xfId="0" applyFont="1"/>
    <xf numFmtId="0" fontId="137" fillId="0" borderId="0" xfId="0" applyFont="1" applyAlignment="1">
      <alignment vertical="top"/>
    </xf>
    <xf numFmtId="0" fontId="137" fillId="0" borderId="0" xfId="0" applyFont="1" applyAlignment="1">
      <alignment vertical="top" wrapText="1"/>
    </xf>
    <xf numFmtId="0" fontId="144" fillId="0" borderId="0" xfId="0" applyFont="1" applyAlignment="1">
      <alignment vertical="top" wrapText="1"/>
    </xf>
    <xf numFmtId="0" fontId="6" fillId="0" borderId="0" xfId="11" applyFont="1"/>
    <xf numFmtId="0" fontId="143" fillId="0" borderId="0" xfId="11" applyFont="1"/>
    <xf numFmtId="0" fontId="138" fillId="82" borderId="128" xfId="0" applyFont="1" applyFill="1" applyBorder="1" applyAlignment="1">
      <alignment horizontal="left" vertical="center"/>
    </xf>
    <xf numFmtId="49" fontId="139" fillId="0" borderId="128" xfId="0" applyNumberFormat="1" applyFont="1" applyBorder="1" applyAlignment="1">
      <alignment horizontal="left" vertical="center"/>
    </xf>
    <xf numFmtId="0" fontId="139" fillId="0" borderId="128" xfId="0" applyFont="1" applyBorder="1" applyAlignment="1">
      <alignment horizontal="left" vertical="center"/>
    </xf>
    <xf numFmtId="0" fontId="138" fillId="0" borderId="128" xfId="0" applyFont="1" applyBorder="1" applyAlignment="1">
      <alignment horizontal="left" vertical="center"/>
    </xf>
    <xf numFmtId="0" fontId="138" fillId="83" borderId="17" xfId="0" applyFont="1" applyFill="1" applyBorder="1" applyAlignment="1">
      <alignment horizontal="center" vertical="center"/>
    </xf>
    <xf numFmtId="0" fontId="138" fillId="83" borderId="18" xfId="0" applyFont="1" applyFill="1" applyBorder="1" applyAlignment="1">
      <alignment horizontal="center" vertical="center"/>
    </xf>
    <xf numFmtId="198" fontId="138" fillId="82" borderId="137" xfId="7" applyNumberFormat="1" applyFont="1" applyFill="1" applyBorder="1" applyAlignment="1">
      <alignment horizontal="left" vertical="center"/>
    </xf>
    <xf numFmtId="198" fontId="139" fillId="0" borderId="137" xfId="7" applyNumberFormat="1" applyFont="1" applyFill="1" applyBorder="1" applyAlignment="1">
      <alignment horizontal="left" vertical="center"/>
    </xf>
    <xf numFmtId="10" fontId="6" fillId="0" borderId="137" xfId="0" applyNumberFormat="1" applyFont="1" applyBorder="1" applyAlignment="1">
      <alignment horizontal="right" vertical="center" wrapText="1"/>
    </xf>
    <xf numFmtId="0" fontId="142" fillId="84" borderId="135" xfId="0" applyFont="1" applyFill="1" applyBorder="1" applyAlignment="1">
      <alignment horizontal="left" vertical="center"/>
    </xf>
    <xf numFmtId="10" fontId="143" fillId="86" borderId="134" xfId="0" applyNumberFormat="1" applyFont="1" applyFill="1" applyBorder="1" applyAlignment="1">
      <alignment horizontal="right" vertical="center" wrapText="1"/>
    </xf>
    <xf numFmtId="0" fontId="0" fillId="0" borderId="1" xfId="0" applyBorder="1"/>
    <xf numFmtId="0" fontId="4" fillId="85" borderId="128" xfId="0" applyFont="1" applyFill="1" applyBorder="1" applyAlignment="1">
      <alignment horizontal="center" vertical="center" wrapText="1"/>
    </xf>
    <xf numFmtId="0" fontId="5" fillId="86" borderId="128" xfId="0" applyFont="1" applyFill="1" applyBorder="1" applyAlignment="1">
      <alignment vertical="center" wrapText="1"/>
    </xf>
    <xf numFmtId="198" fontId="5" fillId="86" borderId="128" xfId="7" applyNumberFormat="1" applyFont="1" applyFill="1" applyBorder="1" applyAlignment="1">
      <alignment vertical="center"/>
    </xf>
    <xf numFmtId="198" fontId="5" fillId="86" borderId="137" xfId="7" applyNumberFormat="1" applyFont="1" applyFill="1" applyBorder="1" applyAlignment="1">
      <alignment vertical="center"/>
    </xf>
    <xf numFmtId="0" fontId="139" fillId="82" borderId="128" xfId="0" applyFont="1" applyFill="1" applyBorder="1" applyAlignment="1">
      <alignment horizontal="left" vertical="center" wrapText="1" indent="3"/>
    </xf>
    <xf numFmtId="198" fontId="5" fillId="36" borderId="128" xfId="7" applyNumberFormat="1" applyFont="1" applyFill="1" applyBorder="1" applyAlignment="1">
      <alignment vertical="center"/>
    </xf>
    <xf numFmtId="0" fontId="146" fillId="82" borderId="128" xfId="0" applyFont="1" applyFill="1" applyBorder="1" applyAlignment="1">
      <alignment horizontal="left" vertical="center" wrapText="1" indent="5"/>
    </xf>
    <xf numFmtId="0" fontId="147" fillId="83" borderId="128" xfId="0" applyFont="1" applyFill="1" applyBorder="1" applyAlignment="1">
      <alignment horizontal="left" vertical="center" wrapText="1" indent="1"/>
    </xf>
    <xf numFmtId="198" fontId="147" fillId="83" borderId="128" xfId="7" applyNumberFormat="1" applyFont="1" applyFill="1" applyBorder="1" applyAlignment="1">
      <alignment vertical="center"/>
    </xf>
    <xf numFmtId="198" fontId="147" fillId="84" borderId="137" xfId="7" applyNumberFormat="1" applyFont="1" applyFill="1" applyBorder="1" applyAlignment="1">
      <alignment vertical="center"/>
    </xf>
    <xf numFmtId="198" fontId="148" fillId="82" borderId="128" xfId="7" applyNumberFormat="1" applyFont="1" applyFill="1" applyBorder="1" applyAlignment="1">
      <alignment vertical="center"/>
    </xf>
    <xf numFmtId="198" fontId="148" fillId="84" borderId="137" xfId="7" applyNumberFormat="1" applyFont="1" applyFill="1" applyBorder="1" applyAlignment="1">
      <alignment vertical="center"/>
    </xf>
    <xf numFmtId="0" fontId="146" fillId="82" borderId="135" xfId="0" applyFont="1" applyFill="1" applyBorder="1" applyAlignment="1">
      <alignment horizontal="left" vertical="center" wrapText="1" indent="5"/>
    </xf>
    <xf numFmtId="198" fontId="148" fillId="82" borderId="135" xfId="7" applyNumberFormat="1" applyFont="1" applyFill="1" applyBorder="1" applyAlignment="1">
      <alignment vertical="center"/>
    </xf>
    <xf numFmtId="198" fontId="148" fillId="84" borderId="134" xfId="7" applyNumberFormat="1" applyFont="1" applyFill="1" applyBorder="1" applyAlignment="1">
      <alignment vertical="center"/>
    </xf>
    <xf numFmtId="0" fontId="6" fillId="0" borderId="128" xfId="13" applyFont="1" applyBorder="1" applyAlignment="1" applyProtection="1">
      <alignment wrapText="1"/>
      <protection locked="0"/>
    </xf>
    <xf numFmtId="0" fontId="6" fillId="0" borderId="3" xfId="13" applyFont="1" applyBorder="1" applyAlignment="1" applyProtection="1">
      <alignment vertical="center" wrapText="1"/>
      <protection locked="0"/>
    </xf>
    <xf numFmtId="10" fontId="8" fillId="2" borderId="79" xfId="20961" applyNumberFormat="1" applyFont="1" applyFill="1" applyBorder="1" applyAlignment="1" applyProtection="1">
      <alignment vertical="center"/>
      <protection locked="0"/>
    </xf>
    <xf numFmtId="10" fontId="16" fillId="2" borderId="79" xfId="20961" applyNumberFormat="1" applyFont="1" applyFill="1" applyBorder="1" applyAlignment="1" applyProtection="1">
      <alignment vertical="center"/>
      <protection locked="0"/>
    </xf>
    <xf numFmtId="10" fontId="16" fillId="2" borderId="94" xfId="20961" applyNumberFormat="1" applyFont="1" applyFill="1" applyBorder="1" applyAlignment="1" applyProtection="1">
      <alignment vertical="center"/>
      <protection locked="0"/>
    </xf>
    <xf numFmtId="10" fontId="25" fillId="37" borderId="0" xfId="20961" applyNumberFormat="1" applyFont="1" applyFill="1"/>
    <xf numFmtId="10" fontId="25" fillId="37" borderId="72" xfId="20961" applyNumberFormat="1" applyFont="1" applyFill="1" applyBorder="1"/>
    <xf numFmtId="10" fontId="8" fillId="2" borderId="94" xfId="20961" applyNumberFormat="1" applyFont="1" applyFill="1" applyBorder="1" applyAlignment="1" applyProtection="1">
      <alignment vertical="center"/>
      <protection locked="0"/>
    </xf>
    <xf numFmtId="10" fontId="8" fillId="2" borderId="23" xfId="20961" applyNumberFormat="1" applyFont="1" applyFill="1" applyBorder="1" applyAlignment="1" applyProtection="1">
      <alignment vertical="center"/>
      <protection locked="0"/>
    </xf>
    <xf numFmtId="10" fontId="16" fillId="2" borderId="23" xfId="20961" applyNumberFormat="1" applyFont="1" applyFill="1" applyBorder="1" applyAlignment="1" applyProtection="1">
      <alignment vertical="center"/>
      <protection locked="0"/>
    </xf>
    <xf numFmtId="10" fontId="16" fillId="2" borderId="24" xfId="20961" applyNumberFormat="1" applyFont="1" applyFill="1" applyBorder="1" applyAlignment="1" applyProtection="1">
      <alignment vertical="center"/>
      <protection locked="0"/>
    </xf>
    <xf numFmtId="0" fontId="149" fillId="0" borderId="0" xfId="0" applyFont="1" applyAlignment="1">
      <alignment vertical="center"/>
    </xf>
    <xf numFmtId="169" fontId="6" fillId="0" borderId="0" xfId="7" applyNumberFormat="1" applyFont="1"/>
    <xf numFmtId="169" fontId="4" fillId="0" borderId="0" xfId="7" applyNumberFormat="1" applyFont="1"/>
    <xf numFmtId="169" fontId="0" fillId="0" borderId="0" xfId="7" applyNumberFormat="1" applyFont="1"/>
    <xf numFmtId="169" fontId="8" fillId="0" borderId="79" xfId="7" applyNumberFormat="1" applyFont="1" applyBorder="1" applyAlignment="1">
      <alignment horizontal="center" vertical="center" wrapText="1"/>
    </xf>
    <xf numFmtId="169" fontId="0" fillId="0" borderId="79" xfId="7" applyNumberFormat="1" applyFont="1" applyBorder="1"/>
    <xf numFmtId="169" fontId="0" fillId="36" borderId="79" xfId="7" applyNumberFormat="1" applyFont="1" applyFill="1" applyBorder="1"/>
    <xf numFmtId="169" fontId="0" fillId="0" borderId="79" xfId="7" applyNumberFormat="1" applyFont="1" applyBorder="1" applyAlignment="1">
      <alignment vertical="center"/>
    </xf>
    <xf numFmtId="169" fontId="0" fillId="36" borderId="79" xfId="7" applyNumberFormat="1" applyFont="1" applyFill="1" applyBorder="1" applyAlignment="1">
      <alignment vertical="center"/>
    </xf>
    <xf numFmtId="169" fontId="0" fillId="0" borderId="120" xfId="7" applyNumberFormat="1" applyFont="1" applyBorder="1"/>
    <xf numFmtId="169" fontId="0" fillId="36" borderId="120" xfId="7" applyNumberFormat="1" applyFont="1" applyFill="1" applyBorder="1"/>
    <xf numFmtId="169" fontId="0" fillId="0" borderId="80" xfId="7" applyNumberFormat="1" applyFont="1" applyBorder="1" applyAlignment="1"/>
    <xf numFmtId="169" fontId="0" fillId="0" borderId="77" xfId="7" applyNumberFormat="1" applyFont="1" applyBorder="1" applyAlignment="1"/>
    <xf numFmtId="169" fontId="0" fillId="0" borderId="78" xfId="7" applyNumberFormat="1" applyFont="1" applyBorder="1" applyAlignment="1"/>
    <xf numFmtId="169" fontId="0" fillId="0" borderId="121" xfId="7" applyNumberFormat="1" applyFont="1" applyBorder="1" applyAlignment="1"/>
    <xf numFmtId="169" fontId="0" fillId="0" borderId="122" xfId="7" applyNumberFormat="1" applyFont="1" applyBorder="1" applyAlignment="1"/>
    <xf numFmtId="169" fontId="0" fillId="0" borderId="123" xfId="7" applyNumberFormat="1" applyFont="1" applyBorder="1" applyAlignment="1"/>
    <xf numFmtId="0" fontId="127" fillId="0" borderId="128" xfId="21414" applyFont="1" applyBorder="1" applyAlignment="1">
      <alignment horizontal="left" vertical="center" wrapText="1"/>
    </xf>
    <xf numFmtId="169" fontId="0" fillId="0" borderId="128" xfId="7" applyNumberFormat="1" applyFont="1" applyFill="1" applyBorder="1"/>
    <xf numFmtId="169" fontId="8" fillId="0" borderId="120" xfId="7" applyNumberFormat="1" applyFont="1" applyBorder="1" applyAlignment="1">
      <alignment horizontal="right"/>
    </xf>
    <xf numFmtId="169" fontId="8" fillId="36" borderId="120" xfId="7" applyNumberFormat="1" applyFont="1" applyFill="1" applyBorder="1" applyAlignment="1">
      <alignment horizontal="right"/>
    </xf>
    <xf numFmtId="169" fontId="8" fillId="36" borderId="94" xfId="7" applyNumberFormat="1" applyFont="1" applyFill="1" applyBorder="1" applyAlignment="1">
      <alignment horizontal="right"/>
    </xf>
    <xf numFmtId="169" fontId="8" fillId="0" borderId="128" xfId="7" applyNumberFormat="1" applyFont="1" applyFill="1" applyBorder="1" applyAlignment="1">
      <alignment horizontal="right"/>
    </xf>
    <xf numFmtId="3" fontId="11" fillId="0" borderId="0" xfId="0" applyNumberFormat="1" applyFont="1"/>
    <xf numFmtId="9" fontId="4" fillId="0" borderId="21" xfId="20961" applyFont="1" applyBorder="1"/>
    <xf numFmtId="0" fontId="8" fillId="0" borderId="87" xfId="0" applyFont="1" applyBorder="1" applyAlignment="1">
      <alignment vertical="center"/>
    </xf>
    <xf numFmtId="0" fontId="12" fillId="0" borderId="127" xfId="0" applyFont="1" applyBorder="1" applyAlignment="1">
      <alignment wrapText="1"/>
    </xf>
    <xf numFmtId="10" fontId="4" fillId="0" borderId="94" xfId="20961" applyNumberFormat="1" applyFont="1" applyBorder="1"/>
    <xf numFmtId="10" fontId="4" fillId="0" borderId="88" xfId="20961" applyNumberFormat="1" applyFont="1" applyBorder="1"/>
    <xf numFmtId="0" fontId="8" fillId="0" borderId="136" xfId="0" applyFont="1" applyBorder="1" applyAlignment="1">
      <alignment vertical="center"/>
    </xf>
    <xf numFmtId="9" fontId="4" fillId="0" borderId="134" xfId="20961" applyFont="1" applyBorder="1"/>
    <xf numFmtId="0" fontId="0" fillId="0" borderId="138" xfId="0" applyBorder="1"/>
    <xf numFmtId="0" fontId="0" fillId="0" borderId="138" xfId="0" applyBorder="1" applyAlignment="1">
      <alignment horizontal="center" vertical="center"/>
    </xf>
    <xf numFmtId="0" fontId="125" fillId="3" borderId="128" xfId="21414" applyFont="1" applyFill="1" applyBorder="1" applyAlignment="1">
      <alignment horizontal="left" vertical="center" wrapText="1"/>
    </xf>
    <xf numFmtId="168" fontId="4" fillId="0" borderId="128" xfId="7" applyFont="1" applyFill="1" applyBorder="1" applyAlignment="1">
      <alignment vertical="center" wrapText="1"/>
    </xf>
    <xf numFmtId="168" fontId="4" fillId="0" borderId="137" xfId="7" applyFont="1" applyFill="1" applyBorder="1" applyAlignment="1">
      <alignment vertical="center" wrapText="1"/>
    </xf>
    <xf numFmtId="0" fontId="126" fillId="0" borderId="128" xfId="21414" applyFont="1" applyBorder="1" applyAlignment="1">
      <alignment horizontal="left" vertical="center" wrapText="1" indent="1"/>
    </xf>
    <xf numFmtId="0" fontId="127" fillId="3" borderId="128" xfId="21414" applyFont="1" applyFill="1" applyBorder="1" applyAlignment="1">
      <alignment horizontal="left" vertical="center" wrapText="1"/>
    </xf>
    <xf numFmtId="0" fontId="126" fillId="3" borderId="128" xfId="21414" applyFont="1" applyFill="1" applyBorder="1" applyAlignment="1">
      <alignment horizontal="left" vertical="center" wrapText="1" indent="1"/>
    </xf>
    <xf numFmtId="168" fontId="4" fillId="0" borderId="128" xfId="7" applyFont="1" applyBorder="1" applyAlignment="1">
      <alignment vertical="center"/>
    </xf>
    <xf numFmtId="168" fontId="4" fillId="0" borderId="137" xfId="7" applyFont="1" applyBorder="1" applyAlignment="1">
      <alignment vertical="center"/>
    </xf>
    <xf numFmtId="0" fontId="128" fillId="0" borderId="128" xfId="21414" applyFont="1" applyBorder="1" applyAlignment="1">
      <alignment horizontal="left" vertical="center" wrapText="1" indent="1"/>
    </xf>
    <xf numFmtId="0" fontId="0" fillId="0" borderId="136" xfId="0" applyBorder="1"/>
    <xf numFmtId="171" fontId="5" fillId="36" borderId="135" xfId="0" applyNumberFormat="1" applyFont="1" applyFill="1" applyBorder="1" applyAlignment="1">
      <alignment horizontal="center" vertical="center"/>
    </xf>
    <xf numFmtId="171" fontId="5" fillId="36" borderId="134" xfId="0" applyNumberFormat="1" applyFont="1" applyFill="1" applyBorder="1" applyAlignment="1">
      <alignment horizontal="center" vertical="center"/>
    </xf>
    <xf numFmtId="197" fontId="0" fillId="0" borderId="0" xfId="0" applyNumberFormat="1"/>
    <xf numFmtId="169" fontId="4" fillId="0" borderId="94" xfId="7" applyNumberFormat="1" applyFont="1" applyBorder="1" applyAlignment="1">
      <alignment horizontal="right" vertical="center" wrapText="1"/>
    </xf>
    <xf numFmtId="169" fontId="5" fillId="36" borderId="94" xfId="7" applyNumberFormat="1" applyFont="1" applyFill="1" applyBorder="1" applyAlignment="1">
      <alignment horizontal="right" vertical="center" wrapText="1"/>
    </xf>
    <xf numFmtId="169" fontId="106" fillId="0" borderId="94" xfId="7" applyNumberFormat="1" applyFont="1" applyBorder="1" applyAlignment="1">
      <alignment horizontal="right" vertical="center" wrapText="1"/>
    </xf>
    <xf numFmtId="169" fontId="5" fillId="36" borderId="94" xfId="7" applyNumberFormat="1" applyFont="1" applyFill="1" applyBorder="1" applyAlignment="1">
      <alignment horizontal="center" vertical="center" wrapText="1"/>
    </xf>
    <xf numFmtId="169" fontId="6" fillId="0" borderId="24" xfId="7" applyNumberFormat="1" applyFont="1" applyFill="1" applyBorder="1" applyAlignment="1" applyProtection="1">
      <alignment horizontal="right" vertical="center"/>
    </xf>
    <xf numFmtId="169" fontId="21" fillId="0" borderId="30" xfId="7" applyNumberFormat="1" applyFont="1" applyBorder="1" applyAlignment="1">
      <alignment horizontal="right" vertical="center"/>
    </xf>
    <xf numFmtId="169" fontId="22" fillId="0" borderId="12" xfId="7" applyNumberFormat="1" applyFont="1" applyBorder="1" applyAlignment="1">
      <alignment horizontal="right" vertical="center"/>
    </xf>
    <xf numFmtId="169" fontId="21" fillId="0" borderId="12" xfId="7" applyNumberFormat="1" applyFont="1" applyBorder="1" applyAlignment="1">
      <alignment horizontal="right" vertical="center"/>
    </xf>
    <xf numFmtId="169" fontId="18" fillId="0" borderId="12" xfId="7" applyNumberFormat="1" applyFont="1" applyBorder="1" applyAlignment="1">
      <alignment horizontal="right" vertical="center"/>
    </xf>
    <xf numFmtId="169" fontId="103" fillId="0" borderId="12" xfId="7" applyNumberFormat="1" applyFont="1" applyBorder="1" applyAlignment="1">
      <alignment horizontal="right" vertical="center"/>
    </xf>
    <xf numFmtId="169" fontId="22" fillId="0" borderId="13" xfId="7" applyNumberFormat="1" applyFont="1" applyBorder="1" applyAlignment="1">
      <alignment horizontal="right" vertical="center"/>
    </xf>
    <xf numFmtId="169" fontId="21" fillId="0" borderId="14" xfId="7" applyNumberFormat="1" applyFont="1" applyBorder="1" applyAlignment="1">
      <alignment horizontal="right" vertical="center"/>
    </xf>
    <xf numFmtId="169" fontId="21" fillId="0" borderId="15" xfId="7" applyNumberFormat="1" applyFont="1" applyBorder="1" applyAlignment="1">
      <alignment horizontal="right" vertical="center"/>
    </xf>
    <xf numFmtId="169" fontId="21" fillId="0" borderId="13" xfId="7" applyNumberFormat="1" applyFont="1" applyBorder="1" applyAlignment="1">
      <alignment horizontal="right" vertical="center"/>
    </xf>
    <xf numFmtId="169" fontId="18" fillId="0" borderId="13" xfId="7" applyNumberFormat="1" applyFont="1" applyBorder="1" applyAlignment="1">
      <alignment horizontal="right" vertical="center"/>
    </xf>
    <xf numFmtId="169" fontId="22" fillId="0" borderId="120" xfId="7" applyNumberFormat="1" applyFont="1" applyBorder="1" applyAlignment="1">
      <alignment horizontal="right" vertical="center"/>
    </xf>
    <xf numFmtId="169" fontId="21" fillId="0" borderId="120" xfId="7" applyNumberFormat="1" applyFont="1" applyBorder="1" applyAlignment="1">
      <alignment horizontal="right" vertical="center"/>
    </xf>
    <xf numFmtId="169" fontId="21" fillId="0" borderId="120" xfId="7" applyNumberFormat="1" applyFont="1" applyBorder="1" applyAlignment="1">
      <alignment horizontal="right"/>
    </xf>
    <xf numFmtId="169" fontId="22" fillId="0" borderId="120" xfId="7" applyNumberFormat="1" applyFont="1" applyBorder="1" applyAlignment="1">
      <alignment horizontal="right"/>
    </xf>
    <xf numFmtId="9" fontId="4" fillId="0" borderId="73" xfId="20961" applyFont="1" applyBorder="1" applyAlignment="1">
      <alignment vertical="center"/>
    </xf>
    <xf numFmtId="9" fontId="4" fillId="0" borderId="90" xfId="20961" applyFont="1" applyBorder="1" applyAlignment="1">
      <alignment vertical="center"/>
    </xf>
    <xf numFmtId="169" fontId="25" fillId="37"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77" xfId="7" applyNumberFormat="1" applyFont="1" applyFill="1" applyBorder="1" applyAlignment="1">
      <alignment vertical="center"/>
    </xf>
    <xf numFmtId="169" fontId="4" fillId="3" borderId="21" xfId="7" applyNumberFormat="1" applyFont="1" applyFill="1" applyBorder="1" applyAlignment="1">
      <alignment vertical="center"/>
    </xf>
    <xf numFmtId="169" fontId="4" fillId="0" borderId="80" xfId="7" applyNumberFormat="1" applyFont="1" applyBorder="1" applyAlignment="1">
      <alignment vertical="center"/>
    </xf>
    <xf numFmtId="169" fontId="4" fillId="0" borderId="94" xfId="7" applyNumberFormat="1" applyFont="1" applyBorder="1" applyAlignment="1">
      <alignment vertical="center"/>
    </xf>
    <xf numFmtId="169" fontId="4" fillId="0" borderId="23" xfId="7" applyNumberFormat="1" applyFont="1" applyBorder="1" applyAlignment="1">
      <alignment vertical="center"/>
    </xf>
    <xf numFmtId="169" fontId="4" fillId="0" borderId="25" xfId="7" applyNumberFormat="1" applyFont="1" applyBorder="1" applyAlignment="1">
      <alignment vertical="center"/>
    </xf>
    <xf numFmtId="169" fontId="4" fillId="0" borderId="24"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75" xfId="7" applyNumberFormat="1" applyFont="1" applyBorder="1" applyAlignment="1">
      <alignment vertical="center"/>
    </xf>
    <xf numFmtId="169" fontId="4" fillId="0" borderId="88" xfId="7" applyNumberFormat="1" applyFont="1" applyBorder="1" applyAlignment="1">
      <alignment vertical="center"/>
    </xf>
    <xf numFmtId="10" fontId="110" fillId="77" borderId="79" xfId="20961" applyNumberFormat="1" applyFont="1" applyFill="1" applyBorder="1" applyAlignment="1" applyProtection="1">
      <alignment horizontal="right" vertical="center"/>
    </xf>
    <xf numFmtId="169" fontId="117" fillId="0" borderId="120" xfId="7" applyNumberFormat="1" applyFont="1" applyBorder="1"/>
    <xf numFmtId="169" fontId="113" fillId="0" borderId="128" xfId="7" applyNumberFormat="1" applyFont="1" applyBorder="1"/>
    <xf numFmtId="169" fontId="113" fillId="36" borderId="128" xfId="7" applyNumberFormat="1" applyFont="1" applyFill="1" applyBorder="1"/>
    <xf numFmtId="169" fontId="116" fillId="0" borderId="128" xfId="7" applyNumberFormat="1" applyFont="1" applyBorder="1"/>
    <xf numFmtId="3" fontId="4" fillId="0" borderId="0" xfId="0" applyNumberFormat="1" applyFont="1"/>
    <xf numFmtId="169" fontId="114" fillId="0" borderId="0" xfId="0" applyNumberFormat="1" applyFont="1"/>
    <xf numFmtId="169" fontId="113" fillId="0" borderId="128" xfId="7" applyNumberFormat="1" applyFont="1" applyBorder="1" applyAlignment="1">
      <alignment horizontal="left" indent="1"/>
    </xf>
    <xf numFmtId="169" fontId="116" fillId="80" borderId="128" xfId="7" applyNumberFormat="1" applyFont="1" applyFill="1" applyBorder="1"/>
    <xf numFmtId="169" fontId="116" fillId="0" borderId="69" xfId="7" applyNumberFormat="1" applyFont="1" applyBorder="1"/>
    <xf numFmtId="169" fontId="113" fillId="0" borderId="137" xfId="7" applyNumberFormat="1" applyFont="1" applyBorder="1"/>
    <xf numFmtId="169" fontId="113" fillId="0" borderId="138" xfId="7" applyNumberFormat="1" applyFont="1" applyBorder="1" applyAlignment="1">
      <alignment horizontal="left" indent="1"/>
    </xf>
    <xf numFmtId="169" fontId="113" fillId="0" borderId="138" xfId="7" applyNumberFormat="1" applyFont="1" applyBorder="1" applyAlignment="1">
      <alignment horizontal="left" indent="2"/>
    </xf>
    <xf numFmtId="169" fontId="113" fillId="0" borderId="138" xfId="7" applyNumberFormat="1" applyFont="1" applyBorder="1" applyAlignment="1">
      <alignment horizontal="left" indent="3"/>
    </xf>
    <xf numFmtId="169" fontId="113" fillId="79" borderId="138" xfId="7" applyNumberFormat="1" applyFont="1" applyFill="1" applyBorder="1"/>
    <xf numFmtId="169" fontId="113" fillId="79" borderId="128" xfId="7" applyNumberFormat="1" applyFont="1" applyFill="1" applyBorder="1"/>
    <xf numFmtId="169" fontId="113" fillId="79" borderId="137" xfId="7" applyNumberFormat="1" applyFont="1" applyFill="1" applyBorder="1"/>
    <xf numFmtId="169" fontId="113" fillId="0" borderId="138" xfId="7" applyNumberFormat="1" applyFont="1" applyBorder="1" applyAlignment="1">
      <alignment horizontal="left" vertical="top" wrapText="1" indent="2"/>
    </xf>
    <xf numFmtId="169" fontId="113" fillId="0" borderId="138" xfId="7" applyNumberFormat="1" applyFont="1" applyBorder="1" applyAlignment="1">
      <alignment horizontal="left" wrapText="1" indent="3"/>
    </xf>
    <xf numFmtId="169" fontId="113" fillId="0" borderId="138" xfId="7" applyNumberFormat="1" applyFont="1" applyBorder="1" applyAlignment="1">
      <alignment horizontal="left" wrapText="1" indent="2"/>
    </xf>
    <xf numFmtId="169" fontId="113" fillId="0" borderId="138" xfId="7" applyNumberFormat="1" applyFont="1" applyBorder="1" applyAlignment="1">
      <alignment horizontal="left" wrapText="1" indent="1"/>
    </xf>
    <xf numFmtId="169" fontId="113" fillId="0" borderId="136" xfId="7" applyNumberFormat="1" applyFont="1" applyBorder="1" applyAlignment="1">
      <alignment horizontal="left" wrapText="1" indent="1"/>
    </xf>
    <xf numFmtId="169" fontId="113" fillId="0" borderId="135" xfId="7" applyNumberFormat="1" applyFont="1" applyBorder="1"/>
    <xf numFmtId="169" fontId="113" fillId="0" borderId="134" xfId="7" applyNumberFormat="1" applyFont="1" applyBorder="1"/>
    <xf numFmtId="169" fontId="113" fillId="0" borderId="128" xfId="7" applyNumberFormat="1" applyFont="1" applyBorder="1" applyAlignment="1">
      <alignment horizontal="left" vertical="center" wrapText="1"/>
    </xf>
    <xf numFmtId="169" fontId="113" fillId="0" borderId="128" xfId="7" applyNumberFormat="1" applyFont="1" applyBorder="1" applyAlignment="1">
      <alignment horizontal="center" vertical="center" textRotation="90" wrapText="1"/>
    </xf>
    <xf numFmtId="169" fontId="113" fillId="0" borderId="128" xfId="7" applyNumberFormat="1" applyFont="1" applyBorder="1" applyAlignment="1">
      <alignment horizontal="center" vertical="center" wrapText="1"/>
    </xf>
    <xf numFmtId="169" fontId="113" fillId="0" borderId="128" xfId="7" applyNumberFormat="1" applyFont="1" applyBorder="1" applyAlignment="1">
      <alignment horizontal="center" vertical="center"/>
    </xf>
    <xf numFmtId="169" fontId="116" fillId="0" borderId="128" xfId="7" applyNumberFormat="1" applyFont="1" applyBorder="1" applyAlignment="1">
      <alignment horizontal="left" vertical="center" wrapText="1"/>
    </xf>
    <xf numFmtId="169" fontId="116" fillId="0" borderId="128" xfId="7" applyNumberFormat="1" applyFont="1" applyBorder="1" applyAlignment="1">
      <alignment horizontal="center" vertical="center"/>
    </xf>
    <xf numFmtId="168" fontId="118" fillId="0" borderId="128" xfId="7" applyFont="1" applyBorder="1"/>
    <xf numFmtId="169" fontId="118" fillId="0" borderId="128" xfId="7" applyNumberFormat="1" applyFont="1" applyBorder="1"/>
    <xf numFmtId="10" fontId="118" fillId="0" borderId="128" xfId="20961" applyNumberFormat="1" applyFont="1" applyBorder="1"/>
    <xf numFmtId="10" fontId="118" fillId="0" borderId="129" xfId="20961" applyNumberFormat="1" applyFont="1" applyBorder="1"/>
    <xf numFmtId="168" fontId="118" fillId="0" borderId="129" xfId="7" applyFont="1" applyBorder="1"/>
    <xf numFmtId="169" fontId="118" fillId="0" borderId="129" xfId="7" applyNumberFormat="1" applyFont="1" applyBorder="1"/>
    <xf numFmtId="169" fontId="114" fillId="0" borderId="128" xfId="7" applyNumberFormat="1" applyFont="1" applyBorder="1"/>
    <xf numFmtId="169" fontId="117" fillId="0" borderId="128" xfId="7" applyNumberFormat="1" applyFont="1" applyBorder="1"/>
    <xf numFmtId="169" fontId="116" fillId="0" borderId="137" xfId="7" applyNumberFormat="1" applyFont="1" applyBorder="1"/>
    <xf numFmtId="0" fontId="116" fillId="0" borderId="0" xfId="0" applyFont="1"/>
    <xf numFmtId="169" fontId="0" fillId="0" borderId="0" xfId="0" applyNumberFormat="1"/>
    <xf numFmtId="43" fontId="0" fillId="0" borderId="0" xfId="0" applyNumberFormat="1"/>
    <xf numFmtId="169" fontId="4" fillId="0" borderId="0" xfId="0" applyNumberFormat="1" applyFont="1" applyAlignment="1">
      <alignment horizontal="left" vertical="center"/>
    </xf>
    <xf numFmtId="169" fontId="4" fillId="0" borderId="0" xfId="0" applyNumberFormat="1" applyFont="1"/>
    <xf numFmtId="169" fontId="113" fillId="0" borderId="0" xfId="0" applyNumberFormat="1" applyFont="1"/>
    <xf numFmtId="169" fontId="122" fillId="0" borderId="0" xfId="0" applyNumberFormat="1" applyFont="1"/>
    <xf numFmtId="169" fontId="134" fillId="0" borderId="0" xfId="0" applyNumberFormat="1" applyFont="1"/>
    <xf numFmtId="43" fontId="4" fillId="0" borderId="0" xfId="0" applyNumberFormat="1" applyFont="1"/>
    <xf numFmtId="169" fontId="4" fillId="0" borderId="94" xfId="7" applyNumberFormat="1" applyFont="1" applyFill="1" applyBorder="1"/>
    <xf numFmtId="0" fontId="103" fillId="0" borderId="66" xfId="0" applyFont="1" applyBorder="1" applyAlignment="1">
      <alignment horizontal="left" vertical="center" wrapText="1"/>
    </xf>
    <xf numFmtId="0" fontId="103" fillId="0" borderId="65" xfId="0" applyFont="1" applyBorder="1" applyAlignment="1">
      <alignment horizontal="left" vertical="center" wrapText="1"/>
    </xf>
    <xf numFmtId="0" fontId="135" fillId="0" borderId="141" xfId="0" applyFont="1" applyBorder="1" applyAlignment="1">
      <alignment horizontal="center" vertical="center"/>
    </xf>
    <xf numFmtId="0" fontId="135" fillId="0" borderId="29" xfId="0" applyFont="1" applyBorder="1" applyAlignment="1">
      <alignment horizontal="center" vertical="center"/>
    </xf>
    <xf numFmtId="0" fontId="135" fillId="0" borderId="142" xfId="0" applyFont="1" applyBorder="1" applyAlignment="1">
      <alignment horizontal="center" vertical="center"/>
    </xf>
    <xf numFmtId="0" fontId="0" fillId="0" borderId="120" xfId="0" applyBorder="1" applyAlignment="1">
      <alignment horizontal="center" vertical="center"/>
    </xf>
    <xf numFmtId="0" fontId="123" fillId="0" borderId="74" xfId="0" applyFont="1" applyBorder="1" applyAlignment="1">
      <alignment horizontal="center" vertical="center"/>
    </xf>
    <xf numFmtId="0" fontId="123" fillId="0" borderId="7" xfId="0" applyFont="1" applyBorder="1" applyAlignment="1">
      <alignment horizontal="center" vertical="center"/>
    </xf>
    <xf numFmtId="169" fontId="9" fillId="0" borderId="17" xfId="7" applyNumberFormat="1" applyFont="1" applyBorder="1" applyAlignment="1">
      <alignment horizontal="center" vertical="center"/>
    </xf>
    <xf numFmtId="169" fontId="9" fillId="0" borderId="18" xfId="7" applyNumberFormat="1" applyFont="1" applyBorder="1" applyAlignment="1">
      <alignment horizontal="center" vertical="center"/>
    </xf>
    <xf numFmtId="169" fontId="0" fillId="0" borderId="80" xfId="7" applyNumberFormat="1" applyFont="1" applyBorder="1" applyAlignment="1">
      <alignment horizontal="center"/>
    </xf>
    <xf numFmtId="169" fontId="0" fillId="0" borderId="77" xfId="7" applyNumberFormat="1" applyFont="1" applyBorder="1" applyAlignment="1">
      <alignment horizontal="center"/>
    </xf>
    <xf numFmtId="169" fontId="0" fillId="0" borderId="78" xfId="7" applyNumberFormat="1" applyFont="1" applyBorder="1" applyAlignment="1">
      <alignment horizontal="center"/>
    </xf>
    <xf numFmtId="0" fontId="123" fillId="0" borderId="124" xfId="0" applyFont="1" applyBorder="1" applyAlignment="1">
      <alignment horizontal="center" vertical="center" wrapText="1"/>
    </xf>
    <xf numFmtId="0" fontId="123" fillId="0" borderId="7" xfId="0" applyFont="1" applyBorder="1" applyAlignment="1">
      <alignment horizontal="center"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0" fillId="0" borderId="110" xfId="0" applyBorder="1" applyAlignment="1">
      <alignment horizontal="center" vertical="center"/>
    </xf>
    <xf numFmtId="0" fontId="0" fillId="0" borderId="11" xfId="0" applyBorder="1" applyAlignment="1">
      <alignment horizontal="center" vertical="center"/>
    </xf>
    <xf numFmtId="0" fontId="0" fillId="0" borderId="120"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12" fillId="0" borderId="3" xfId="0" applyFont="1" applyBorder="1" applyAlignment="1">
      <alignment wrapText="1"/>
    </xf>
    <xf numFmtId="0" fontId="4" fillId="0" borderId="20" xfId="0" applyFont="1" applyBorder="1"/>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128" xfId="0" applyFont="1" applyBorder="1" applyAlignment="1">
      <alignment horizontal="center" vertical="center" wrapText="1"/>
    </xf>
    <xf numFmtId="0" fontId="4" fillId="0" borderId="131" xfId="0" applyFont="1" applyBorder="1" applyAlignment="1">
      <alignment horizontal="center"/>
    </xf>
    <xf numFmtId="0" fontId="4" fillId="0" borderId="21" xfId="0" applyFont="1" applyBorder="1" applyAlignment="1">
      <alignment horizontal="center"/>
    </xf>
    <xf numFmtId="0" fontId="5" fillId="36" borderId="98" xfId="0" applyFont="1" applyFill="1" applyBorder="1" applyAlignment="1">
      <alignment horizontal="center" vertical="center" wrapText="1"/>
    </xf>
    <xf numFmtId="0" fontId="5" fillId="36" borderId="28" xfId="0" applyFont="1" applyFill="1" applyBorder="1" applyAlignment="1">
      <alignment horizontal="center" vertical="center" wrapText="1"/>
    </xf>
    <xf numFmtId="0" fontId="5" fillId="36" borderId="95" xfId="0" applyFont="1" applyFill="1" applyBorder="1" applyAlignment="1">
      <alignment horizontal="center" vertical="center" wrapText="1"/>
    </xf>
    <xf numFmtId="0" fontId="5" fillId="36" borderId="78"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28" xfId="0" applyFont="1" applyFill="1" applyBorder="1" applyAlignment="1">
      <alignment horizontal="center" vertical="center" wrapText="1"/>
    </xf>
    <xf numFmtId="0" fontId="4" fillId="85" borderId="7" xfId="11" applyFont="1" applyFill="1" applyBorder="1" applyAlignment="1">
      <alignment horizontal="center" vertical="top"/>
    </xf>
    <xf numFmtId="0" fontId="5" fillId="86" borderId="64" xfId="0" applyFont="1" applyFill="1" applyBorder="1" applyAlignment="1">
      <alignment horizontal="center" vertical="center" wrapText="1"/>
    </xf>
    <xf numFmtId="0" fontId="5" fillId="86" borderId="137"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4" fillId="3" borderId="16" xfId="1" applyNumberFormat="1" applyFont="1" applyFill="1" applyBorder="1" applyAlignment="1" applyProtection="1">
      <alignment horizontal="center"/>
      <protection locked="0"/>
    </xf>
    <xf numFmtId="169" fontId="14" fillId="3" borderId="17" xfId="1" applyNumberFormat="1" applyFont="1" applyFill="1" applyBorder="1" applyAlignment="1" applyProtection="1">
      <alignment horizontal="center"/>
      <protection locked="0"/>
    </xf>
    <xf numFmtId="169" fontId="14" fillId="3" borderId="18" xfId="1" applyNumberFormat="1" applyFont="1" applyFill="1" applyBorder="1" applyAlignment="1" applyProtection="1">
      <alignment horizontal="center"/>
      <protection locked="0"/>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169" fontId="14" fillId="0" borderId="70" xfId="1" applyNumberFormat="1" applyFont="1" applyFill="1" applyBorder="1" applyAlignment="1" applyProtection="1">
      <alignment horizontal="center" vertical="center" wrapText="1"/>
      <protection locked="0"/>
    </xf>
    <xf numFmtId="169" fontId="14" fillId="0" borderId="7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86" xfId="0" applyFont="1" applyBorder="1" applyAlignment="1">
      <alignment horizontal="center" vertical="center" wrapText="1"/>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94" xfId="0" applyFont="1" applyBorder="1" applyAlignment="1">
      <alignment horizontal="center" vertical="center" wrapText="1"/>
    </xf>
    <xf numFmtId="0" fontId="116" fillId="0" borderId="101" xfId="0" applyFont="1" applyBorder="1" applyAlignment="1">
      <alignment horizontal="left" vertical="center" wrapText="1"/>
    </xf>
    <xf numFmtId="0" fontId="116" fillId="0" borderId="102" xfId="0" applyFont="1" applyBorder="1" applyAlignment="1">
      <alignment horizontal="left" vertical="center" wrapText="1"/>
    </xf>
    <xf numFmtId="0" fontId="116" fillId="0" borderId="104" xfId="0" applyFont="1" applyBorder="1" applyAlignment="1">
      <alignment horizontal="left" vertical="center" wrapText="1"/>
    </xf>
    <xf numFmtId="0" fontId="116" fillId="0" borderId="105" xfId="0" applyFont="1" applyBorder="1" applyAlignment="1">
      <alignment horizontal="left" vertical="center" wrapText="1"/>
    </xf>
    <xf numFmtId="0" fontId="116" fillId="0" borderId="107" xfId="0" applyFont="1" applyBorder="1" applyAlignment="1">
      <alignment horizontal="left" vertical="center" wrapText="1"/>
    </xf>
    <xf numFmtId="0" fontId="116" fillId="0" borderId="108" xfId="0" applyFont="1" applyBorder="1" applyAlignment="1">
      <alignment horizontal="left" vertical="center" wrapText="1"/>
    </xf>
    <xf numFmtId="0" fontId="117" fillId="0" borderId="127" xfId="0" applyFont="1" applyBorder="1" applyAlignment="1">
      <alignment horizontal="center" vertical="center" wrapText="1"/>
    </xf>
    <xf numFmtId="0" fontId="117" fillId="0" borderId="126" xfId="0" applyFont="1" applyBorder="1" applyAlignment="1">
      <alignment horizontal="center" vertical="center" wrapText="1"/>
    </xf>
    <xf numFmtId="0" fontId="117" fillId="0" borderId="103" xfId="0" applyFont="1" applyBorder="1" applyAlignment="1">
      <alignment horizontal="center" vertical="center" wrapText="1"/>
    </xf>
    <xf numFmtId="0" fontId="117" fillId="0" borderId="53" xfId="0" applyFont="1" applyBorder="1" applyAlignment="1">
      <alignment horizontal="center" vertical="center" wrapText="1"/>
    </xf>
    <xf numFmtId="0" fontId="117" fillId="0" borderId="106" xfId="0" applyFont="1" applyBorder="1" applyAlignment="1">
      <alignment horizontal="center" vertical="center" wrapText="1"/>
    </xf>
    <xf numFmtId="0" fontId="117" fillId="0" borderId="11"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28" xfId="0" applyFont="1" applyBorder="1" applyAlignment="1">
      <alignment horizontal="center" vertical="center" wrapText="1"/>
    </xf>
    <xf numFmtId="0" fontId="113" fillId="0" borderId="131" xfId="0" applyFont="1" applyBorder="1" applyAlignment="1">
      <alignment horizontal="center" vertical="center" wrapText="1"/>
    </xf>
    <xf numFmtId="0" fontId="113" fillId="0" borderId="130" xfId="0" applyFont="1" applyBorder="1" applyAlignment="1">
      <alignment horizontal="center" vertical="center" wrapText="1"/>
    </xf>
    <xf numFmtId="0" fontId="121" fillId="0" borderId="128" xfId="0" applyFont="1" applyBorder="1" applyAlignment="1">
      <alignment horizontal="center" vertical="center"/>
    </xf>
    <xf numFmtId="0" fontId="115" fillId="0" borderId="127" xfId="0" applyFont="1" applyBorder="1" applyAlignment="1">
      <alignment horizontal="center" vertical="center"/>
    </xf>
    <xf numFmtId="0" fontId="115" fillId="0" borderId="132" xfId="0" applyFont="1" applyBorder="1" applyAlignment="1">
      <alignment horizontal="center" vertical="center"/>
    </xf>
    <xf numFmtId="0" fontId="115" fillId="0" borderId="53" xfId="0" applyFont="1" applyBorder="1" applyAlignment="1">
      <alignment horizontal="center" vertical="center"/>
    </xf>
    <xf numFmtId="0" fontId="115" fillId="0" borderId="11" xfId="0" applyFont="1" applyBorder="1" applyAlignment="1">
      <alignment horizontal="center" vertical="center"/>
    </xf>
    <xf numFmtId="0" fontId="116" fillId="0" borderId="128"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32"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10"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11" xfId="0" applyFont="1" applyBorder="1" applyAlignment="1">
      <alignment horizontal="center" vertical="center" wrapText="1"/>
    </xf>
    <xf numFmtId="0" fontId="113" fillId="0" borderId="133" xfId="0" applyFont="1" applyBorder="1" applyAlignment="1">
      <alignment horizontal="center" vertical="center" wrapText="1"/>
    </xf>
    <xf numFmtId="0" fontId="116" fillId="0" borderId="111"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111" xfId="0" applyFont="1" applyBorder="1" applyAlignment="1">
      <alignment horizontal="center" vertical="center" wrapText="1"/>
    </xf>
    <xf numFmtId="0" fontId="113" fillId="0" borderId="127" xfId="0" applyFont="1" applyBorder="1" applyAlignment="1">
      <alignment horizontal="center" vertical="center" wrapText="1"/>
    </xf>
    <xf numFmtId="0" fontId="113" fillId="0" borderId="126" xfId="0" applyFont="1" applyBorder="1" applyAlignment="1">
      <alignment horizontal="center" vertical="center" wrapText="1"/>
    </xf>
    <xf numFmtId="0" fontId="113" fillId="0" borderId="132"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137" xfId="0" applyFont="1" applyBorder="1" applyAlignment="1">
      <alignment horizontal="center" vertical="center" wrapText="1"/>
    </xf>
    <xf numFmtId="0" fontId="113" fillId="0" borderId="54" xfId="0" applyFont="1" applyBorder="1" applyAlignment="1">
      <alignment horizontal="center" vertical="center" wrapText="1"/>
    </xf>
    <xf numFmtId="0" fontId="113" fillId="0" borderId="55" xfId="0" applyFont="1" applyBorder="1" applyAlignment="1">
      <alignment horizontal="center" vertical="center" wrapText="1"/>
    </xf>
    <xf numFmtId="0" fontId="113" fillId="0" borderId="86" xfId="0" applyFont="1" applyBorder="1" applyAlignment="1">
      <alignment horizontal="center" vertical="center" wrapText="1"/>
    </xf>
    <xf numFmtId="0" fontId="116" fillId="0" borderId="54" xfId="0" applyFont="1" applyBorder="1" applyAlignment="1">
      <alignment horizontal="left" vertical="top" wrapText="1"/>
    </xf>
    <xf numFmtId="0" fontId="116" fillId="0" borderId="86" xfId="0" applyFont="1" applyBorder="1" applyAlignment="1">
      <alignment horizontal="left" vertical="top" wrapText="1"/>
    </xf>
    <xf numFmtId="0" fontId="116" fillId="0" borderId="63" xfId="0" applyFont="1" applyBorder="1" applyAlignment="1">
      <alignment horizontal="left" vertical="top" wrapText="1"/>
    </xf>
    <xf numFmtId="0" fontId="116" fillId="0" borderId="72" xfId="0" applyFont="1" applyBorder="1" applyAlignment="1">
      <alignment horizontal="left" vertical="top" wrapText="1"/>
    </xf>
    <xf numFmtId="0" fontId="116" fillId="0" borderId="100" xfId="0" applyFont="1" applyBorder="1" applyAlignment="1">
      <alignment horizontal="left" vertical="top" wrapText="1"/>
    </xf>
    <xf numFmtId="0" fontId="116" fillId="0" borderId="139" xfId="0" applyFont="1" applyBorder="1" applyAlignment="1">
      <alignment horizontal="left" vertical="top" wrapText="1"/>
    </xf>
    <xf numFmtId="0" fontId="116" fillId="0" borderId="140" xfId="0" applyFont="1" applyBorder="1" applyAlignment="1">
      <alignment horizontal="center" vertical="center" wrapText="1"/>
    </xf>
    <xf numFmtId="0" fontId="116" fillId="0" borderId="69" xfId="0" applyFont="1" applyBorder="1" applyAlignment="1">
      <alignment horizontal="center" vertical="center" wrapText="1"/>
    </xf>
    <xf numFmtId="0" fontId="113" fillId="0" borderId="127" xfId="0" applyFont="1" applyBorder="1" applyAlignment="1">
      <alignment horizontal="center" vertical="top" wrapText="1"/>
    </xf>
    <xf numFmtId="0" fontId="113" fillId="0" borderId="126" xfId="0" applyFont="1" applyBorder="1" applyAlignment="1">
      <alignment horizontal="center" vertical="top" wrapText="1"/>
    </xf>
    <xf numFmtId="0" fontId="113" fillId="0" borderId="133" xfId="0" applyFont="1" applyBorder="1" applyAlignment="1">
      <alignment horizontal="center" vertical="top" wrapText="1"/>
    </xf>
    <xf numFmtId="0" fontId="113" fillId="0" borderId="130" xfId="0" applyFont="1" applyBorder="1" applyAlignment="1">
      <alignment horizontal="center" vertical="top" wrapText="1"/>
    </xf>
    <xf numFmtId="0" fontId="104" fillId="0" borderId="112" xfId="0" applyFont="1" applyBorder="1" applyAlignment="1">
      <alignment horizontal="left" vertical="top" wrapText="1"/>
    </xf>
    <xf numFmtId="0" fontId="104" fillId="0" borderId="113" xfId="0" applyFont="1" applyBorder="1" applyAlignment="1">
      <alignment horizontal="left" vertical="top" wrapText="1"/>
    </xf>
    <xf numFmtId="0" fontId="119" fillId="0" borderId="128" xfId="0" applyFont="1" applyBorder="1" applyAlignment="1">
      <alignment horizontal="center" vertical="center"/>
    </xf>
    <xf numFmtId="0" fontId="118" fillId="0" borderId="128" xfId="0" applyFont="1" applyBorder="1" applyAlignment="1">
      <alignment horizontal="center" vertical="center" wrapText="1"/>
    </xf>
    <xf numFmtId="0" fontId="118" fillId="0" borderId="129" xfId="0" applyFont="1" applyBorder="1" applyAlignment="1">
      <alignment horizontal="center" vertical="center" wrapText="1"/>
    </xf>
    <xf numFmtId="0" fontId="4" fillId="0" borderId="79" xfId="0" applyFont="1" applyFill="1" applyBorder="1"/>
    <xf numFmtId="0" fontId="0" fillId="0" borderId="0" xfId="0" applyFill="1"/>
    <xf numFmtId="0" fontId="10" fillId="0" borderId="128" xfId="17" applyFill="1" applyBorder="1" applyAlignment="1" applyProtection="1"/>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creditbank.ge\storage\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7"/>
  <sheetViews>
    <sheetView tabSelected="1" zoomScale="80" zoomScaleNormal="80" workbookViewId="0">
      <pane xSplit="1" ySplit="7" topLeftCell="B8" activePane="bottomRight" state="frozen"/>
      <selection pane="topRight" activeCell="B1" sqref="B1"/>
      <selection pane="bottomLeft" activeCell="A8" sqref="A8"/>
      <selection pane="bottomRight" activeCell="C25" sqref="C25"/>
    </sheetView>
  </sheetViews>
  <sheetFormatPr defaultRowHeight="15"/>
  <cols>
    <col min="1" max="1" width="10.28515625" style="1" customWidth="1"/>
    <col min="2" max="2" width="153" bestFit="1" customWidth="1"/>
    <col min="3" max="3" width="39.42578125" customWidth="1"/>
    <col min="7" max="7" width="25" customWidth="1"/>
  </cols>
  <sheetData>
    <row r="1" spans="1:3" ht="15.75">
      <c r="A1" s="4"/>
      <c r="B1" s="117" t="s">
        <v>159</v>
      </c>
      <c r="C1" s="44"/>
    </row>
    <row r="2" spans="1:3" s="114" customFormat="1" ht="15.75">
      <c r="A2" s="148">
        <v>1</v>
      </c>
      <c r="B2" s="115" t="s">
        <v>160</v>
      </c>
      <c r="C2" s="113" t="s">
        <v>763</v>
      </c>
    </row>
    <row r="3" spans="1:3" s="114" customFormat="1" ht="15.75">
      <c r="A3" s="148">
        <v>2</v>
      </c>
      <c r="B3" s="116" t="s">
        <v>161</v>
      </c>
      <c r="C3" s="113" t="s">
        <v>744</v>
      </c>
    </row>
    <row r="4" spans="1:3" s="114" customFormat="1" ht="15.75">
      <c r="A4" s="148">
        <v>3</v>
      </c>
      <c r="B4" s="116" t="s">
        <v>162</v>
      </c>
      <c r="C4" s="113" t="s">
        <v>764</v>
      </c>
    </row>
    <row r="5" spans="1:3" s="114" customFormat="1" ht="15.75">
      <c r="A5" s="149">
        <v>4</v>
      </c>
      <c r="B5" s="119" t="s">
        <v>163</v>
      </c>
      <c r="C5" s="113" t="s">
        <v>765</v>
      </c>
    </row>
    <row r="6" spans="1:3" s="118" customFormat="1" ht="65.25" customHeight="1">
      <c r="A6" s="699" t="s">
        <v>223</v>
      </c>
      <c r="B6" s="700"/>
      <c r="C6" s="700"/>
    </row>
    <row r="7" spans="1:3">
      <c r="A7" s="252" t="s">
        <v>188</v>
      </c>
      <c r="B7" s="253" t="s">
        <v>164</v>
      </c>
    </row>
    <row r="8" spans="1:3">
      <c r="A8" s="254">
        <v>1</v>
      </c>
      <c r="B8" s="250" t="s">
        <v>139</v>
      </c>
    </row>
    <row r="9" spans="1:3">
      <c r="A9" s="254">
        <v>2</v>
      </c>
      <c r="B9" s="250" t="s">
        <v>165</v>
      </c>
    </row>
    <row r="10" spans="1:3">
      <c r="A10" s="254">
        <v>3</v>
      </c>
      <c r="B10" s="250" t="s">
        <v>166</v>
      </c>
    </row>
    <row r="11" spans="1:3">
      <c r="A11" s="254">
        <v>4</v>
      </c>
      <c r="B11" s="250" t="s">
        <v>167</v>
      </c>
    </row>
    <row r="12" spans="1:3">
      <c r="A12" s="254">
        <v>5</v>
      </c>
      <c r="B12" s="250" t="s">
        <v>107</v>
      </c>
    </row>
    <row r="13" spans="1:3">
      <c r="A13" s="254">
        <v>6</v>
      </c>
      <c r="B13" s="255" t="s">
        <v>91</v>
      </c>
    </row>
    <row r="14" spans="1:3">
      <c r="A14" s="254">
        <v>7</v>
      </c>
      <c r="B14" s="250" t="s">
        <v>168</v>
      </c>
    </row>
    <row r="15" spans="1:3">
      <c r="A15" s="254">
        <v>8</v>
      </c>
      <c r="B15" s="250" t="s">
        <v>171</v>
      </c>
    </row>
    <row r="16" spans="1:3">
      <c r="A16" s="254">
        <v>9</v>
      </c>
      <c r="B16" s="250" t="s">
        <v>85</v>
      </c>
    </row>
    <row r="17" spans="1:2">
      <c r="A17" s="256" t="s">
        <v>270</v>
      </c>
      <c r="B17" s="250" t="s">
        <v>250</v>
      </c>
    </row>
    <row r="18" spans="1:2" s="821" customFormat="1">
      <c r="A18" s="820">
        <v>9.1999999999999993</v>
      </c>
      <c r="B18" s="822" t="s">
        <v>730</v>
      </c>
    </row>
    <row r="19" spans="1:2" s="821" customFormat="1">
      <c r="A19" s="820">
        <v>9.3000000000000007</v>
      </c>
      <c r="B19" s="822" t="s">
        <v>731</v>
      </c>
    </row>
    <row r="20" spans="1:2">
      <c r="A20" s="254">
        <v>10</v>
      </c>
      <c r="B20" s="250" t="s">
        <v>172</v>
      </c>
    </row>
    <row r="21" spans="1:2">
      <c r="A21" s="254">
        <v>11</v>
      </c>
      <c r="B21" s="255" t="s">
        <v>155</v>
      </c>
    </row>
    <row r="22" spans="1:2">
      <c r="A22" s="254">
        <v>12</v>
      </c>
      <c r="B22" s="255" t="s">
        <v>152</v>
      </c>
    </row>
    <row r="23" spans="1:2">
      <c r="A23" s="254">
        <v>13</v>
      </c>
      <c r="B23" s="257" t="s">
        <v>218</v>
      </c>
    </row>
    <row r="24" spans="1:2">
      <c r="A24" s="254">
        <v>14</v>
      </c>
      <c r="B24" s="250" t="s">
        <v>244</v>
      </c>
    </row>
    <row r="25" spans="1:2">
      <c r="A25" s="254">
        <v>15</v>
      </c>
      <c r="B25" s="250" t="s">
        <v>74</v>
      </c>
    </row>
    <row r="26" spans="1:2">
      <c r="A26" s="254">
        <v>15.1</v>
      </c>
      <c r="B26" s="250" t="s">
        <v>279</v>
      </c>
    </row>
    <row r="27" spans="1:2">
      <c r="A27" s="254">
        <v>16</v>
      </c>
      <c r="B27" s="250" t="s">
        <v>345</v>
      </c>
    </row>
    <row r="28" spans="1:2">
      <c r="A28" s="254">
        <v>17</v>
      </c>
      <c r="B28" s="250" t="s">
        <v>495</v>
      </c>
    </row>
    <row r="29" spans="1:2">
      <c r="A29" s="254">
        <v>18</v>
      </c>
      <c r="B29" s="250" t="s">
        <v>692</v>
      </c>
    </row>
    <row r="30" spans="1:2">
      <c r="A30" s="254">
        <v>19</v>
      </c>
      <c r="B30" s="250" t="s">
        <v>693</v>
      </c>
    </row>
    <row r="31" spans="1:2">
      <c r="A31" s="254">
        <v>20</v>
      </c>
      <c r="B31" s="250" t="s">
        <v>694</v>
      </c>
    </row>
    <row r="32" spans="1:2">
      <c r="A32" s="254">
        <v>21</v>
      </c>
      <c r="B32" s="250" t="s">
        <v>434</v>
      </c>
    </row>
    <row r="33" spans="1:2">
      <c r="A33" s="254">
        <v>22</v>
      </c>
      <c r="B33" s="250" t="s">
        <v>695</v>
      </c>
    </row>
    <row r="34" spans="1:2" ht="25.5">
      <c r="A34" s="254">
        <v>23</v>
      </c>
      <c r="B34" s="524" t="s">
        <v>691</v>
      </c>
    </row>
    <row r="35" spans="1:2">
      <c r="A35" s="254">
        <v>24</v>
      </c>
      <c r="B35" s="250" t="s">
        <v>696</v>
      </c>
    </row>
    <row r="36" spans="1:2">
      <c r="A36" s="254">
        <v>25</v>
      </c>
      <c r="B36" s="250" t="s">
        <v>697</v>
      </c>
    </row>
    <row r="37" spans="1:2">
      <c r="A37" s="254">
        <v>26</v>
      </c>
      <c r="B37" s="250" t="s">
        <v>519</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7" location="'16. NSFR'!A1" display="წმინდა სტაბილური დაფინანსების კოეფიციენტი" xr:uid="{00000000-0004-0000-0000-000011000000}"/>
    <hyperlink ref="B28"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9"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0"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2" location="'21. NPL'!A1" display="უმოქმედო სესხების ცვლილება" xr:uid="{00000000-0004-0000-0000-000015000000}"/>
    <hyperlink ref="B33"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4"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5"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6"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1" location="'20. Reserves'!A1" display="რეზერვის ცვლილება სესხებზე და კორპორატიულ სავალო ფასიანი ქაღალდებზე" xr:uid="{00000000-0004-0000-0000-00001A000000}"/>
    <hyperlink ref="B37"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I28" sqref="I28"/>
    </sheetView>
  </sheetViews>
  <sheetFormatPr defaultRowHeight="15"/>
  <cols>
    <col min="1" max="1" width="9.5703125" style="1" bestFit="1" customWidth="1"/>
    <col min="2" max="2" width="132.42578125" style="1" customWidth="1"/>
    <col min="3" max="3" width="18.42578125" style="1" customWidth="1"/>
  </cols>
  <sheetData>
    <row r="1" spans="1:6" ht="15.75">
      <c r="A1" s="10" t="s">
        <v>108</v>
      </c>
      <c r="B1" s="9" t="str">
        <f>Info!C2</f>
        <v>ს.ს "პროკრედიტ ბანკი"</v>
      </c>
      <c r="D1" s="1"/>
      <c r="E1" s="1"/>
      <c r="F1" s="1"/>
    </row>
    <row r="2" spans="1:6" s="10" customFormat="1" ht="15.75" customHeight="1">
      <c r="A2" s="10" t="s">
        <v>109</v>
      </c>
      <c r="B2" s="326">
        <f>'1. key ratios'!B2</f>
        <v>45657</v>
      </c>
    </row>
    <row r="3" spans="1:6" s="10" customFormat="1" ht="15.75" customHeight="1"/>
    <row r="4" spans="1:6" ht="15.75" thickBot="1">
      <c r="A4" s="1" t="s">
        <v>194</v>
      </c>
      <c r="B4" s="20" t="s">
        <v>85</v>
      </c>
    </row>
    <row r="5" spans="1:6">
      <c r="A5" s="75" t="s">
        <v>25</v>
      </c>
      <c r="B5" s="76"/>
      <c r="C5" s="77" t="s">
        <v>26</v>
      </c>
    </row>
    <row r="6" spans="1:6">
      <c r="A6" s="78">
        <v>1</v>
      </c>
      <c r="B6" s="40" t="s">
        <v>27</v>
      </c>
      <c r="C6" s="158">
        <v>315291089.02999997</v>
      </c>
      <c r="D6" s="614"/>
    </row>
    <row r="7" spans="1:6">
      <c r="A7" s="78">
        <v>2</v>
      </c>
      <c r="B7" s="37" t="s">
        <v>28</v>
      </c>
      <c r="C7" s="159">
        <v>112482805</v>
      </c>
      <c r="D7" s="614"/>
    </row>
    <row r="8" spans="1:6">
      <c r="A8" s="78">
        <v>3</v>
      </c>
      <c r="B8" s="32" t="s">
        <v>29</v>
      </c>
      <c r="C8" s="159">
        <v>72117569.829999998</v>
      </c>
      <c r="D8" s="614"/>
    </row>
    <row r="9" spans="1:6">
      <c r="A9" s="78">
        <v>4</v>
      </c>
      <c r="B9" s="32" t="s">
        <v>30</v>
      </c>
      <c r="C9" s="159">
        <v>0</v>
      </c>
      <c r="D9" s="614"/>
    </row>
    <row r="10" spans="1:6">
      <c r="A10" s="78">
        <v>5</v>
      </c>
      <c r="B10" s="32" t="s">
        <v>31</v>
      </c>
      <c r="C10" s="159">
        <v>0</v>
      </c>
      <c r="D10" s="614"/>
    </row>
    <row r="11" spans="1:6">
      <c r="A11" s="78">
        <v>6</v>
      </c>
      <c r="B11" s="38" t="s">
        <v>32</v>
      </c>
      <c r="C11" s="159">
        <v>130690714.19999999</v>
      </c>
      <c r="D11" s="614"/>
    </row>
    <row r="12" spans="1:6" s="2" customFormat="1">
      <c r="A12" s="78">
        <v>7</v>
      </c>
      <c r="B12" s="40" t="s">
        <v>33</v>
      </c>
      <c r="C12" s="160">
        <v>11652210.7469</v>
      </c>
      <c r="D12" s="614"/>
    </row>
    <row r="13" spans="1:6" s="2" customFormat="1">
      <c r="A13" s="78">
        <v>8</v>
      </c>
      <c r="B13" s="39" t="s">
        <v>34</v>
      </c>
      <c r="C13" s="161">
        <v>0</v>
      </c>
      <c r="D13" s="614"/>
    </row>
    <row r="14" spans="1:6" s="2" customFormat="1" ht="25.5">
      <c r="A14" s="78">
        <v>9</v>
      </c>
      <c r="B14" s="33" t="s">
        <v>35</v>
      </c>
      <c r="C14" s="161">
        <v>0</v>
      </c>
      <c r="D14" s="614"/>
    </row>
    <row r="15" spans="1:6" s="2" customFormat="1">
      <c r="A15" s="78">
        <v>10</v>
      </c>
      <c r="B15" s="34" t="s">
        <v>36</v>
      </c>
      <c r="C15" s="161">
        <v>2152153.65</v>
      </c>
      <c r="D15" s="614"/>
    </row>
    <row r="16" spans="1:6" s="2" customFormat="1">
      <c r="A16" s="78">
        <v>11</v>
      </c>
      <c r="B16" s="35" t="s">
        <v>37</v>
      </c>
      <c r="C16" s="161">
        <v>0</v>
      </c>
      <c r="D16" s="614"/>
    </row>
    <row r="17" spans="1:4" s="2" customFormat="1">
      <c r="A17" s="78">
        <v>12</v>
      </c>
      <c r="B17" s="34" t="s">
        <v>38</v>
      </c>
      <c r="C17" s="161">
        <v>0</v>
      </c>
      <c r="D17" s="614"/>
    </row>
    <row r="18" spans="1:4" s="2" customFormat="1">
      <c r="A18" s="78">
        <v>13</v>
      </c>
      <c r="B18" s="34" t="s">
        <v>39</v>
      </c>
      <c r="C18" s="161">
        <v>0</v>
      </c>
      <c r="D18" s="614"/>
    </row>
    <row r="19" spans="1:4" s="2" customFormat="1">
      <c r="A19" s="78">
        <v>14</v>
      </c>
      <c r="B19" s="34" t="s">
        <v>40</v>
      </c>
      <c r="C19" s="161">
        <v>0</v>
      </c>
      <c r="D19" s="614"/>
    </row>
    <row r="20" spans="1:4" s="2" customFormat="1" ht="25.5">
      <c r="A20" s="78">
        <v>15</v>
      </c>
      <c r="B20" s="34" t="s">
        <v>41</v>
      </c>
      <c r="C20" s="161">
        <v>0</v>
      </c>
      <c r="D20" s="614"/>
    </row>
    <row r="21" spans="1:4" s="2" customFormat="1" ht="25.5">
      <c r="A21" s="78">
        <v>16</v>
      </c>
      <c r="B21" s="33" t="s">
        <v>42</v>
      </c>
      <c r="C21" s="161">
        <v>0</v>
      </c>
      <c r="D21" s="614"/>
    </row>
    <row r="22" spans="1:4" s="2" customFormat="1">
      <c r="A22" s="78">
        <v>17</v>
      </c>
      <c r="B22" s="79" t="s">
        <v>43</v>
      </c>
      <c r="C22" s="161">
        <v>9500057.0968999993</v>
      </c>
      <c r="D22" s="614"/>
    </row>
    <row r="23" spans="1:4" s="2" customFormat="1">
      <c r="A23" s="78">
        <v>18</v>
      </c>
      <c r="B23" s="558" t="s">
        <v>521</v>
      </c>
      <c r="C23" s="380">
        <v>0</v>
      </c>
      <c r="D23" s="614"/>
    </row>
    <row r="24" spans="1:4" s="2" customFormat="1" ht="25.5">
      <c r="A24" s="78">
        <v>19</v>
      </c>
      <c r="B24" s="33" t="s">
        <v>44</v>
      </c>
      <c r="C24" s="161">
        <v>0</v>
      </c>
      <c r="D24" s="614"/>
    </row>
    <row r="25" spans="1:4" s="2" customFormat="1" ht="25.5">
      <c r="A25" s="78">
        <v>20</v>
      </c>
      <c r="B25" s="33" t="s">
        <v>45</v>
      </c>
      <c r="C25" s="161">
        <v>0</v>
      </c>
      <c r="D25" s="614"/>
    </row>
    <row r="26" spans="1:4" s="2" customFormat="1" ht="25.5">
      <c r="A26" s="78">
        <v>21</v>
      </c>
      <c r="B26" s="35" t="s">
        <v>46</v>
      </c>
      <c r="C26" s="161">
        <v>0</v>
      </c>
      <c r="D26" s="614"/>
    </row>
    <row r="27" spans="1:4" s="2" customFormat="1">
      <c r="A27" s="78">
        <v>22</v>
      </c>
      <c r="B27" s="35" t="s">
        <v>47</v>
      </c>
      <c r="C27" s="161">
        <v>0</v>
      </c>
      <c r="D27" s="614"/>
    </row>
    <row r="28" spans="1:4" s="2" customFormat="1" ht="25.5">
      <c r="A28" s="78">
        <v>23</v>
      </c>
      <c r="B28" s="35" t="s">
        <v>48</v>
      </c>
      <c r="C28" s="161">
        <v>0</v>
      </c>
      <c r="D28" s="614"/>
    </row>
    <row r="29" spans="1:4" s="2" customFormat="1">
      <c r="A29" s="78">
        <v>24</v>
      </c>
      <c r="B29" s="41" t="s">
        <v>22</v>
      </c>
      <c r="C29" s="160">
        <v>303638878.28309995</v>
      </c>
      <c r="D29" s="614"/>
    </row>
    <row r="30" spans="1:4" s="2" customFormat="1">
      <c r="A30" s="80"/>
      <c r="B30" s="36"/>
      <c r="C30" s="161"/>
      <c r="D30" s="614"/>
    </row>
    <row r="31" spans="1:4" s="2" customFormat="1">
      <c r="A31" s="80">
        <v>25</v>
      </c>
      <c r="B31" s="41" t="s">
        <v>49</v>
      </c>
      <c r="C31" s="160">
        <v>0</v>
      </c>
      <c r="D31" s="614"/>
    </row>
    <row r="32" spans="1:4" s="2" customFormat="1">
      <c r="A32" s="80">
        <v>26</v>
      </c>
      <c r="B32" s="32" t="s">
        <v>50</v>
      </c>
      <c r="C32" s="162">
        <v>0</v>
      </c>
      <c r="D32" s="614"/>
    </row>
    <row r="33" spans="1:4" s="2" customFormat="1">
      <c r="A33" s="80">
        <v>27</v>
      </c>
      <c r="B33" s="111" t="s">
        <v>51</v>
      </c>
      <c r="C33" s="161">
        <v>0</v>
      </c>
      <c r="D33" s="614"/>
    </row>
    <row r="34" spans="1:4" s="2" customFormat="1">
      <c r="A34" s="80">
        <v>28</v>
      </c>
      <c r="B34" s="111" t="s">
        <v>52</v>
      </c>
      <c r="C34" s="161">
        <v>0</v>
      </c>
      <c r="D34" s="614"/>
    </row>
    <row r="35" spans="1:4" s="2" customFormat="1">
      <c r="A35" s="80">
        <v>29</v>
      </c>
      <c r="B35" s="32" t="s">
        <v>53</v>
      </c>
      <c r="C35" s="161">
        <v>0</v>
      </c>
      <c r="D35" s="614"/>
    </row>
    <row r="36" spans="1:4" s="2" customFormat="1">
      <c r="A36" s="80">
        <v>30</v>
      </c>
      <c r="B36" s="41" t="s">
        <v>54</v>
      </c>
      <c r="C36" s="160">
        <v>0</v>
      </c>
      <c r="D36" s="614"/>
    </row>
    <row r="37" spans="1:4" s="2" customFormat="1">
      <c r="A37" s="80">
        <v>31</v>
      </c>
      <c r="B37" s="33" t="s">
        <v>55</v>
      </c>
      <c r="C37" s="161">
        <v>0</v>
      </c>
      <c r="D37" s="614"/>
    </row>
    <row r="38" spans="1:4" s="2" customFormat="1">
      <c r="A38" s="80">
        <v>32</v>
      </c>
      <c r="B38" s="34" t="s">
        <v>56</v>
      </c>
      <c r="C38" s="161">
        <v>0</v>
      </c>
      <c r="D38" s="614"/>
    </row>
    <row r="39" spans="1:4" s="2" customFormat="1" ht="25.5">
      <c r="A39" s="80">
        <v>33</v>
      </c>
      <c r="B39" s="33" t="s">
        <v>57</v>
      </c>
      <c r="C39" s="161">
        <v>0</v>
      </c>
      <c r="D39" s="614"/>
    </row>
    <row r="40" spans="1:4" s="2" customFormat="1" ht="25.5">
      <c r="A40" s="80">
        <v>34</v>
      </c>
      <c r="B40" s="33" t="s">
        <v>45</v>
      </c>
      <c r="C40" s="161">
        <v>0</v>
      </c>
      <c r="D40" s="614"/>
    </row>
    <row r="41" spans="1:4" s="2" customFormat="1" ht="25.5">
      <c r="A41" s="80">
        <v>35</v>
      </c>
      <c r="B41" s="35" t="s">
        <v>58</v>
      </c>
      <c r="C41" s="161">
        <v>0</v>
      </c>
      <c r="D41" s="614"/>
    </row>
    <row r="42" spans="1:4" s="2" customFormat="1">
      <c r="A42" s="80">
        <v>36</v>
      </c>
      <c r="B42" s="41" t="s">
        <v>23</v>
      </c>
      <c r="C42" s="160">
        <v>0</v>
      </c>
      <c r="D42" s="614"/>
    </row>
    <row r="43" spans="1:4" s="2" customFormat="1">
      <c r="A43" s="80"/>
      <c r="B43" s="36"/>
      <c r="C43" s="161"/>
      <c r="D43" s="614"/>
    </row>
    <row r="44" spans="1:4" s="2" customFormat="1">
      <c r="A44" s="80">
        <v>37</v>
      </c>
      <c r="B44" s="42" t="s">
        <v>59</v>
      </c>
      <c r="C44" s="160">
        <v>20462400</v>
      </c>
      <c r="D44" s="614"/>
    </row>
    <row r="45" spans="1:4" s="2" customFormat="1">
      <c r="A45" s="80">
        <v>38</v>
      </c>
      <c r="B45" s="32" t="s">
        <v>60</v>
      </c>
      <c r="C45" s="161">
        <v>20462400</v>
      </c>
      <c r="D45" s="614"/>
    </row>
    <row r="46" spans="1:4" s="2" customFormat="1">
      <c r="A46" s="80">
        <v>39</v>
      </c>
      <c r="B46" s="32" t="s">
        <v>61</v>
      </c>
      <c r="C46" s="161">
        <v>0</v>
      </c>
      <c r="D46" s="614"/>
    </row>
    <row r="47" spans="1:4" s="2" customFormat="1">
      <c r="A47" s="80">
        <v>40</v>
      </c>
      <c r="B47" s="559" t="s">
        <v>520</v>
      </c>
      <c r="C47" s="161">
        <v>0</v>
      </c>
      <c r="D47" s="614"/>
    </row>
    <row r="48" spans="1:4" s="2" customFormat="1">
      <c r="A48" s="80">
        <v>41</v>
      </c>
      <c r="B48" s="42" t="s">
        <v>62</v>
      </c>
      <c r="C48" s="160">
        <v>0</v>
      </c>
      <c r="D48" s="614"/>
    </row>
    <row r="49" spans="1:4" s="2" customFormat="1">
      <c r="A49" s="80">
        <v>42</v>
      </c>
      <c r="B49" s="33" t="s">
        <v>63</v>
      </c>
      <c r="C49" s="161">
        <v>0</v>
      </c>
      <c r="D49" s="614"/>
    </row>
    <row r="50" spans="1:4" s="2" customFormat="1">
      <c r="A50" s="80">
        <v>43</v>
      </c>
      <c r="B50" s="34" t="s">
        <v>64</v>
      </c>
      <c r="C50" s="161">
        <v>0</v>
      </c>
      <c r="D50" s="614"/>
    </row>
    <row r="51" spans="1:4" s="2" customFormat="1" ht="25.5">
      <c r="A51" s="80">
        <v>44</v>
      </c>
      <c r="B51" s="33" t="s">
        <v>65</v>
      </c>
      <c r="C51" s="161">
        <v>0</v>
      </c>
      <c r="D51" s="614"/>
    </row>
    <row r="52" spans="1:4" s="2" customFormat="1" ht="25.5">
      <c r="A52" s="80">
        <v>45</v>
      </c>
      <c r="B52" s="33" t="s">
        <v>45</v>
      </c>
      <c r="C52" s="161">
        <v>0</v>
      </c>
      <c r="D52" s="614"/>
    </row>
    <row r="53" spans="1:4" s="2" customFormat="1" ht="15.75" thickBot="1">
      <c r="A53" s="80">
        <v>46</v>
      </c>
      <c r="B53" s="81" t="s">
        <v>24</v>
      </c>
      <c r="C53" s="163">
        <v>20462400</v>
      </c>
      <c r="D53" s="614"/>
    </row>
    <row r="54" spans="1:4">
      <c r="D54" s="614"/>
    </row>
    <row r="55" spans="1:4">
      <c r="D55" s="614"/>
    </row>
    <row r="56" spans="1:4">
      <c r="B56" s="1" t="s">
        <v>141</v>
      </c>
      <c r="D56" s="614"/>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E23"/>
  <sheetViews>
    <sheetView zoomScale="80" zoomScaleNormal="80" workbookViewId="0">
      <selection activeCell="P27" sqref="P27"/>
    </sheetView>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16384" width="9.140625" style="1"/>
  </cols>
  <sheetData>
    <row r="1" spans="1:5" ht="15">
      <c r="A1" s="10" t="s">
        <v>108</v>
      </c>
      <c r="B1" s="9" t="str">
        <f>Info!C2</f>
        <v>ს.ს "პროკრედიტ ბანკი"</v>
      </c>
    </row>
    <row r="2" spans="1:5" s="10" customFormat="1" ht="15.75" customHeight="1">
      <c r="A2" s="10" t="s">
        <v>109</v>
      </c>
      <c r="B2" s="326">
        <f>'1. key ratios'!B2</f>
        <v>45657</v>
      </c>
    </row>
    <row r="3" spans="1:5" s="10" customFormat="1" ht="15.75" customHeight="1"/>
    <row r="4" spans="1:5" ht="13.5" thickBot="1">
      <c r="A4" s="1" t="s">
        <v>249</v>
      </c>
      <c r="B4" s="239" t="s">
        <v>250</v>
      </c>
    </row>
    <row r="5" spans="1:5" s="28" customFormat="1">
      <c r="A5" s="728" t="s">
        <v>251</v>
      </c>
      <c r="B5" s="729"/>
      <c r="C5" s="229" t="s">
        <v>252</v>
      </c>
      <c r="D5" s="230" t="s">
        <v>253</v>
      </c>
    </row>
    <row r="6" spans="1:5" s="240" customFormat="1">
      <c r="A6" s="231">
        <v>1</v>
      </c>
      <c r="B6" s="232" t="s">
        <v>254</v>
      </c>
      <c r="C6" s="232"/>
      <c r="D6" s="233"/>
    </row>
    <row r="7" spans="1:5" s="240" customFormat="1">
      <c r="A7" s="234" t="s">
        <v>255</v>
      </c>
      <c r="B7" s="235" t="s">
        <v>256</v>
      </c>
      <c r="C7" s="283">
        <v>4.4999999999999998E-2</v>
      </c>
      <c r="D7" s="615">
        <v>68079504.686784938</v>
      </c>
      <c r="E7" s="692"/>
    </row>
    <row r="8" spans="1:5" s="240" customFormat="1">
      <c r="A8" s="234" t="s">
        <v>257</v>
      </c>
      <c r="B8" s="235" t="s">
        <v>258</v>
      </c>
      <c r="C8" s="284">
        <v>0.06</v>
      </c>
      <c r="D8" s="615">
        <v>90772672.915713251</v>
      </c>
      <c r="E8" s="692"/>
    </row>
    <row r="9" spans="1:5" s="240" customFormat="1">
      <c r="A9" s="234" t="s">
        <v>259</v>
      </c>
      <c r="B9" s="235" t="s">
        <v>260</v>
      </c>
      <c r="C9" s="284">
        <v>0.08</v>
      </c>
      <c r="D9" s="615">
        <v>121030230.55428435</v>
      </c>
      <c r="E9" s="692"/>
    </row>
    <row r="10" spans="1:5" s="240" customFormat="1">
      <c r="A10" s="231" t="s">
        <v>261</v>
      </c>
      <c r="B10" s="232" t="s">
        <v>262</v>
      </c>
      <c r="C10" s="285"/>
      <c r="D10" s="616"/>
      <c r="E10" s="692"/>
    </row>
    <row r="11" spans="1:5" s="241" customFormat="1">
      <c r="A11" s="236" t="s">
        <v>263</v>
      </c>
      <c r="B11" s="237" t="s">
        <v>325</v>
      </c>
      <c r="C11" s="286">
        <v>2.5000000000000001E-2</v>
      </c>
      <c r="D11" s="617">
        <v>37821947.048213862</v>
      </c>
      <c r="E11" s="692"/>
    </row>
    <row r="12" spans="1:5" s="241" customFormat="1">
      <c r="A12" s="236" t="s">
        <v>264</v>
      </c>
      <c r="B12" s="237" t="s">
        <v>265</v>
      </c>
      <c r="C12" s="286">
        <v>2.5000000000000001E-3</v>
      </c>
      <c r="D12" s="617">
        <v>3782194.7048213859</v>
      </c>
      <c r="E12" s="692"/>
    </row>
    <row r="13" spans="1:5" s="241" customFormat="1">
      <c r="A13" s="236" t="s">
        <v>266</v>
      </c>
      <c r="B13" s="237" t="s">
        <v>267</v>
      </c>
      <c r="C13" s="286">
        <v>0</v>
      </c>
      <c r="D13" s="617">
        <v>0</v>
      </c>
      <c r="E13" s="692"/>
    </row>
    <row r="14" spans="1:5" s="240" customFormat="1">
      <c r="A14" s="231" t="s">
        <v>268</v>
      </c>
      <c r="B14" s="232" t="s">
        <v>323</v>
      </c>
      <c r="C14" s="287"/>
      <c r="D14" s="616"/>
      <c r="E14" s="692"/>
    </row>
    <row r="15" spans="1:5" s="240" customFormat="1">
      <c r="A15" s="251" t="s">
        <v>271</v>
      </c>
      <c r="B15" s="237" t="s">
        <v>324</v>
      </c>
      <c r="C15" s="286">
        <v>4.8439795893312626E-2</v>
      </c>
      <c r="D15" s="617">
        <v>73283495.812126294</v>
      </c>
      <c r="E15" s="692"/>
    </row>
    <row r="16" spans="1:5" s="240" customFormat="1">
      <c r="A16" s="251" t="s">
        <v>272</v>
      </c>
      <c r="B16" s="237" t="s">
        <v>274</v>
      </c>
      <c r="C16" s="286">
        <v>5.978525134194649E-2</v>
      </c>
      <c r="D16" s="617">
        <v>90447784.420770258</v>
      </c>
      <c r="E16" s="692"/>
    </row>
    <row r="17" spans="1:5" s="240" customFormat="1">
      <c r="A17" s="251" t="s">
        <v>273</v>
      </c>
      <c r="B17" s="237" t="s">
        <v>321</v>
      </c>
      <c r="C17" s="286">
        <v>7.4713482195412087E-2</v>
      </c>
      <c r="D17" s="617">
        <v>113032374.69530179</v>
      </c>
      <c r="E17" s="692"/>
    </row>
    <row r="18" spans="1:5" s="28" customFormat="1">
      <c r="A18" s="730" t="s">
        <v>322</v>
      </c>
      <c r="B18" s="731"/>
      <c r="C18" s="288" t="s">
        <v>252</v>
      </c>
      <c r="D18" s="618" t="s">
        <v>253</v>
      </c>
      <c r="E18" s="692"/>
    </row>
    <row r="19" spans="1:5" s="240" customFormat="1">
      <c r="A19" s="238">
        <v>4</v>
      </c>
      <c r="B19" s="237" t="s">
        <v>22</v>
      </c>
      <c r="C19" s="286">
        <f>C7+C11+C12+C13+C15</f>
        <v>0.12093979589331263</v>
      </c>
      <c r="D19" s="615">
        <v>182967142.25194648</v>
      </c>
      <c r="E19" s="692"/>
    </row>
    <row r="20" spans="1:5" s="240" customFormat="1">
      <c r="A20" s="238">
        <v>5</v>
      </c>
      <c r="B20" s="237" t="s">
        <v>86</v>
      </c>
      <c r="C20" s="286">
        <f>C8+C11+C12+C13+C16</f>
        <v>0.14728525134194648</v>
      </c>
      <c r="D20" s="615">
        <v>222824599.08951876</v>
      </c>
      <c r="E20" s="692"/>
    </row>
    <row r="21" spans="1:5" s="240" customFormat="1" ht="13.5" thickBot="1">
      <c r="A21" s="242" t="s">
        <v>269</v>
      </c>
      <c r="B21" s="243" t="s">
        <v>85</v>
      </c>
      <c r="C21" s="289">
        <f>C9+C11+C12+C13+C17</f>
        <v>0.18221348219541211</v>
      </c>
      <c r="D21" s="619">
        <v>275666747.00262141</v>
      </c>
      <c r="E21" s="692"/>
    </row>
    <row r="23" spans="1:5" ht="63.75">
      <c r="B23" s="14" t="s">
        <v>326</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D23" sqref="D23"/>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29" t="s">
        <v>108</v>
      </c>
      <c r="B1" s="9" t="str">
        <f>Info!C2</f>
        <v>ს.ს "პროკრედიტ ბანკი"</v>
      </c>
    </row>
    <row r="2" spans="1:2">
      <c r="A2" s="529" t="s">
        <v>109</v>
      </c>
      <c r="B2" s="326">
        <f>'1. key ratios'!B2</f>
        <v>45657</v>
      </c>
    </row>
    <row r="3" spans="1:2">
      <c r="A3" s="530" t="s">
        <v>732</v>
      </c>
      <c r="B3" s="525" t="s">
        <v>703</v>
      </c>
    </row>
    <row r="4" spans="1:2" ht="15.75" thickBot="1"/>
    <row r="5" spans="1:2">
      <c r="A5" s="535"/>
      <c r="B5" s="536" t="s">
        <v>704</v>
      </c>
    </row>
    <row r="6" spans="1:2">
      <c r="A6" s="531" t="s">
        <v>705</v>
      </c>
      <c r="B6" s="537"/>
    </row>
    <row r="7" spans="1:2">
      <c r="A7" s="531" t="s">
        <v>736</v>
      </c>
      <c r="B7" s="537"/>
    </row>
    <row r="8" spans="1:2">
      <c r="A8" s="532" t="s">
        <v>706</v>
      </c>
      <c r="B8" s="538"/>
    </row>
    <row r="9" spans="1:2">
      <c r="A9" s="532" t="s">
        <v>707</v>
      </c>
      <c r="B9" s="538"/>
    </row>
    <row r="10" spans="1:2">
      <c r="A10" s="532" t="s">
        <v>708</v>
      </c>
      <c r="B10" s="538"/>
    </row>
    <row r="11" spans="1:2">
      <c r="A11" s="531" t="s">
        <v>709</v>
      </c>
      <c r="B11" s="537"/>
    </row>
    <row r="12" spans="1:2">
      <c r="A12" s="532" t="s">
        <v>737</v>
      </c>
      <c r="B12" s="538"/>
    </row>
    <row r="13" spans="1:2">
      <c r="A13" s="532" t="s">
        <v>738</v>
      </c>
      <c r="B13" s="538"/>
    </row>
    <row r="14" spans="1:2">
      <c r="A14" s="531" t="s">
        <v>710</v>
      </c>
      <c r="B14" s="537"/>
    </row>
    <row r="15" spans="1:2">
      <c r="A15" s="533" t="s">
        <v>711</v>
      </c>
      <c r="B15" s="538"/>
    </row>
    <row r="16" spans="1:2">
      <c r="A16" s="533" t="s">
        <v>85</v>
      </c>
      <c r="B16" s="538"/>
    </row>
    <row r="17" spans="1:5">
      <c r="A17" s="531" t="s">
        <v>712</v>
      </c>
      <c r="B17" s="537"/>
    </row>
    <row r="18" spans="1:5">
      <c r="A18" s="533" t="s">
        <v>713</v>
      </c>
      <c r="B18" s="538"/>
    </row>
    <row r="19" spans="1:5">
      <c r="A19" s="533" t="s">
        <v>714</v>
      </c>
      <c r="B19" s="538"/>
    </row>
    <row r="20" spans="1:5">
      <c r="A20" s="531" t="s">
        <v>715</v>
      </c>
      <c r="B20" s="537"/>
    </row>
    <row r="21" spans="1:5">
      <c r="A21" s="534" t="s">
        <v>716</v>
      </c>
      <c r="B21" s="539"/>
    </row>
    <row r="22" spans="1:5">
      <c r="A22" s="534" t="s">
        <v>717</v>
      </c>
      <c r="B22" s="539"/>
    </row>
    <row r="23" spans="1:5" ht="15.75" thickBot="1">
      <c r="A23" s="540" t="s">
        <v>718</v>
      </c>
      <c r="B23" s="541"/>
    </row>
    <row r="24" spans="1:5" ht="16.5" customHeight="1">
      <c r="A24" s="528" t="s">
        <v>739</v>
      </c>
      <c r="B24" s="526"/>
      <c r="C24" s="526"/>
      <c r="D24" s="526"/>
      <c r="E24" s="526"/>
    </row>
    <row r="25" spans="1:5" ht="25.5" customHeight="1">
      <c r="A25" s="528" t="s">
        <v>740</v>
      </c>
    </row>
    <row r="26" spans="1:5" ht="57" customHeight="1">
      <c r="A26" s="528" t="s">
        <v>741</v>
      </c>
    </row>
    <row r="27" spans="1:5">
      <c r="A27" s="527"/>
    </row>
  </sheetData>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D23" sqref="D23"/>
    </sheetView>
  </sheetViews>
  <sheetFormatPr defaultRowHeight="15"/>
  <cols>
    <col min="1" max="1" width="82" customWidth="1"/>
    <col min="2" max="2" width="28.140625" bestFit="1" customWidth="1"/>
    <col min="3" max="6" width="28.140625" customWidth="1"/>
  </cols>
  <sheetData>
    <row r="1" spans="1:6">
      <c r="A1" s="529" t="s">
        <v>108</v>
      </c>
      <c r="B1" s="9" t="str">
        <f>Info!C2</f>
        <v>ს.ს "პროკრედიტ ბანკი"</v>
      </c>
      <c r="C1" s="1"/>
    </row>
    <row r="2" spans="1:6">
      <c r="A2" s="529" t="s">
        <v>109</v>
      </c>
      <c r="B2" s="326">
        <f>'1. key ratios'!B2</f>
        <v>45657</v>
      </c>
      <c r="C2" s="1"/>
    </row>
    <row r="3" spans="1:6">
      <c r="A3" s="530" t="s">
        <v>733</v>
      </c>
      <c r="B3" s="525" t="s">
        <v>703</v>
      </c>
      <c r="C3" s="1"/>
    </row>
    <row r="5" spans="1:6">
      <c r="A5" s="527"/>
    </row>
    <row r="6" spans="1:6" ht="15.75" thickBot="1">
      <c r="A6" s="542"/>
      <c r="B6" s="542"/>
      <c r="C6" s="542"/>
      <c r="D6" s="542"/>
      <c r="E6" s="542"/>
      <c r="F6" s="542"/>
    </row>
    <row r="7" spans="1:6">
      <c r="A7" s="732"/>
      <c r="B7" s="734" t="s">
        <v>719</v>
      </c>
      <c r="C7" s="734"/>
      <c r="D7" s="734"/>
      <c r="E7" s="734"/>
      <c r="F7" s="735" t="s">
        <v>720</v>
      </c>
    </row>
    <row r="8" spans="1:6" ht="25.5">
      <c r="A8" s="733"/>
      <c r="B8" s="543" t="s">
        <v>721</v>
      </c>
      <c r="C8" s="543" t="s">
        <v>722</v>
      </c>
      <c r="D8" s="543" t="s">
        <v>723</v>
      </c>
      <c r="E8" s="543" t="s">
        <v>724</v>
      </c>
      <c r="F8" s="736"/>
    </row>
    <row r="9" spans="1:6">
      <c r="A9" s="544" t="s">
        <v>725</v>
      </c>
      <c r="B9" s="545">
        <f>B13+B17</f>
        <v>0</v>
      </c>
      <c r="C9" s="545">
        <f t="shared" ref="C9:E9" si="0">C13+C17</f>
        <v>0</v>
      </c>
      <c r="D9" s="545">
        <f t="shared" si="0"/>
        <v>0</v>
      </c>
      <c r="E9" s="545">
        <f t="shared" si="0"/>
        <v>0</v>
      </c>
      <c r="F9" s="546">
        <f>F13+F17</f>
        <v>0</v>
      </c>
    </row>
    <row r="10" spans="1:6">
      <c r="A10" s="547" t="s">
        <v>726</v>
      </c>
      <c r="B10" s="548">
        <f t="shared" ref="B10:E12" si="1">B14+B18</f>
        <v>0</v>
      </c>
      <c r="C10" s="548">
        <f t="shared" si="1"/>
        <v>0</v>
      </c>
      <c r="D10" s="548">
        <f t="shared" si="1"/>
        <v>0</v>
      </c>
      <c r="E10" s="548">
        <f t="shared" si="1"/>
        <v>0</v>
      </c>
      <c r="F10" s="546">
        <f>SUM(B10:E10)</f>
        <v>0</v>
      </c>
    </row>
    <row r="11" spans="1:6">
      <c r="A11" s="547" t="s">
        <v>727</v>
      </c>
      <c r="B11" s="548">
        <f t="shared" si="1"/>
        <v>0</v>
      </c>
      <c r="C11" s="548">
        <f t="shared" si="1"/>
        <v>0</v>
      </c>
      <c r="D11" s="548">
        <f t="shared" si="1"/>
        <v>0</v>
      </c>
      <c r="E11" s="548">
        <f t="shared" si="1"/>
        <v>0</v>
      </c>
      <c r="F11" s="546">
        <f t="shared" ref="F11:F12" si="2">SUM(B11:E11)</f>
        <v>0</v>
      </c>
    </row>
    <row r="12" spans="1:6">
      <c r="A12" s="549" t="s">
        <v>728</v>
      </c>
      <c r="B12" s="548">
        <f t="shared" si="1"/>
        <v>0</v>
      </c>
      <c r="C12" s="548">
        <f t="shared" si="1"/>
        <v>0</v>
      </c>
      <c r="D12" s="548">
        <f t="shared" si="1"/>
        <v>0</v>
      </c>
      <c r="E12" s="548">
        <f t="shared" si="1"/>
        <v>0</v>
      </c>
      <c r="F12" s="546">
        <f t="shared" si="2"/>
        <v>0</v>
      </c>
    </row>
    <row r="13" spans="1:6">
      <c r="A13" s="550" t="s">
        <v>729</v>
      </c>
      <c r="B13" s="551"/>
      <c r="C13" s="551"/>
      <c r="D13" s="551"/>
      <c r="E13" s="551"/>
      <c r="F13" s="552"/>
    </row>
    <row r="14" spans="1:6">
      <c r="A14" s="547" t="s">
        <v>726</v>
      </c>
      <c r="B14" s="553"/>
      <c r="C14" s="553"/>
      <c r="D14" s="553"/>
      <c r="E14" s="553"/>
      <c r="F14" s="554"/>
    </row>
    <row r="15" spans="1:6">
      <c r="A15" s="547" t="s">
        <v>727</v>
      </c>
      <c r="B15" s="553"/>
      <c r="C15" s="553"/>
      <c r="D15" s="553"/>
      <c r="E15" s="553"/>
      <c r="F15" s="554"/>
    </row>
    <row r="16" spans="1:6">
      <c r="A16" s="549" t="s">
        <v>728</v>
      </c>
      <c r="B16" s="553"/>
      <c r="C16" s="553"/>
      <c r="D16" s="553"/>
      <c r="E16" s="553"/>
      <c r="F16" s="554"/>
    </row>
    <row r="17" spans="1:6">
      <c r="A17" s="550" t="s">
        <v>709</v>
      </c>
      <c r="B17" s="551"/>
      <c r="C17" s="551"/>
      <c r="D17" s="551"/>
      <c r="E17" s="551"/>
      <c r="F17" s="554"/>
    </row>
    <row r="18" spans="1:6">
      <c r="A18" s="547" t="s">
        <v>726</v>
      </c>
      <c r="B18" s="553"/>
      <c r="C18" s="553"/>
      <c r="D18" s="553"/>
      <c r="E18" s="553"/>
      <c r="F18" s="554"/>
    </row>
    <row r="19" spans="1:6">
      <c r="A19" s="547" t="s">
        <v>727</v>
      </c>
      <c r="B19" s="553"/>
      <c r="C19" s="553"/>
      <c r="D19" s="553"/>
      <c r="E19" s="553"/>
      <c r="F19" s="554"/>
    </row>
    <row r="20" spans="1:6" ht="15.75" thickBot="1">
      <c r="A20" s="555" t="s">
        <v>728</v>
      </c>
      <c r="B20" s="556"/>
      <c r="C20" s="556"/>
      <c r="D20" s="556"/>
      <c r="E20" s="556"/>
      <c r="F20" s="557"/>
    </row>
  </sheetData>
  <mergeCells count="3">
    <mergeCell ref="A7:A8"/>
    <mergeCell ref="B7:E7"/>
    <mergeCell ref="F7:F8"/>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J18" sqref="J18"/>
    </sheetView>
  </sheetViews>
  <sheetFormatPr defaultRowHeight="15.75"/>
  <cols>
    <col min="1" max="1" width="10.7109375" style="29" customWidth="1"/>
    <col min="2" max="2" width="91.85546875" style="29" customWidth="1"/>
    <col min="3" max="3" width="34.42578125" style="29" customWidth="1"/>
    <col min="4" max="4" width="32.28515625" style="29" customWidth="1"/>
    <col min="5" max="5" width="14.28515625" bestFit="1" customWidth="1"/>
  </cols>
  <sheetData>
    <row r="1" spans="1:6">
      <c r="A1" s="10" t="s">
        <v>108</v>
      </c>
      <c r="B1" s="11" t="str">
        <f>Info!C2</f>
        <v>ს.ს "პროკრედიტ ბანკი"</v>
      </c>
      <c r="E1" s="1"/>
      <c r="F1" s="1"/>
    </row>
    <row r="2" spans="1:6" s="10" customFormat="1" ht="15.75" customHeight="1">
      <c r="A2" s="10" t="s">
        <v>109</v>
      </c>
      <c r="B2" s="326">
        <f>'1. key ratios'!B2</f>
        <v>45657</v>
      </c>
    </row>
    <row r="3" spans="1:6" s="10" customFormat="1" ht="15.75" customHeight="1">
      <c r="A3" s="17"/>
    </row>
    <row r="4" spans="1:6" s="10" customFormat="1" ht="15.75" customHeight="1" thickBot="1">
      <c r="A4" s="10" t="s">
        <v>195</v>
      </c>
      <c r="B4" s="134" t="s">
        <v>172</v>
      </c>
      <c r="D4" s="136" t="s">
        <v>87</v>
      </c>
    </row>
    <row r="5" spans="1:6" ht="66" customHeight="1">
      <c r="A5" s="87" t="s">
        <v>25</v>
      </c>
      <c r="B5" s="88" t="s">
        <v>144</v>
      </c>
      <c r="C5" s="89" t="s">
        <v>640</v>
      </c>
      <c r="D5" s="135" t="s">
        <v>173</v>
      </c>
    </row>
    <row r="6" spans="1:6">
      <c r="A6" s="421">
        <v>1</v>
      </c>
      <c r="B6" s="382" t="s">
        <v>638</v>
      </c>
      <c r="C6" s="620">
        <v>496615805.08299994</v>
      </c>
      <c r="D6" s="82"/>
      <c r="E6" s="3"/>
    </row>
    <row r="7" spans="1:6">
      <c r="A7" s="421">
        <v>1.1000000000000001</v>
      </c>
      <c r="B7" s="383" t="s">
        <v>96</v>
      </c>
      <c r="C7" s="621">
        <v>49584385.715399995</v>
      </c>
      <c r="D7" s="83"/>
      <c r="E7" s="3"/>
    </row>
    <row r="8" spans="1:6">
      <c r="A8" s="421">
        <v>1.2</v>
      </c>
      <c r="B8" s="383" t="s">
        <v>97</v>
      </c>
      <c r="C8" s="621">
        <v>266339625.090895</v>
      </c>
      <c r="D8" s="83"/>
      <c r="E8" s="3"/>
    </row>
    <row r="9" spans="1:6">
      <c r="A9" s="421">
        <v>1.3</v>
      </c>
      <c r="B9" s="383" t="s">
        <v>98</v>
      </c>
      <c r="C9" s="621">
        <v>180691794.27670497</v>
      </c>
      <c r="D9" s="83"/>
      <c r="E9" s="3"/>
    </row>
    <row r="10" spans="1:6">
      <c r="A10" s="421">
        <v>2</v>
      </c>
      <c r="B10" s="384" t="s">
        <v>525</v>
      </c>
      <c r="C10" s="622">
        <v>0</v>
      </c>
      <c r="D10" s="83"/>
      <c r="E10" s="3"/>
    </row>
    <row r="11" spans="1:6">
      <c r="A11" s="421">
        <v>2.1</v>
      </c>
      <c r="B11" s="385" t="s">
        <v>526</v>
      </c>
      <c r="C11" s="623">
        <v>0</v>
      </c>
      <c r="D11" s="84"/>
      <c r="E11" s="3"/>
    </row>
    <row r="12" spans="1:6" ht="23.45" customHeight="1">
      <c r="A12" s="421">
        <v>3</v>
      </c>
      <c r="B12" s="386" t="s">
        <v>527</v>
      </c>
      <c r="C12" s="624">
        <v>0</v>
      </c>
      <c r="D12" s="84"/>
      <c r="E12" s="3"/>
    </row>
    <row r="13" spans="1:6" ht="21">
      <c r="A13" s="421">
        <v>4</v>
      </c>
      <c r="B13" s="387" t="s">
        <v>528</v>
      </c>
      <c r="C13" s="624">
        <v>0</v>
      </c>
      <c r="D13" s="84"/>
      <c r="E13" s="3"/>
    </row>
    <row r="14" spans="1:6">
      <c r="A14" s="421">
        <v>5</v>
      </c>
      <c r="B14" s="387" t="s">
        <v>529</v>
      </c>
      <c r="C14" s="624">
        <v>139527.79999999999</v>
      </c>
      <c r="D14" s="84"/>
      <c r="E14" s="3"/>
    </row>
    <row r="15" spans="1:6">
      <c r="A15" s="421">
        <v>5.0999999999999996</v>
      </c>
      <c r="B15" s="388" t="s">
        <v>530</v>
      </c>
      <c r="C15" s="621">
        <v>139527.79999999999</v>
      </c>
      <c r="D15" s="84"/>
      <c r="E15" s="3"/>
    </row>
    <row r="16" spans="1:6">
      <c r="A16" s="421">
        <v>5.2</v>
      </c>
      <c r="B16" s="388" t="s">
        <v>457</v>
      </c>
      <c r="C16" s="621">
        <v>0</v>
      </c>
      <c r="D16" s="83"/>
      <c r="E16" s="3"/>
    </row>
    <row r="17" spans="1:5">
      <c r="A17" s="421">
        <v>5.3</v>
      </c>
      <c r="B17" s="388" t="s">
        <v>531</v>
      </c>
      <c r="C17" s="621">
        <v>0</v>
      </c>
      <c r="D17" s="83"/>
      <c r="E17" s="3"/>
    </row>
    <row r="18" spans="1:5">
      <c r="A18" s="421">
        <v>6</v>
      </c>
      <c r="B18" s="386" t="s">
        <v>532</v>
      </c>
      <c r="C18" s="622">
        <v>1407279048.8994401</v>
      </c>
      <c r="D18" s="83"/>
      <c r="E18" s="3"/>
    </row>
    <row r="19" spans="1:5">
      <c r="A19" s="421">
        <v>6.1</v>
      </c>
      <c r="B19" s="388" t="s">
        <v>457</v>
      </c>
      <c r="C19" s="623">
        <v>90490012.289999992</v>
      </c>
      <c r="D19" s="83"/>
      <c r="E19" s="3"/>
    </row>
    <row r="20" spans="1:5">
      <c r="A20" s="421">
        <v>6.2</v>
      </c>
      <c r="B20" s="388" t="s">
        <v>531</v>
      </c>
      <c r="C20" s="623">
        <v>1316789036.6094401</v>
      </c>
      <c r="D20" s="83"/>
      <c r="E20" s="3"/>
    </row>
    <row r="21" spans="1:5">
      <c r="A21" s="421">
        <v>7</v>
      </c>
      <c r="B21" s="389" t="s">
        <v>533</v>
      </c>
      <c r="C21" s="624">
        <v>9500057.0969041809</v>
      </c>
      <c r="D21" s="523" t="s">
        <v>743</v>
      </c>
      <c r="E21" s="3"/>
    </row>
    <row r="22" spans="1:5">
      <c r="A22" s="421">
        <v>8</v>
      </c>
      <c r="B22" s="390" t="s">
        <v>534</v>
      </c>
      <c r="C22" s="622">
        <v>0</v>
      </c>
      <c r="D22" s="83"/>
      <c r="E22" s="3"/>
    </row>
    <row r="23" spans="1:5">
      <c r="A23" s="421">
        <v>9</v>
      </c>
      <c r="B23" s="387" t="s">
        <v>535</v>
      </c>
      <c r="C23" s="622">
        <v>47699649.839999989</v>
      </c>
      <c r="D23" s="441"/>
      <c r="E23" s="3"/>
    </row>
    <row r="24" spans="1:5">
      <c r="A24" s="421">
        <v>9.1</v>
      </c>
      <c r="B24" s="391" t="s">
        <v>536</v>
      </c>
      <c r="C24" s="625">
        <v>43568144.00999999</v>
      </c>
      <c r="D24" s="85"/>
      <c r="E24" s="3"/>
    </row>
    <row r="25" spans="1:5">
      <c r="A25" s="421">
        <v>9.1999999999999993</v>
      </c>
      <c r="B25" s="391" t="s">
        <v>537</v>
      </c>
      <c r="C25" s="626">
        <v>4131505.83</v>
      </c>
      <c r="D25" s="440"/>
      <c r="E25" s="3"/>
    </row>
    <row r="26" spans="1:5">
      <c r="A26" s="421">
        <v>10</v>
      </c>
      <c r="B26" s="387" t="s">
        <v>36</v>
      </c>
      <c r="C26" s="627">
        <v>2152153.6500000004</v>
      </c>
      <c r="D26" s="523" t="s">
        <v>689</v>
      </c>
      <c r="E26" s="3"/>
    </row>
    <row r="27" spans="1:5">
      <c r="A27" s="421">
        <v>10.1</v>
      </c>
      <c r="B27" s="391" t="s">
        <v>538</v>
      </c>
      <c r="C27" s="621">
        <v>0</v>
      </c>
      <c r="D27" s="83"/>
      <c r="E27" s="3"/>
    </row>
    <row r="28" spans="1:5">
      <c r="A28" s="421">
        <v>10.199999999999999</v>
      </c>
      <c r="B28" s="391" t="s">
        <v>539</v>
      </c>
      <c r="C28" s="621">
        <v>2152153.6500000004</v>
      </c>
      <c r="D28" s="83"/>
      <c r="E28" s="3"/>
    </row>
    <row r="29" spans="1:5">
      <c r="A29" s="421">
        <v>11</v>
      </c>
      <c r="B29" s="387" t="s">
        <v>540</v>
      </c>
      <c r="C29" s="622">
        <v>4292620.6399999997</v>
      </c>
      <c r="D29" s="83"/>
      <c r="E29" s="3"/>
    </row>
    <row r="30" spans="1:5">
      <c r="A30" s="421">
        <v>11.1</v>
      </c>
      <c r="B30" s="391" t="s">
        <v>541</v>
      </c>
      <c r="C30" s="621">
        <v>4292620.6399999997</v>
      </c>
      <c r="D30" s="83"/>
      <c r="E30" s="3"/>
    </row>
    <row r="31" spans="1:5">
      <c r="A31" s="421">
        <v>11.2</v>
      </c>
      <c r="B31" s="391" t="s">
        <v>542</v>
      </c>
      <c r="C31" s="621">
        <v>0</v>
      </c>
      <c r="D31" s="83"/>
      <c r="E31" s="3"/>
    </row>
    <row r="32" spans="1:5">
      <c r="A32" s="421">
        <v>13</v>
      </c>
      <c r="B32" s="387" t="s">
        <v>99</v>
      </c>
      <c r="C32" s="622">
        <v>5142075.3477959456</v>
      </c>
      <c r="D32" s="83"/>
      <c r="E32" s="3"/>
    </row>
    <row r="33" spans="1:5">
      <c r="A33" s="421">
        <v>13.1</v>
      </c>
      <c r="B33" s="392" t="s">
        <v>543</v>
      </c>
      <c r="C33" s="621">
        <v>13200</v>
      </c>
      <c r="D33" s="83"/>
      <c r="E33" s="3"/>
    </row>
    <row r="34" spans="1:5">
      <c r="A34" s="421">
        <v>13.2</v>
      </c>
      <c r="B34" s="392" t="s">
        <v>544</v>
      </c>
      <c r="C34" s="625">
        <v>0</v>
      </c>
      <c r="D34" s="85"/>
      <c r="E34" s="3"/>
    </row>
    <row r="35" spans="1:5">
      <c r="A35" s="421">
        <v>14</v>
      </c>
      <c r="B35" s="393" t="s">
        <v>545</v>
      </c>
      <c r="C35" s="628">
        <v>1972820938.3571403</v>
      </c>
      <c r="D35" s="85"/>
      <c r="E35" s="3"/>
    </row>
    <row r="36" spans="1:5">
      <c r="A36" s="421"/>
      <c r="B36" s="394" t="s">
        <v>104</v>
      </c>
      <c r="C36" s="629"/>
      <c r="D36" s="86"/>
      <c r="E36" s="3"/>
    </row>
    <row r="37" spans="1:5">
      <c r="A37" s="421">
        <v>15</v>
      </c>
      <c r="B37" s="395" t="s">
        <v>546</v>
      </c>
      <c r="C37" s="626">
        <v>0</v>
      </c>
      <c r="D37" s="440"/>
      <c r="E37" s="3"/>
    </row>
    <row r="38" spans="1:5">
      <c r="A38" s="421">
        <v>15.1</v>
      </c>
      <c r="B38" s="396" t="s">
        <v>526</v>
      </c>
      <c r="C38" s="621">
        <v>0</v>
      </c>
      <c r="D38" s="83"/>
      <c r="E38" s="3"/>
    </row>
    <row r="39" spans="1:5" ht="21">
      <c r="A39" s="421">
        <v>16</v>
      </c>
      <c r="B39" s="389" t="s">
        <v>547</v>
      </c>
      <c r="C39" s="622">
        <v>0</v>
      </c>
      <c r="D39" s="83"/>
      <c r="E39" s="3"/>
    </row>
    <row r="40" spans="1:5">
      <c r="A40" s="421">
        <v>17</v>
      </c>
      <c r="B40" s="389" t="s">
        <v>548</v>
      </c>
      <c r="C40" s="622">
        <v>1631555061.098146</v>
      </c>
      <c r="D40" s="83"/>
      <c r="E40" s="3"/>
    </row>
    <row r="41" spans="1:5">
      <c r="A41" s="421">
        <v>17.100000000000001</v>
      </c>
      <c r="B41" s="397" t="s">
        <v>549</v>
      </c>
      <c r="C41" s="621">
        <v>1309670867.2838359</v>
      </c>
      <c r="D41" s="83"/>
      <c r="E41" s="3"/>
    </row>
    <row r="42" spans="1:5">
      <c r="A42" s="432">
        <v>17.2</v>
      </c>
      <c r="B42" s="433" t="s">
        <v>100</v>
      </c>
      <c r="C42" s="625">
        <v>316563289.13443702</v>
      </c>
      <c r="D42" s="85"/>
      <c r="E42" s="3"/>
    </row>
    <row r="43" spans="1:5">
      <c r="A43" s="421">
        <v>17.3</v>
      </c>
      <c r="B43" s="434" t="s">
        <v>550</v>
      </c>
      <c r="C43" s="630">
        <v>0</v>
      </c>
      <c r="D43" s="435"/>
      <c r="E43" s="3"/>
    </row>
    <row r="44" spans="1:5">
      <c r="A44" s="421">
        <v>17.399999999999999</v>
      </c>
      <c r="B44" s="434" t="s">
        <v>551</v>
      </c>
      <c r="C44" s="630">
        <v>5320904.6798729999</v>
      </c>
      <c r="D44" s="435"/>
      <c r="E44" s="3"/>
    </row>
    <row r="45" spans="1:5">
      <c r="A45" s="421">
        <v>18</v>
      </c>
      <c r="B45" s="405" t="s">
        <v>552</v>
      </c>
      <c r="C45" s="631">
        <v>2783437.2744940016</v>
      </c>
      <c r="D45" s="435"/>
      <c r="E45" s="3"/>
    </row>
    <row r="46" spans="1:5">
      <c r="A46" s="421">
        <v>19</v>
      </c>
      <c r="B46" s="405" t="s">
        <v>553</v>
      </c>
      <c r="C46" s="632">
        <v>2288450.35</v>
      </c>
      <c r="D46" s="436"/>
      <c r="E46" s="3"/>
    </row>
    <row r="47" spans="1:5">
      <c r="A47" s="421">
        <v>19.100000000000001</v>
      </c>
      <c r="B47" s="437" t="s">
        <v>554</v>
      </c>
      <c r="C47" s="633">
        <v>0</v>
      </c>
      <c r="D47" s="436"/>
      <c r="E47" s="3"/>
    </row>
    <row r="48" spans="1:5">
      <c r="A48" s="421">
        <v>19.2</v>
      </c>
      <c r="B48" s="437" t="s">
        <v>555</v>
      </c>
      <c r="C48" s="633">
        <v>2288450.35</v>
      </c>
      <c r="D48" s="436"/>
      <c r="E48" s="3"/>
    </row>
    <row r="49" spans="1:5">
      <c r="A49" s="421">
        <v>20</v>
      </c>
      <c r="B49" s="401" t="s">
        <v>101</v>
      </c>
      <c r="C49" s="632">
        <v>20795035.225104</v>
      </c>
      <c r="D49" s="436"/>
      <c r="E49" s="3"/>
    </row>
    <row r="50" spans="1:5">
      <c r="A50" s="421">
        <v>21</v>
      </c>
      <c r="B50" s="402" t="s">
        <v>89</v>
      </c>
      <c r="C50" s="632">
        <v>107865.39000000001</v>
      </c>
      <c r="D50" s="436"/>
      <c r="E50" s="3"/>
    </row>
    <row r="51" spans="1:5">
      <c r="A51" s="421">
        <v>21.1</v>
      </c>
      <c r="B51" s="398" t="s">
        <v>556</v>
      </c>
      <c r="C51" s="633">
        <v>0</v>
      </c>
      <c r="D51" s="436"/>
      <c r="E51" s="3"/>
    </row>
    <row r="52" spans="1:5">
      <c r="A52" s="421">
        <v>22</v>
      </c>
      <c r="B52" s="401" t="s">
        <v>557</v>
      </c>
      <c r="C52" s="632">
        <v>1657529849.337744</v>
      </c>
      <c r="D52" s="436"/>
      <c r="E52" s="3"/>
    </row>
    <row r="53" spans="1:5">
      <c r="A53" s="421"/>
      <c r="B53" s="403" t="s">
        <v>558</v>
      </c>
      <c r="C53" s="633"/>
      <c r="D53" s="436"/>
      <c r="E53" s="3"/>
    </row>
    <row r="54" spans="1:5">
      <c r="A54" s="421">
        <v>23</v>
      </c>
      <c r="B54" s="401" t="s">
        <v>105</v>
      </c>
      <c r="C54" s="631">
        <v>112482804.99000001</v>
      </c>
      <c r="D54" s="436"/>
      <c r="E54" s="3"/>
    </row>
    <row r="55" spans="1:5">
      <c r="A55" s="421">
        <v>24</v>
      </c>
      <c r="B55" s="401" t="s">
        <v>559</v>
      </c>
      <c r="C55" s="631">
        <v>0</v>
      </c>
      <c r="D55" s="436"/>
      <c r="E55" s="3"/>
    </row>
    <row r="56" spans="1:5">
      <c r="A56" s="421">
        <v>25</v>
      </c>
      <c r="B56" s="401" t="s">
        <v>102</v>
      </c>
      <c r="C56" s="631">
        <v>72117569.840000004</v>
      </c>
      <c r="D56" s="436"/>
      <c r="E56" s="3"/>
    </row>
    <row r="57" spans="1:5">
      <c r="A57" s="421">
        <v>26</v>
      </c>
      <c r="B57" s="405" t="s">
        <v>560</v>
      </c>
      <c r="C57" s="631">
        <v>0</v>
      </c>
      <c r="D57" s="436"/>
      <c r="E57" s="3"/>
    </row>
    <row r="58" spans="1:5">
      <c r="A58" s="421">
        <v>27</v>
      </c>
      <c r="B58" s="405" t="s">
        <v>561</v>
      </c>
      <c r="C58" s="631">
        <v>0</v>
      </c>
      <c r="D58" s="436"/>
      <c r="E58" s="3"/>
    </row>
    <row r="59" spans="1:5">
      <c r="A59" s="421">
        <v>27.1</v>
      </c>
      <c r="B59" s="437" t="s">
        <v>562</v>
      </c>
      <c r="C59" s="630">
        <v>0</v>
      </c>
      <c r="D59" s="436"/>
      <c r="E59" s="3"/>
    </row>
    <row r="60" spans="1:5">
      <c r="A60" s="421">
        <v>27.2</v>
      </c>
      <c r="B60" s="434" t="s">
        <v>563</v>
      </c>
      <c r="C60" s="630">
        <v>0</v>
      </c>
      <c r="D60" s="436"/>
      <c r="E60" s="3"/>
    </row>
    <row r="61" spans="1:5">
      <c r="A61" s="421">
        <v>28</v>
      </c>
      <c r="B61" s="402" t="s">
        <v>564</v>
      </c>
      <c r="C61" s="631">
        <v>0</v>
      </c>
      <c r="D61" s="436"/>
      <c r="E61" s="3"/>
    </row>
    <row r="62" spans="1:5" ht="24" customHeight="1">
      <c r="A62" s="421">
        <v>29</v>
      </c>
      <c r="B62" s="405" t="s">
        <v>565</v>
      </c>
      <c r="C62" s="631">
        <v>0</v>
      </c>
      <c r="D62" s="436"/>
      <c r="E62" s="3"/>
    </row>
    <row r="63" spans="1:5" ht="21.95" customHeight="1">
      <c r="A63" s="421">
        <v>29.1</v>
      </c>
      <c r="B63" s="438" t="s">
        <v>566</v>
      </c>
      <c r="C63" s="630">
        <v>0</v>
      </c>
      <c r="D63" s="436"/>
      <c r="E63" s="3"/>
    </row>
    <row r="64" spans="1:5" ht="21">
      <c r="A64" s="421">
        <v>29.2</v>
      </c>
      <c r="B64" s="437" t="s">
        <v>567</v>
      </c>
      <c r="C64" s="630">
        <v>0</v>
      </c>
      <c r="D64" s="436"/>
      <c r="E64" s="3"/>
    </row>
    <row r="65" spans="1:5" ht="21">
      <c r="A65" s="421">
        <v>29.3</v>
      </c>
      <c r="B65" s="439" t="s">
        <v>568</v>
      </c>
      <c r="C65" s="630">
        <v>0</v>
      </c>
      <c r="D65" s="436"/>
      <c r="E65" s="3"/>
    </row>
    <row r="66" spans="1:5">
      <c r="A66" s="421">
        <v>30</v>
      </c>
      <c r="B66" s="405" t="s">
        <v>103</v>
      </c>
      <c r="C66" s="631">
        <v>130690714.19999996</v>
      </c>
      <c r="D66" s="436"/>
      <c r="E66" s="3"/>
    </row>
    <row r="67" spans="1:5">
      <c r="A67" s="421">
        <v>31</v>
      </c>
      <c r="B67" s="404" t="s">
        <v>569</v>
      </c>
      <c r="C67" s="631">
        <v>315291089.02999997</v>
      </c>
      <c r="D67" s="436"/>
      <c r="E67" s="3"/>
    </row>
    <row r="68" spans="1:5">
      <c r="A68" s="421">
        <v>32</v>
      </c>
      <c r="B68" s="405" t="s">
        <v>570</v>
      </c>
      <c r="C68" s="631">
        <v>1972820938.367744</v>
      </c>
      <c r="D68" s="436"/>
      <c r="E68" s="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1" bestFit="1" customWidth="1"/>
    <col min="2" max="2" width="97" style="1" bestFit="1" customWidth="1"/>
    <col min="3" max="3" width="12.28515625" style="1" bestFit="1" customWidth="1"/>
    <col min="4" max="4" width="14.28515625" style="1" bestFit="1" customWidth="1"/>
    <col min="5" max="5" width="12.28515625" style="1" bestFit="1" customWidth="1"/>
    <col min="6" max="6" width="14.28515625" style="1" bestFit="1" customWidth="1"/>
    <col min="7" max="7" width="11.28515625" style="1" bestFit="1" customWidth="1"/>
    <col min="8" max="8" width="14.28515625" style="1" bestFit="1" customWidth="1"/>
    <col min="9" max="9" width="11.28515625" style="1" bestFit="1" customWidth="1"/>
    <col min="10" max="10" width="14.28515625" style="1" bestFit="1" customWidth="1"/>
    <col min="11" max="11" width="12.28515625" style="1" bestFit="1" customWidth="1"/>
    <col min="12" max="12" width="14.28515625" style="1" bestFit="1" customWidth="1"/>
    <col min="13" max="13" width="13.85546875" style="1" bestFit="1" customWidth="1"/>
    <col min="14" max="14" width="14.28515625" style="1" bestFit="1" customWidth="1"/>
    <col min="15" max="15" width="10.140625" style="1" bestFit="1" customWidth="1"/>
    <col min="16" max="16" width="14.28515625" style="1" bestFit="1" customWidth="1"/>
    <col min="17" max="17" width="10.140625" style="1" bestFit="1" customWidth="1"/>
    <col min="18" max="18" width="14.28515625" style="1" bestFit="1" customWidth="1"/>
    <col min="19" max="19" width="37.85546875" style="1" bestFit="1" customWidth="1"/>
    <col min="20" max="16384" width="9.140625" style="6"/>
  </cols>
  <sheetData>
    <row r="1" spans="1:19">
      <c r="A1" s="1" t="s">
        <v>108</v>
      </c>
      <c r="B1" s="1" t="str">
        <f>Info!C2</f>
        <v>ს.ს "პროკრედიტ ბანკი"</v>
      </c>
    </row>
    <row r="2" spans="1:19">
      <c r="A2" s="1" t="s">
        <v>109</v>
      </c>
      <c r="B2" s="326">
        <f>'1. key ratios'!B2</f>
        <v>45657</v>
      </c>
    </row>
    <row r="4" spans="1:19" ht="26.25" thickBot="1">
      <c r="A4" s="28" t="s">
        <v>196</v>
      </c>
      <c r="B4" s="187" t="s">
        <v>215</v>
      </c>
    </row>
    <row r="5" spans="1:19">
      <c r="A5" s="72"/>
      <c r="B5" s="74"/>
      <c r="C5" s="66" t="s">
        <v>0</v>
      </c>
      <c r="D5" s="66" t="s">
        <v>1</v>
      </c>
      <c r="E5" s="66" t="s">
        <v>2</v>
      </c>
      <c r="F5" s="66" t="s">
        <v>3</v>
      </c>
      <c r="G5" s="66" t="s">
        <v>4</v>
      </c>
      <c r="H5" s="66" t="s">
        <v>5</v>
      </c>
      <c r="I5" s="66" t="s">
        <v>145</v>
      </c>
      <c r="J5" s="66" t="s">
        <v>146</v>
      </c>
      <c r="K5" s="66" t="s">
        <v>147</v>
      </c>
      <c r="L5" s="66" t="s">
        <v>148</v>
      </c>
      <c r="M5" s="66" t="s">
        <v>149</v>
      </c>
      <c r="N5" s="66" t="s">
        <v>150</v>
      </c>
      <c r="O5" s="66" t="s">
        <v>202</v>
      </c>
      <c r="P5" s="66" t="s">
        <v>203</v>
      </c>
      <c r="Q5" s="66" t="s">
        <v>204</v>
      </c>
      <c r="R5" s="180" t="s">
        <v>205</v>
      </c>
      <c r="S5" s="67" t="s">
        <v>206</v>
      </c>
    </row>
    <row r="6" spans="1:19" ht="46.5" customHeight="1">
      <c r="A6" s="90"/>
      <c r="B6" s="741" t="s">
        <v>207</v>
      </c>
      <c r="C6" s="739">
        <v>0</v>
      </c>
      <c r="D6" s="740"/>
      <c r="E6" s="739">
        <v>0.2</v>
      </c>
      <c r="F6" s="740"/>
      <c r="G6" s="739">
        <v>0.35</v>
      </c>
      <c r="H6" s="740"/>
      <c r="I6" s="739">
        <v>0.5</v>
      </c>
      <c r="J6" s="740"/>
      <c r="K6" s="739">
        <v>0.75</v>
      </c>
      <c r="L6" s="740"/>
      <c r="M6" s="739">
        <v>1</v>
      </c>
      <c r="N6" s="740"/>
      <c r="O6" s="739">
        <v>1.5</v>
      </c>
      <c r="P6" s="740"/>
      <c r="Q6" s="739">
        <v>2.5</v>
      </c>
      <c r="R6" s="740"/>
      <c r="S6" s="737" t="s">
        <v>156</v>
      </c>
    </row>
    <row r="7" spans="1:19">
      <c r="A7" s="90"/>
      <c r="B7" s="742"/>
      <c r="C7" s="186" t="s">
        <v>200</v>
      </c>
      <c r="D7" s="186" t="s">
        <v>201</v>
      </c>
      <c r="E7" s="186" t="s">
        <v>200</v>
      </c>
      <c r="F7" s="186" t="s">
        <v>201</v>
      </c>
      <c r="G7" s="186" t="s">
        <v>200</v>
      </c>
      <c r="H7" s="186" t="s">
        <v>201</v>
      </c>
      <c r="I7" s="186" t="s">
        <v>200</v>
      </c>
      <c r="J7" s="186" t="s">
        <v>201</v>
      </c>
      <c r="K7" s="186" t="s">
        <v>200</v>
      </c>
      <c r="L7" s="186" t="s">
        <v>201</v>
      </c>
      <c r="M7" s="186" t="s">
        <v>200</v>
      </c>
      <c r="N7" s="186" t="s">
        <v>201</v>
      </c>
      <c r="O7" s="186" t="s">
        <v>200</v>
      </c>
      <c r="P7" s="186" t="s">
        <v>201</v>
      </c>
      <c r="Q7" s="186" t="s">
        <v>200</v>
      </c>
      <c r="R7" s="186" t="s">
        <v>201</v>
      </c>
      <c r="S7" s="738"/>
    </row>
    <row r="8" spans="1:19">
      <c r="A8" s="70">
        <v>1</v>
      </c>
      <c r="B8" s="110" t="s">
        <v>134</v>
      </c>
      <c r="C8" s="164">
        <v>132298326.90442686</v>
      </c>
      <c r="D8" s="164"/>
      <c r="E8" s="164">
        <v>0</v>
      </c>
      <c r="F8" s="181"/>
      <c r="G8" s="164">
        <v>0</v>
      </c>
      <c r="H8" s="164"/>
      <c r="I8" s="164">
        <v>0</v>
      </c>
      <c r="J8" s="164"/>
      <c r="K8" s="164">
        <v>0</v>
      </c>
      <c r="L8" s="164"/>
      <c r="M8" s="164">
        <v>224531310.47649312</v>
      </c>
      <c r="N8" s="164"/>
      <c r="O8" s="164">
        <v>0</v>
      </c>
      <c r="P8" s="164"/>
      <c r="Q8" s="164">
        <v>0</v>
      </c>
      <c r="R8" s="181"/>
      <c r="S8" s="190">
        <v>224531310.47649312</v>
      </c>
    </row>
    <row r="9" spans="1:19">
      <c r="A9" s="70">
        <v>2</v>
      </c>
      <c r="B9" s="110" t="s">
        <v>135</v>
      </c>
      <c r="C9" s="164">
        <v>0</v>
      </c>
      <c r="D9" s="164"/>
      <c r="E9" s="164">
        <v>0</v>
      </c>
      <c r="F9" s="164"/>
      <c r="G9" s="164">
        <v>0</v>
      </c>
      <c r="H9" s="164"/>
      <c r="I9" s="164">
        <v>0</v>
      </c>
      <c r="J9" s="164"/>
      <c r="K9" s="164">
        <v>0</v>
      </c>
      <c r="L9" s="164"/>
      <c r="M9" s="164">
        <v>0</v>
      </c>
      <c r="N9" s="164"/>
      <c r="O9" s="164">
        <v>0</v>
      </c>
      <c r="P9" s="164"/>
      <c r="Q9" s="164">
        <v>0</v>
      </c>
      <c r="R9" s="181"/>
      <c r="S9" s="190">
        <v>0</v>
      </c>
    </row>
    <row r="10" spans="1:19">
      <c r="A10" s="70">
        <v>3</v>
      </c>
      <c r="B10" s="110" t="s">
        <v>136</v>
      </c>
      <c r="C10" s="164">
        <v>0</v>
      </c>
      <c r="D10" s="164"/>
      <c r="E10" s="164">
        <v>0</v>
      </c>
      <c r="F10" s="164"/>
      <c r="G10" s="164">
        <v>0</v>
      </c>
      <c r="H10" s="164"/>
      <c r="I10" s="164">
        <v>0</v>
      </c>
      <c r="J10" s="164"/>
      <c r="K10" s="164">
        <v>0</v>
      </c>
      <c r="L10" s="164"/>
      <c r="M10" s="164">
        <v>0</v>
      </c>
      <c r="N10" s="164"/>
      <c r="O10" s="164">
        <v>0</v>
      </c>
      <c r="P10" s="164"/>
      <c r="Q10" s="164">
        <v>0</v>
      </c>
      <c r="R10" s="181"/>
      <c r="S10" s="190">
        <v>0</v>
      </c>
    </row>
    <row r="11" spans="1:19">
      <c r="A11" s="70">
        <v>4</v>
      </c>
      <c r="B11" s="110" t="s">
        <v>137</v>
      </c>
      <c r="C11" s="164">
        <v>0</v>
      </c>
      <c r="D11" s="164"/>
      <c r="E11" s="164">
        <v>0</v>
      </c>
      <c r="F11" s="164"/>
      <c r="G11" s="164">
        <v>0</v>
      </c>
      <c r="H11" s="164"/>
      <c r="I11" s="164">
        <v>0</v>
      </c>
      <c r="J11" s="164"/>
      <c r="K11" s="164">
        <v>0</v>
      </c>
      <c r="L11" s="164"/>
      <c r="M11" s="164">
        <v>0</v>
      </c>
      <c r="N11" s="164"/>
      <c r="O11" s="164">
        <v>0</v>
      </c>
      <c r="P11" s="164"/>
      <c r="Q11" s="164">
        <v>0</v>
      </c>
      <c r="R11" s="181"/>
      <c r="S11" s="190">
        <v>0</v>
      </c>
    </row>
    <row r="12" spans="1:19">
      <c r="A12" s="70">
        <v>5</v>
      </c>
      <c r="B12" s="110" t="s">
        <v>698</v>
      </c>
      <c r="C12" s="164">
        <v>0</v>
      </c>
      <c r="D12" s="164"/>
      <c r="E12" s="164">
        <v>0</v>
      </c>
      <c r="F12" s="164"/>
      <c r="G12" s="164">
        <v>0</v>
      </c>
      <c r="H12" s="164"/>
      <c r="I12" s="164">
        <v>0</v>
      </c>
      <c r="J12" s="164"/>
      <c r="K12" s="164">
        <v>0</v>
      </c>
      <c r="L12" s="164"/>
      <c r="M12" s="164">
        <v>0</v>
      </c>
      <c r="N12" s="164"/>
      <c r="O12" s="164">
        <v>0</v>
      </c>
      <c r="P12" s="164"/>
      <c r="Q12" s="164">
        <v>0</v>
      </c>
      <c r="R12" s="181"/>
      <c r="S12" s="190">
        <v>0</v>
      </c>
    </row>
    <row r="13" spans="1:19">
      <c r="A13" s="70">
        <v>6</v>
      </c>
      <c r="B13" s="110" t="s">
        <v>138</v>
      </c>
      <c r="C13" s="164">
        <v>0</v>
      </c>
      <c r="D13" s="164"/>
      <c r="E13" s="164">
        <v>145537828.70322299</v>
      </c>
      <c r="F13" s="164"/>
      <c r="G13" s="164">
        <v>0</v>
      </c>
      <c r="H13" s="164"/>
      <c r="I13" s="164">
        <v>35361758.922290996</v>
      </c>
      <c r="J13" s="164"/>
      <c r="K13" s="164">
        <v>0</v>
      </c>
      <c r="L13" s="164"/>
      <c r="M13" s="164">
        <v>0</v>
      </c>
      <c r="N13" s="164"/>
      <c r="O13" s="164">
        <v>838496.97276600008</v>
      </c>
      <c r="P13" s="164"/>
      <c r="Q13" s="164">
        <v>0</v>
      </c>
      <c r="R13" s="181"/>
      <c r="S13" s="190">
        <v>48046190.660939097</v>
      </c>
    </row>
    <row r="14" spans="1:19">
      <c r="A14" s="70">
        <v>7</v>
      </c>
      <c r="B14" s="110" t="s">
        <v>71</v>
      </c>
      <c r="C14" s="164">
        <v>0</v>
      </c>
      <c r="D14" s="164"/>
      <c r="E14" s="164">
        <v>0</v>
      </c>
      <c r="F14" s="164"/>
      <c r="G14" s="164">
        <v>0</v>
      </c>
      <c r="H14" s="164"/>
      <c r="I14" s="164">
        <v>0</v>
      </c>
      <c r="J14" s="164"/>
      <c r="K14" s="164">
        <v>0</v>
      </c>
      <c r="L14" s="164"/>
      <c r="M14" s="164">
        <v>872192666.67060006</v>
      </c>
      <c r="N14" s="164">
        <v>80283598.415539995</v>
      </c>
      <c r="O14" s="164">
        <v>0</v>
      </c>
      <c r="P14" s="164"/>
      <c r="Q14" s="164">
        <v>0</v>
      </c>
      <c r="R14" s="181"/>
      <c r="S14" s="190">
        <v>952476265.08614004</v>
      </c>
    </row>
    <row r="15" spans="1:19">
      <c r="A15" s="70">
        <v>8</v>
      </c>
      <c r="B15" s="110" t="s">
        <v>72</v>
      </c>
      <c r="C15" s="164">
        <v>0</v>
      </c>
      <c r="D15" s="164"/>
      <c r="E15" s="164">
        <v>0</v>
      </c>
      <c r="F15" s="164"/>
      <c r="G15" s="164">
        <v>0</v>
      </c>
      <c r="H15" s="164"/>
      <c r="I15" s="164">
        <v>0</v>
      </c>
      <c r="J15" s="164"/>
      <c r="K15" s="164">
        <v>353267051.84579998</v>
      </c>
      <c r="L15" s="164"/>
      <c r="M15" s="164">
        <v>0</v>
      </c>
      <c r="N15" s="164"/>
      <c r="O15" s="164">
        <v>0</v>
      </c>
      <c r="P15" s="164"/>
      <c r="Q15" s="164">
        <v>0</v>
      </c>
      <c r="R15" s="181"/>
      <c r="S15" s="190">
        <v>264950288.88435</v>
      </c>
    </row>
    <row r="16" spans="1:19">
      <c r="A16" s="70">
        <v>9</v>
      </c>
      <c r="B16" s="110" t="s">
        <v>699</v>
      </c>
      <c r="C16" s="164">
        <v>0</v>
      </c>
      <c r="D16" s="164"/>
      <c r="E16" s="164">
        <v>0</v>
      </c>
      <c r="F16" s="164"/>
      <c r="G16" s="164">
        <v>84502894.472800002</v>
      </c>
      <c r="H16" s="164"/>
      <c r="I16" s="164">
        <v>0</v>
      </c>
      <c r="J16" s="164"/>
      <c r="K16" s="164">
        <v>0</v>
      </c>
      <c r="L16" s="164"/>
      <c r="M16" s="164">
        <v>0</v>
      </c>
      <c r="N16" s="164"/>
      <c r="O16" s="164">
        <v>0</v>
      </c>
      <c r="P16" s="164"/>
      <c r="Q16" s="164">
        <v>0</v>
      </c>
      <c r="R16" s="181"/>
      <c r="S16" s="190">
        <v>29576013.065479998</v>
      </c>
    </row>
    <row r="17" spans="1:19">
      <c r="A17" s="70">
        <v>10</v>
      </c>
      <c r="B17" s="110" t="s">
        <v>67</v>
      </c>
      <c r="C17" s="164">
        <v>0</v>
      </c>
      <c r="D17" s="164"/>
      <c r="E17" s="164">
        <v>0</v>
      </c>
      <c r="F17" s="164"/>
      <c r="G17" s="164">
        <v>0</v>
      </c>
      <c r="H17" s="164"/>
      <c r="I17" s="164">
        <v>22472.812300000001</v>
      </c>
      <c r="J17" s="164"/>
      <c r="K17" s="164">
        <v>0</v>
      </c>
      <c r="L17" s="164"/>
      <c r="M17" s="164">
        <v>1406259.8236</v>
      </c>
      <c r="N17" s="164"/>
      <c r="O17" s="164">
        <v>1796897.4184999999</v>
      </c>
      <c r="P17" s="164"/>
      <c r="Q17" s="164">
        <v>0</v>
      </c>
      <c r="R17" s="181"/>
      <c r="S17" s="190">
        <v>4112842.3574999999</v>
      </c>
    </row>
    <row r="18" spans="1:19">
      <c r="A18" s="70">
        <v>11</v>
      </c>
      <c r="B18" s="110" t="s">
        <v>68</v>
      </c>
      <c r="C18" s="164">
        <v>0</v>
      </c>
      <c r="D18" s="164"/>
      <c r="E18" s="164">
        <v>0</v>
      </c>
      <c r="F18" s="164"/>
      <c r="G18" s="164">
        <v>0</v>
      </c>
      <c r="H18" s="164"/>
      <c r="I18" s="164">
        <v>0</v>
      </c>
      <c r="J18" s="164"/>
      <c r="K18" s="164">
        <v>0</v>
      </c>
      <c r="L18" s="164"/>
      <c r="M18" s="164">
        <v>0</v>
      </c>
      <c r="N18" s="164"/>
      <c r="O18" s="164">
        <v>0</v>
      </c>
      <c r="P18" s="164"/>
      <c r="Q18" s="164">
        <v>4131505.83</v>
      </c>
      <c r="R18" s="181"/>
      <c r="S18" s="190">
        <v>10328764.574999999</v>
      </c>
    </row>
    <row r="19" spans="1:19">
      <c r="A19" s="70">
        <v>12</v>
      </c>
      <c r="B19" s="110" t="s">
        <v>69</v>
      </c>
      <c r="C19" s="164">
        <v>0</v>
      </c>
      <c r="D19" s="164"/>
      <c r="E19" s="164">
        <v>0</v>
      </c>
      <c r="F19" s="164"/>
      <c r="G19" s="164">
        <v>0</v>
      </c>
      <c r="H19" s="164"/>
      <c r="I19" s="164">
        <v>0</v>
      </c>
      <c r="J19" s="164"/>
      <c r="K19" s="164">
        <v>0</v>
      </c>
      <c r="L19" s="164"/>
      <c r="M19" s="164">
        <v>0</v>
      </c>
      <c r="N19" s="164"/>
      <c r="O19" s="164">
        <v>0</v>
      </c>
      <c r="P19" s="164"/>
      <c r="Q19" s="164">
        <v>0</v>
      </c>
      <c r="R19" s="181"/>
      <c r="S19" s="190">
        <v>0</v>
      </c>
    </row>
    <row r="20" spans="1:19">
      <c r="A20" s="70">
        <v>13</v>
      </c>
      <c r="B20" s="110" t="s">
        <v>70</v>
      </c>
      <c r="C20" s="164">
        <v>0</v>
      </c>
      <c r="D20" s="164"/>
      <c r="E20" s="164">
        <v>0</v>
      </c>
      <c r="F20" s="164"/>
      <c r="G20" s="164">
        <v>0</v>
      </c>
      <c r="H20" s="164"/>
      <c r="I20" s="164">
        <v>0</v>
      </c>
      <c r="J20" s="164"/>
      <c r="K20" s="164">
        <v>0</v>
      </c>
      <c r="L20" s="164"/>
      <c r="M20" s="164">
        <v>0</v>
      </c>
      <c r="N20" s="164"/>
      <c r="O20" s="164">
        <v>0</v>
      </c>
      <c r="P20" s="164"/>
      <c r="Q20" s="164">
        <v>0</v>
      </c>
      <c r="R20" s="181"/>
      <c r="S20" s="190">
        <v>0</v>
      </c>
    </row>
    <row r="21" spans="1:19">
      <c r="A21" s="70">
        <v>14</v>
      </c>
      <c r="B21" s="110" t="s">
        <v>154</v>
      </c>
      <c r="C21" s="164">
        <v>49584385.719999999</v>
      </c>
      <c r="D21" s="164"/>
      <c r="E21" s="164">
        <v>0</v>
      </c>
      <c r="F21" s="164"/>
      <c r="G21" s="164">
        <v>0</v>
      </c>
      <c r="H21" s="164"/>
      <c r="I21" s="164">
        <v>0</v>
      </c>
      <c r="J21" s="164"/>
      <c r="K21" s="164">
        <v>0</v>
      </c>
      <c r="L21" s="164"/>
      <c r="M21" s="164">
        <v>55696871.001525</v>
      </c>
      <c r="N21" s="164"/>
      <c r="O21" s="164">
        <v>0</v>
      </c>
      <c r="P21" s="164"/>
      <c r="Q21" s="164">
        <v>0</v>
      </c>
      <c r="R21" s="181"/>
      <c r="S21" s="190">
        <v>55696871.001525</v>
      </c>
    </row>
    <row r="22" spans="1:19" ht="13.5" thickBot="1">
      <c r="A22" s="53"/>
      <c r="B22" s="94" t="s">
        <v>66</v>
      </c>
      <c r="C22" s="165">
        <v>181882712.62442684</v>
      </c>
      <c r="D22" s="165">
        <v>0</v>
      </c>
      <c r="E22" s="165">
        <v>145537828.70322299</v>
      </c>
      <c r="F22" s="165">
        <v>0</v>
      </c>
      <c r="G22" s="165">
        <v>84502894.472800002</v>
      </c>
      <c r="H22" s="165">
        <v>0</v>
      </c>
      <c r="I22" s="165">
        <v>35384231.734590992</v>
      </c>
      <c r="J22" s="165">
        <v>0</v>
      </c>
      <c r="K22" s="165">
        <v>353267051.84579998</v>
      </c>
      <c r="L22" s="165">
        <v>0</v>
      </c>
      <c r="M22" s="165">
        <v>1153827107.9722183</v>
      </c>
      <c r="N22" s="165">
        <v>80283598.415539995</v>
      </c>
      <c r="O22" s="165">
        <v>2635394.391266</v>
      </c>
      <c r="P22" s="165">
        <v>0</v>
      </c>
      <c r="Q22" s="165">
        <v>4131505.83</v>
      </c>
      <c r="R22" s="165">
        <v>0</v>
      </c>
      <c r="S22" s="191">
        <v>1589718546.1074274</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L7" activePane="bottomRight" state="frozen"/>
      <selection pane="topRight" activeCell="C1" sqref="C1"/>
      <selection pane="bottomLeft" activeCell="A6" sqref="A6"/>
      <selection pane="bottomRight" activeCell="C7" sqref="C7:V21"/>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6"/>
  </cols>
  <sheetData>
    <row r="1" spans="1:22">
      <c r="A1" s="1" t="s">
        <v>108</v>
      </c>
      <c r="B1" s="1" t="str">
        <f>Info!C2</f>
        <v>ს.ს "პროკრედიტ ბანკი"</v>
      </c>
    </row>
    <row r="2" spans="1:22">
      <c r="A2" s="1" t="s">
        <v>109</v>
      </c>
      <c r="B2" s="326">
        <f>'1. key ratios'!B2</f>
        <v>45657</v>
      </c>
    </row>
    <row r="4" spans="1:22" ht="27.75" thickBot="1">
      <c r="A4" s="1" t="s">
        <v>197</v>
      </c>
      <c r="B4" s="187" t="s">
        <v>216</v>
      </c>
      <c r="V4" s="136" t="s">
        <v>87</v>
      </c>
    </row>
    <row r="5" spans="1:22">
      <c r="A5" s="51"/>
      <c r="B5" s="52"/>
      <c r="C5" s="743" t="s">
        <v>116</v>
      </c>
      <c r="D5" s="744"/>
      <c r="E5" s="744"/>
      <c r="F5" s="744"/>
      <c r="G5" s="744"/>
      <c r="H5" s="744"/>
      <c r="I5" s="744"/>
      <c r="J5" s="744"/>
      <c r="K5" s="744"/>
      <c r="L5" s="745"/>
      <c r="M5" s="743" t="s">
        <v>117</v>
      </c>
      <c r="N5" s="744"/>
      <c r="O5" s="744"/>
      <c r="P5" s="744"/>
      <c r="Q5" s="744"/>
      <c r="R5" s="744"/>
      <c r="S5" s="745"/>
      <c r="T5" s="748" t="s">
        <v>214</v>
      </c>
      <c r="U5" s="748" t="s">
        <v>213</v>
      </c>
      <c r="V5" s="746" t="s">
        <v>118</v>
      </c>
    </row>
    <row r="6" spans="1:22" s="28" customFormat="1" ht="127.5">
      <c r="A6" s="68"/>
      <c r="B6" s="112"/>
      <c r="C6" s="49" t="s">
        <v>119</v>
      </c>
      <c r="D6" s="48" t="s">
        <v>120</v>
      </c>
      <c r="E6" s="46" t="s">
        <v>121</v>
      </c>
      <c r="F6" s="46" t="s">
        <v>208</v>
      </c>
      <c r="G6" s="48" t="s">
        <v>122</v>
      </c>
      <c r="H6" s="48" t="s">
        <v>123</v>
      </c>
      <c r="I6" s="48" t="s">
        <v>124</v>
      </c>
      <c r="J6" s="48" t="s">
        <v>153</v>
      </c>
      <c r="K6" s="48" t="s">
        <v>125</v>
      </c>
      <c r="L6" s="50" t="s">
        <v>126</v>
      </c>
      <c r="M6" s="49" t="s">
        <v>127</v>
      </c>
      <c r="N6" s="48" t="s">
        <v>128</v>
      </c>
      <c r="O6" s="48" t="s">
        <v>129</v>
      </c>
      <c r="P6" s="48" t="s">
        <v>130</v>
      </c>
      <c r="Q6" s="48" t="s">
        <v>131</v>
      </c>
      <c r="R6" s="48" t="s">
        <v>132</v>
      </c>
      <c r="S6" s="50" t="s">
        <v>133</v>
      </c>
      <c r="T6" s="749"/>
      <c r="U6" s="749"/>
      <c r="V6" s="747"/>
    </row>
    <row r="7" spans="1:22">
      <c r="A7" s="93">
        <v>1</v>
      </c>
      <c r="B7" s="110" t="s">
        <v>134</v>
      </c>
      <c r="C7" s="166"/>
      <c r="D7" s="164"/>
      <c r="E7" s="164"/>
      <c r="F7" s="164"/>
      <c r="G7" s="164"/>
      <c r="H7" s="164"/>
      <c r="I7" s="164"/>
      <c r="J7" s="164"/>
      <c r="K7" s="164"/>
      <c r="L7" s="167"/>
      <c r="M7" s="166"/>
      <c r="N7" s="164"/>
      <c r="O7" s="164">
        <v>224531310.47649312</v>
      </c>
      <c r="P7" s="164"/>
      <c r="Q7" s="164"/>
      <c r="R7" s="164"/>
      <c r="S7" s="167"/>
      <c r="T7" s="184">
        <v>224531310.47649312</v>
      </c>
      <c r="U7" s="183"/>
      <c r="V7" s="168">
        <v>224531310.47649312</v>
      </c>
    </row>
    <row r="8" spans="1:22">
      <c r="A8" s="93">
        <v>2</v>
      </c>
      <c r="B8" s="110" t="s">
        <v>135</v>
      </c>
      <c r="C8" s="166"/>
      <c r="D8" s="164">
        <v>0</v>
      </c>
      <c r="E8" s="164"/>
      <c r="F8" s="164"/>
      <c r="G8" s="164"/>
      <c r="H8" s="164"/>
      <c r="I8" s="164"/>
      <c r="J8" s="164"/>
      <c r="K8" s="164"/>
      <c r="L8" s="167"/>
      <c r="M8" s="166"/>
      <c r="N8" s="164"/>
      <c r="O8" s="164">
        <v>0</v>
      </c>
      <c r="P8" s="164"/>
      <c r="Q8" s="164"/>
      <c r="R8" s="164"/>
      <c r="S8" s="167"/>
      <c r="T8" s="183">
        <v>0</v>
      </c>
      <c r="U8" s="183"/>
      <c r="V8" s="168">
        <v>0</v>
      </c>
    </row>
    <row r="9" spans="1:22">
      <c r="A9" s="93">
        <v>3</v>
      </c>
      <c r="B9" s="110" t="s">
        <v>136</v>
      </c>
      <c r="C9" s="166"/>
      <c r="D9" s="164">
        <v>0</v>
      </c>
      <c r="E9" s="164"/>
      <c r="F9" s="164"/>
      <c r="G9" s="164"/>
      <c r="H9" s="164"/>
      <c r="I9" s="164"/>
      <c r="J9" s="164"/>
      <c r="K9" s="164"/>
      <c r="L9" s="167"/>
      <c r="M9" s="166"/>
      <c r="N9" s="164"/>
      <c r="O9" s="164">
        <v>0</v>
      </c>
      <c r="P9" s="164"/>
      <c r="Q9" s="164"/>
      <c r="R9" s="164"/>
      <c r="S9" s="167"/>
      <c r="T9" s="183">
        <v>0</v>
      </c>
      <c r="U9" s="183"/>
      <c r="V9" s="168">
        <v>0</v>
      </c>
    </row>
    <row r="10" spans="1:22">
      <c r="A10" s="93">
        <v>4</v>
      </c>
      <c r="B10" s="110" t="s">
        <v>137</v>
      </c>
      <c r="C10" s="166"/>
      <c r="D10" s="164">
        <v>0</v>
      </c>
      <c r="E10" s="164"/>
      <c r="F10" s="164"/>
      <c r="G10" s="164"/>
      <c r="H10" s="164"/>
      <c r="I10" s="164"/>
      <c r="J10" s="164"/>
      <c r="K10" s="164"/>
      <c r="L10" s="167"/>
      <c r="M10" s="166"/>
      <c r="N10" s="164"/>
      <c r="O10" s="164">
        <v>0</v>
      </c>
      <c r="P10" s="164"/>
      <c r="Q10" s="164"/>
      <c r="R10" s="164"/>
      <c r="S10" s="167"/>
      <c r="T10" s="183">
        <v>0</v>
      </c>
      <c r="U10" s="183"/>
      <c r="V10" s="168">
        <v>0</v>
      </c>
    </row>
    <row r="11" spans="1:22">
      <c r="A11" s="93">
        <v>5</v>
      </c>
      <c r="B11" s="110" t="s">
        <v>698</v>
      </c>
      <c r="C11" s="166"/>
      <c r="D11" s="164">
        <v>0</v>
      </c>
      <c r="E11" s="164"/>
      <c r="F11" s="164"/>
      <c r="G11" s="164"/>
      <c r="H11" s="164"/>
      <c r="I11" s="164"/>
      <c r="J11" s="164"/>
      <c r="K11" s="164"/>
      <c r="L11" s="167"/>
      <c r="M11" s="166"/>
      <c r="N11" s="164"/>
      <c r="O11" s="164">
        <v>0</v>
      </c>
      <c r="P11" s="164"/>
      <c r="Q11" s="164"/>
      <c r="R11" s="164"/>
      <c r="S11" s="167"/>
      <c r="T11" s="183">
        <v>0</v>
      </c>
      <c r="U11" s="183"/>
      <c r="V11" s="168">
        <v>0</v>
      </c>
    </row>
    <row r="12" spans="1:22">
      <c r="A12" s="93">
        <v>6</v>
      </c>
      <c r="B12" s="110" t="s">
        <v>138</v>
      </c>
      <c r="C12" s="166"/>
      <c r="D12" s="164">
        <v>0</v>
      </c>
      <c r="E12" s="164"/>
      <c r="F12" s="164"/>
      <c r="G12" s="164"/>
      <c r="H12" s="164"/>
      <c r="I12" s="164"/>
      <c r="J12" s="164"/>
      <c r="K12" s="164"/>
      <c r="L12" s="167"/>
      <c r="M12" s="166"/>
      <c r="N12" s="164"/>
      <c r="O12" s="164">
        <v>0</v>
      </c>
      <c r="P12" s="164"/>
      <c r="Q12" s="164"/>
      <c r="R12" s="164"/>
      <c r="S12" s="167"/>
      <c r="T12" s="183">
        <v>0</v>
      </c>
      <c r="U12" s="183"/>
      <c r="V12" s="168">
        <v>0</v>
      </c>
    </row>
    <row r="13" spans="1:22">
      <c r="A13" s="93">
        <v>7</v>
      </c>
      <c r="B13" s="110" t="s">
        <v>71</v>
      </c>
      <c r="C13" s="166"/>
      <c r="D13" s="164">
        <v>1481750.8908000002</v>
      </c>
      <c r="E13" s="164"/>
      <c r="F13" s="164"/>
      <c r="G13" s="164"/>
      <c r="H13" s="164"/>
      <c r="I13" s="164"/>
      <c r="J13" s="164"/>
      <c r="K13" s="164"/>
      <c r="L13" s="167"/>
      <c r="M13" s="166"/>
      <c r="N13" s="164"/>
      <c r="O13" s="164">
        <v>34128003.469300002</v>
      </c>
      <c r="P13" s="164"/>
      <c r="Q13" s="164"/>
      <c r="R13" s="164"/>
      <c r="S13" s="167"/>
      <c r="T13" s="183">
        <v>35262922.785599999</v>
      </c>
      <c r="U13" s="183">
        <v>346831.57449999999</v>
      </c>
      <c r="V13" s="168">
        <v>35609754.360100001</v>
      </c>
    </row>
    <row r="14" spans="1:22">
      <c r="A14" s="93">
        <v>8</v>
      </c>
      <c r="B14" s="110" t="s">
        <v>72</v>
      </c>
      <c r="C14" s="166"/>
      <c r="D14" s="164">
        <v>1590322.4890000001</v>
      </c>
      <c r="E14" s="164"/>
      <c r="F14" s="164"/>
      <c r="G14" s="164"/>
      <c r="H14" s="164"/>
      <c r="I14" s="164"/>
      <c r="J14" s="164"/>
      <c r="K14" s="164"/>
      <c r="L14" s="167"/>
      <c r="M14" s="166"/>
      <c r="N14" s="164"/>
      <c r="O14" s="164">
        <v>3086030.9075000002</v>
      </c>
      <c r="P14" s="164"/>
      <c r="Q14" s="164"/>
      <c r="R14" s="164"/>
      <c r="S14" s="167"/>
      <c r="T14" s="183">
        <v>4676353.3965000007</v>
      </c>
      <c r="U14" s="183"/>
      <c r="V14" s="168">
        <v>4676353.3965000007</v>
      </c>
    </row>
    <row r="15" spans="1:22">
      <c r="A15" s="93">
        <v>9</v>
      </c>
      <c r="B15" s="110" t="s">
        <v>699</v>
      </c>
      <c r="C15" s="166"/>
      <c r="D15" s="164">
        <v>0</v>
      </c>
      <c r="E15" s="164"/>
      <c r="F15" s="164"/>
      <c r="G15" s="164"/>
      <c r="H15" s="164"/>
      <c r="I15" s="164"/>
      <c r="J15" s="164"/>
      <c r="K15" s="164"/>
      <c r="L15" s="167"/>
      <c r="M15" s="166"/>
      <c r="N15" s="164"/>
      <c r="O15" s="164">
        <v>0</v>
      </c>
      <c r="P15" s="164"/>
      <c r="Q15" s="164"/>
      <c r="R15" s="164"/>
      <c r="S15" s="167"/>
      <c r="T15" s="183">
        <v>0</v>
      </c>
      <c r="U15" s="183"/>
      <c r="V15" s="168">
        <v>0</v>
      </c>
    </row>
    <row r="16" spans="1:22">
      <c r="A16" s="93">
        <v>10</v>
      </c>
      <c r="B16" s="110" t="s">
        <v>67</v>
      </c>
      <c r="C16" s="166"/>
      <c r="D16" s="164">
        <v>0</v>
      </c>
      <c r="E16" s="164"/>
      <c r="F16" s="164"/>
      <c r="G16" s="164"/>
      <c r="H16" s="164"/>
      <c r="I16" s="164"/>
      <c r="J16" s="164"/>
      <c r="K16" s="164"/>
      <c r="L16" s="167"/>
      <c r="M16" s="166"/>
      <c r="N16" s="164"/>
      <c r="O16" s="164">
        <v>0</v>
      </c>
      <c r="P16" s="164"/>
      <c r="Q16" s="164"/>
      <c r="R16" s="164"/>
      <c r="S16" s="167"/>
      <c r="T16" s="183">
        <v>0</v>
      </c>
      <c r="U16" s="183"/>
      <c r="V16" s="168">
        <v>0</v>
      </c>
    </row>
    <row r="17" spans="1:22">
      <c r="A17" s="93">
        <v>11</v>
      </c>
      <c r="B17" s="110" t="s">
        <v>68</v>
      </c>
      <c r="C17" s="166"/>
      <c r="D17" s="164">
        <v>0</v>
      </c>
      <c r="E17" s="164"/>
      <c r="F17" s="164"/>
      <c r="G17" s="164"/>
      <c r="H17" s="164"/>
      <c r="I17" s="164"/>
      <c r="J17" s="164"/>
      <c r="K17" s="164"/>
      <c r="L17" s="167"/>
      <c r="M17" s="166"/>
      <c r="N17" s="164"/>
      <c r="O17" s="164">
        <v>0</v>
      </c>
      <c r="P17" s="164"/>
      <c r="Q17" s="164"/>
      <c r="R17" s="164"/>
      <c r="S17" s="167"/>
      <c r="T17" s="183">
        <v>0</v>
      </c>
      <c r="U17" s="183"/>
      <c r="V17" s="168">
        <v>0</v>
      </c>
    </row>
    <row r="18" spans="1:22">
      <c r="A18" s="93">
        <v>12</v>
      </c>
      <c r="B18" s="110" t="s">
        <v>69</v>
      </c>
      <c r="C18" s="166"/>
      <c r="D18" s="164">
        <v>0</v>
      </c>
      <c r="E18" s="164"/>
      <c r="F18" s="164"/>
      <c r="G18" s="164"/>
      <c r="H18" s="164"/>
      <c r="I18" s="164"/>
      <c r="J18" s="164"/>
      <c r="K18" s="164"/>
      <c r="L18" s="167"/>
      <c r="M18" s="166"/>
      <c r="N18" s="164"/>
      <c r="O18" s="164">
        <v>0</v>
      </c>
      <c r="P18" s="164"/>
      <c r="Q18" s="164"/>
      <c r="R18" s="164"/>
      <c r="S18" s="167"/>
      <c r="T18" s="183">
        <v>0</v>
      </c>
      <c r="U18" s="183"/>
      <c r="V18" s="168">
        <v>0</v>
      </c>
    </row>
    <row r="19" spans="1:22">
      <c r="A19" s="93">
        <v>13</v>
      </c>
      <c r="B19" s="110" t="s">
        <v>70</v>
      </c>
      <c r="C19" s="166"/>
      <c r="D19" s="164">
        <v>0</v>
      </c>
      <c r="E19" s="164"/>
      <c r="F19" s="164"/>
      <c r="G19" s="164"/>
      <c r="H19" s="164"/>
      <c r="I19" s="164"/>
      <c r="J19" s="164"/>
      <c r="K19" s="164"/>
      <c r="L19" s="167"/>
      <c r="M19" s="166"/>
      <c r="N19" s="164"/>
      <c r="O19" s="164">
        <v>0</v>
      </c>
      <c r="P19" s="164"/>
      <c r="Q19" s="164"/>
      <c r="R19" s="164"/>
      <c r="S19" s="167"/>
      <c r="T19" s="183">
        <v>0</v>
      </c>
      <c r="U19" s="183"/>
      <c r="V19" s="168">
        <v>0</v>
      </c>
    </row>
    <row r="20" spans="1:22">
      <c r="A20" s="93">
        <v>14</v>
      </c>
      <c r="B20" s="110" t="s">
        <v>154</v>
      </c>
      <c r="C20" s="166"/>
      <c r="D20" s="164">
        <v>0</v>
      </c>
      <c r="E20" s="164"/>
      <c r="F20" s="164"/>
      <c r="G20" s="164"/>
      <c r="H20" s="164"/>
      <c r="I20" s="164"/>
      <c r="J20" s="164"/>
      <c r="K20" s="164"/>
      <c r="L20" s="167"/>
      <c r="M20" s="166"/>
      <c r="N20" s="164"/>
      <c r="O20" s="164">
        <v>0</v>
      </c>
      <c r="P20" s="164"/>
      <c r="Q20" s="164"/>
      <c r="R20" s="164"/>
      <c r="S20" s="167"/>
      <c r="T20" s="183">
        <v>0</v>
      </c>
      <c r="U20" s="183"/>
      <c r="V20" s="168">
        <v>0</v>
      </c>
    </row>
    <row r="21" spans="1:22" ht="13.5" thickBot="1">
      <c r="A21" s="53"/>
      <c r="B21" s="54" t="s">
        <v>66</v>
      </c>
      <c r="C21" s="169">
        <v>0</v>
      </c>
      <c r="D21" s="165">
        <v>3072073.3798000002</v>
      </c>
      <c r="E21" s="165">
        <v>0</v>
      </c>
      <c r="F21" s="165">
        <v>0</v>
      </c>
      <c r="G21" s="165">
        <v>0</v>
      </c>
      <c r="H21" s="165">
        <v>0</v>
      </c>
      <c r="I21" s="165">
        <v>0</v>
      </c>
      <c r="J21" s="165">
        <v>0</v>
      </c>
      <c r="K21" s="165">
        <v>0</v>
      </c>
      <c r="L21" s="170">
        <v>0</v>
      </c>
      <c r="M21" s="169">
        <v>0</v>
      </c>
      <c r="N21" s="165">
        <v>0</v>
      </c>
      <c r="O21" s="165">
        <v>261745344.85329312</v>
      </c>
      <c r="P21" s="165">
        <v>0</v>
      </c>
      <c r="Q21" s="165">
        <v>0</v>
      </c>
      <c r="R21" s="165">
        <v>0</v>
      </c>
      <c r="S21" s="170">
        <v>0</v>
      </c>
      <c r="T21" s="170">
        <v>264470586.65859312</v>
      </c>
      <c r="U21" s="170">
        <v>346831.57449999999</v>
      </c>
      <c r="V21" s="171">
        <v>264817418.23309311</v>
      </c>
    </row>
    <row r="24" spans="1:22">
      <c r="C24" s="31"/>
      <c r="D24" s="31"/>
      <c r="E24" s="31"/>
    </row>
    <row r="25" spans="1:22">
      <c r="A25" s="27"/>
      <c r="B25" s="27"/>
      <c r="D25" s="31"/>
      <c r="E25" s="31"/>
    </row>
    <row r="26" spans="1:22">
      <c r="A26" s="27"/>
      <c r="B26" s="47"/>
      <c r="D26" s="31"/>
      <c r="E26" s="31"/>
    </row>
    <row r="27" spans="1:22">
      <c r="A27" s="27"/>
      <c r="B27" s="27"/>
      <c r="D27" s="31"/>
      <c r="E27" s="31"/>
    </row>
    <row r="28" spans="1:22">
      <c r="A28" s="27"/>
      <c r="B28" s="47"/>
      <c r="D28" s="31"/>
      <c r="E28" s="31"/>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1" bestFit="1" customWidth="1"/>
    <col min="2" max="2" width="101.85546875" style="1" customWidth="1"/>
    <col min="3" max="3" width="13.7109375" style="1" customWidth="1"/>
    <col min="4" max="4" width="14.85546875" style="1" bestFit="1" customWidth="1"/>
    <col min="5" max="5" width="17.7109375" style="1" customWidth="1"/>
    <col min="6" max="6" width="15.85546875" style="1" customWidth="1"/>
    <col min="7" max="7" width="17.42578125" style="1" customWidth="1"/>
    <col min="8" max="8" width="15.28515625" style="1" customWidth="1"/>
    <col min="9" max="16384" width="9.140625" style="6"/>
  </cols>
  <sheetData>
    <row r="1" spans="1:9">
      <c r="A1" s="1" t="s">
        <v>108</v>
      </c>
      <c r="B1" s="1" t="str">
        <f>Info!C2</f>
        <v>ს.ს "პროკრედიტ ბანკი"</v>
      </c>
    </row>
    <row r="2" spans="1:9">
      <c r="A2" s="1" t="s">
        <v>109</v>
      </c>
      <c r="B2" s="326">
        <f>'1. key ratios'!B2</f>
        <v>45657</v>
      </c>
    </row>
    <row r="4" spans="1:9" ht="13.5" thickBot="1">
      <c r="A4" s="1" t="s">
        <v>198</v>
      </c>
      <c r="B4" s="20" t="s">
        <v>217</v>
      </c>
    </row>
    <row r="5" spans="1:9">
      <c r="A5" s="51"/>
      <c r="B5" s="91"/>
      <c r="C5" s="95" t="s">
        <v>0</v>
      </c>
      <c r="D5" s="95" t="s">
        <v>1</v>
      </c>
      <c r="E5" s="95" t="s">
        <v>2</v>
      </c>
      <c r="F5" s="95" t="s">
        <v>3</v>
      </c>
      <c r="G5" s="182" t="s">
        <v>4</v>
      </c>
      <c r="H5" s="96" t="s">
        <v>5</v>
      </c>
      <c r="I5" s="15"/>
    </row>
    <row r="6" spans="1:9" ht="15" customHeight="1">
      <c r="A6" s="90"/>
      <c r="B6" s="13"/>
      <c r="C6" s="741" t="s">
        <v>209</v>
      </c>
      <c r="D6" s="752" t="s">
        <v>219</v>
      </c>
      <c r="E6" s="753"/>
      <c r="F6" s="741" t="s">
        <v>220</v>
      </c>
      <c r="G6" s="741" t="s">
        <v>221</v>
      </c>
      <c r="H6" s="750" t="s">
        <v>211</v>
      </c>
      <c r="I6" s="15"/>
    </row>
    <row r="7" spans="1:9" ht="63.75">
      <c r="A7" s="90"/>
      <c r="B7" s="13"/>
      <c r="C7" s="742"/>
      <c r="D7" s="185" t="s">
        <v>212</v>
      </c>
      <c r="E7" s="185" t="s">
        <v>210</v>
      </c>
      <c r="F7" s="742"/>
      <c r="G7" s="742"/>
      <c r="H7" s="751"/>
      <c r="I7" s="15"/>
    </row>
    <row r="8" spans="1:9">
      <c r="A8" s="43">
        <v>1</v>
      </c>
      <c r="B8" s="110" t="s">
        <v>134</v>
      </c>
      <c r="C8" s="164">
        <v>356829637.38091999</v>
      </c>
      <c r="D8" s="164"/>
      <c r="E8" s="164"/>
      <c r="F8" s="164">
        <v>224531310.47649312</v>
      </c>
      <c r="G8" s="181">
        <v>0</v>
      </c>
      <c r="H8" s="188">
        <v>0</v>
      </c>
    </row>
    <row r="9" spans="1:9" ht="15" customHeight="1">
      <c r="A9" s="43">
        <v>2</v>
      </c>
      <c r="B9" s="110" t="s">
        <v>135</v>
      </c>
      <c r="C9" s="164">
        <v>0</v>
      </c>
      <c r="D9" s="164"/>
      <c r="E9" s="164"/>
      <c r="F9" s="164">
        <v>0</v>
      </c>
      <c r="G9" s="181">
        <v>0</v>
      </c>
      <c r="H9" s="188" t="s">
        <v>769</v>
      </c>
    </row>
    <row r="10" spans="1:9">
      <c r="A10" s="43">
        <v>3</v>
      </c>
      <c r="B10" s="110" t="s">
        <v>136</v>
      </c>
      <c r="C10" s="164">
        <v>0</v>
      </c>
      <c r="D10" s="164"/>
      <c r="E10" s="164"/>
      <c r="F10" s="164">
        <v>0</v>
      </c>
      <c r="G10" s="181">
        <v>0</v>
      </c>
      <c r="H10" s="188" t="s">
        <v>769</v>
      </c>
    </row>
    <row r="11" spans="1:9">
      <c r="A11" s="43">
        <v>4</v>
      </c>
      <c r="B11" s="110" t="s">
        <v>137</v>
      </c>
      <c r="C11" s="164">
        <v>0</v>
      </c>
      <c r="D11" s="164"/>
      <c r="E11" s="164"/>
      <c r="F11" s="164">
        <v>0</v>
      </c>
      <c r="G11" s="181">
        <v>0</v>
      </c>
      <c r="H11" s="188" t="s">
        <v>769</v>
      </c>
    </row>
    <row r="12" spans="1:9">
      <c r="A12" s="43">
        <v>5</v>
      </c>
      <c r="B12" s="110" t="s">
        <v>698</v>
      </c>
      <c r="C12" s="164">
        <v>0</v>
      </c>
      <c r="D12" s="164"/>
      <c r="E12" s="164"/>
      <c r="F12" s="164">
        <v>0</v>
      </c>
      <c r="G12" s="181">
        <v>0</v>
      </c>
      <c r="H12" s="188" t="s">
        <v>769</v>
      </c>
    </row>
    <row r="13" spans="1:9">
      <c r="A13" s="43">
        <v>6</v>
      </c>
      <c r="B13" s="110" t="s">
        <v>138</v>
      </c>
      <c r="C13" s="164">
        <v>181738084.59827998</v>
      </c>
      <c r="D13" s="164"/>
      <c r="E13" s="164"/>
      <c r="F13" s="164">
        <v>48046190.660939097</v>
      </c>
      <c r="G13" s="181">
        <v>48046190.660939097</v>
      </c>
      <c r="H13" s="188">
        <v>0.26437051302230913</v>
      </c>
    </row>
    <row r="14" spans="1:9">
      <c r="A14" s="43">
        <v>7</v>
      </c>
      <c r="B14" s="110" t="s">
        <v>71</v>
      </c>
      <c r="C14" s="164">
        <v>872192666.67060006</v>
      </c>
      <c r="D14" s="164">
        <v>151460897.99250001</v>
      </c>
      <c r="E14" s="164">
        <v>80283598.415539995</v>
      </c>
      <c r="F14" s="164">
        <v>952476265.08614004</v>
      </c>
      <c r="G14" s="181">
        <v>916866510.72604001</v>
      </c>
      <c r="H14" s="188">
        <v>0.96261349950082009</v>
      </c>
    </row>
    <row r="15" spans="1:9">
      <c r="A15" s="43">
        <v>8</v>
      </c>
      <c r="B15" s="110" t="s">
        <v>72</v>
      </c>
      <c r="C15" s="164">
        <v>353267051.84579998</v>
      </c>
      <c r="D15" s="164"/>
      <c r="E15" s="164"/>
      <c r="F15" s="164">
        <v>264950288.88435</v>
      </c>
      <c r="G15" s="181">
        <v>260273935.48785001</v>
      </c>
      <c r="H15" s="188">
        <v>0.73676255435635363</v>
      </c>
    </row>
    <row r="16" spans="1:9">
      <c r="A16" s="43">
        <v>9</v>
      </c>
      <c r="B16" s="110" t="s">
        <v>699</v>
      </c>
      <c r="C16" s="164">
        <v>84502894.472800002</v>
      </c>
      <c r="D16" s="164"/>
      <c r="E16" s="164"/>
      <c r="F16" s="164">
        <v>29576013.065479998</v>
      </c>
      <c r="G16" s="181">
        <v>29576013.065479998</v>
      </c>
      <c r="H16" s="188">
        <v>0.35</v>
      </c>
    </row>
    <row r="17" spans="1:8">
      <c r="A17" s="43">
        <v>10</v>
      </c>
      <c r="B17" s="110" t="s">
        <v>67</v>
      </c>
      <c r="C17" s="164">
        <v>3225630.0543999998</v>
      </c>
      <c r="D17" s="164"/>
      <c r="E17" s="164"/>
      <c r="F17" s="164">
        <v>4112842.3574999999</v>
      </c>
      <c r="G17" s="181">
        <v>4112842.3574999999</v>
      </c>
      <c r="H17" s="188">
        <v>1.2750508546042894</v>
      </c>
    </row>
    <row r="18" spans="1:8">
      <c r="A18" s="43">
        <v>11</v>
      </c>
      <c r="B18" s="110" t="s">
        <v>68</v>
      </c>
      <c r="C18" s="164">
        <v>4131505.83</v>
      </c>
      <c r="D18" s="164"/>
      <c r="E18" s="164"/>
      <c r="F18" s="164">
        <v>10328764.574999999</v>
      </c>
      <c r="G18" s="181">
        <v>10328764.574999999</v>
      </c>
      <c r="H18" s="188">
        <v>2.4999999999999996</v>
      </c>
    </row>
    <row r="19" spans="1:8">
      <c r="A19" s="43">
        <v>12</v>
      </c>
      <c r="B19" s="110" t="s">
        <v>69</v>
      </c>
      <c r="C19" s="164">
        <v>0</v>
      </c>
      <c r="D19" s="164"/>
      <c r="E19" s="164"/>
      <c r="F19" s="164">
        <v>0</v>
      </c>
      <c r="G19" s="181">
        <v>0</v>
      </c>
      <c r="H19" s="188" t="s">
        <v>769</v>
      </c>
    </row>
    <row r="20" spans="1:8">
      <c r="A20" s="43">
        <v>13</v>
      </c>
      <c r="B20" s="110" t="s">
        <v>70</v>
      </c>
      <c r="C20" s="164">
        <v>0</v>
      </c>
      <c r="D20" s="164"/>
      <c r="E20" s="164"/>
      <c r="F20" s="164">
        <v>0</v>
      </c>
      <c r="G20" s="181">
        <v>0</v>
      </c>
      <c r="H20" s="188" t="s">
        <v>769</v>
      </c>
    </row>
    <row r="21" spans="1:8">
      <c r="A21" s="43">
        <v>14</v>
      </c>
      <c r="B21" s="110" t="s">
        <v>154</v>
      </c>
      <c r="C21" s="164">
        <v>105281256.721525</v>
      </c>
      <c r="D21" s="164"/>
      <c r="E21" s="164"/>
      <c r="F21" s="164">
        <v>55696871.001525</v>
      </c>
      <c r="G21" s="181">
        <v>55696871.001525</v>
      </c>
      <c r="H21" s="188">
        <v>0.52902931382027896</v>
      </c>
    </row>
    <row r="22" spans="1:8" ht="13.5" thickBot="1">
      <c r="A22" s="92"/>
      <c r="B22" s="97" t="s">
        <v>66</v>
      </c>
      <c r="C22" s="165">
        <v>1961168727.5743248</v>
      </c>
      <c r="D22" s="165">
        <v>151460897.99250001</v>
      </c>
      <c r="E22" s="165">
        <v>80283598.415539995</v>
      </c>
      <c r="F22" s="165">
        <v>1589718546.1074274</v>
      </c>
      <c r="G22" s="165">
        <v>1324901127.8743341</v>
      </c>
      <c r="H22" s="189">
        <v>0.64899929868894324</v>
      </c>
    </row>
    <row r="28" spans="1:8"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T28"/>
  <sheetViews>
    <sheetView zoomScale="80" zoomScaleNormal="80" workbookViewId="0">
      <pane xSplit="2" ySplit="6" topLeftCell="C7" activePane="bottomRight" state="frozen"/>
      <selection pane="topRight" activeCell="C1" sqref="C1"/>
      <selection pane="bottomLeft" activeCell="A6" sqref="A6"/>
      <selection pane="bottomRight" activeCell="J38" sqref="J38"/>
    </sheetView>
  </sheetViews>
  <sheetFormatPr defaultColWidth="9.140625" defaultRowHeight="12.75"/>
  <cols>
    <col min="1" max="1" width="10.5703125" style="1" bestFit="1" customWidth="1"/>
    <col min="2" max="2" width="104.140625" style="1" customWidth="1"/>
    <col min="3" max="3" width="12.7109375" style="1" customWidth="1"/>
    <col min="4" max="5" width="14.85546875" style="1" bestFit="1" customWidth="1"/>
    <col min="6" max="11" width="12.7109375" style="1" customWidth="1"/>
    <col min="12" max="16384" width="9.140625" style="1"/>
  </cols>
  <sheetData>
    <row r="1" spans="1:20">
      <c r="A1" s="1" t="s">
        <v>108</v>
      </c>
      <c r="B1" s="1" t="str">
        <f>Info!C2</f>
        <v>ს.ს "პროკრედიტ ბანკი"</v>
      </c>
    </row>
    <row r="2" spans="1:20">
      <c r="A2" s="1" t="s">
        <v>109</v>
      </c>
      <c r="B2" s="326">
        <f>'1. key ratios'!B2</f>
        <v>45657</v>
      </c>
    </row>
    <row r="4" spans="1:20" ht="13.5" thickBot="1">
      <c r="A4" s="1" t="s">
        <v>245</v>
      </c>
      <c r="B4" s="20" t="s">
        <v>244</v>
      </c>
    </row>
    <row r="5" spans="1:20" ht="30" customHeight="1">
      <c r="A5" s="757"/>
      <c r="B5" s="758"/>
      <c r="C5" s="755" t="s">
        <v>276</v>
      </c>
      <c r="D5" s="755"/>
      <c r="E5" s="755"/>
      <c r="F5" s="755" t="s">
        <v>277</v>
      </c>
      <c r="G5" s="755"/>
      <c r="H5" s="755"/>
      <c r="I5" s="755" t="s">
        <v>278</v>
      </c>
      <c r="J5" s="755"/>
      <c r="K5" s="756"/>
    </row>
    <row r="6" spans="1:20">
      <c r="A6" s="213"/>
      <c r="B6" s="214"/>
      <c r="C6" s="215" t="s">
        <v>26</v>
      </c>
      <c r="D6" s="215" t="s">
        <v>90</v>
      </c>
      <c r="E6" s="215" t="s">
        <v>66</v>
      </c>
      <c r="F6" s="215" t="s">
        <v>26</v>
      </c>
      <c r="G6" s="215" t="s">
        <v>90</v>
      </c>
      <c r="H6" s="215" t="s">
        <v>66</v>
      </c>
      <c r="I6" s="215" t="s">
        <v>26</v>
      </c>
      <c r="J6" s="215" t="s">
        <v>90</v>
      </c>
      <c r="K6" s="216" t="s">
        <v>66</v>
      </c>
    </row>
    <row r="7" spans="1:20">
      <c r="A7" s="217" t="s">
        <v>224</v>
      </c>
      <c r="B7" s="212"/>
      <c r="C7" s="212"/>
      <c r="D7" s="212"/>
      <c r="E7" s="212"/>
      <c r="F7" s="212"/>
      <c r="G7" s="212"/>
      <c r="H7" s="212"/>
      <c r="I7" s="212"/>
      <c r="J7" s="212"/>
      <c r="K7" s="218"/>
    </row>
    <row r="8" spans="1:20">
      <c r="A8" s="211">
        <v>1</v>
      </c>
      <c r="B8" s="196" t="s">
        <v>224</v>
      </c>
      <c r="C8" s="636"/>
      <c r="D8" s="636"/>
      <c r="E8" s="636"/>
      <c r="F8" s="637">
        <v>143297898.54608694</v>
      </c>
      <c r="G8" s="637">
        <v>394971347.49509943</v>
      </c>
      <c r="H8" s="637">
        <v>538269246.04118633</v>
      </c>
      <c r="I8" s="637">
        <v>107769140.55217388</v>
      </c>
      <c r="J8" s="637">
        <v>232406802.24198937</v>
      </c>
      <c r="K8" s="638">
        <v>340175942.79416323</v>
      </c>
      <c r="L8" s="693"/>
      <c r="M8" s="693"/>
      <c r="N8" s="693"/>
      <c r="O8" s="693"/>
      <c r="P8" s="693"/>
      <c r="Q8" s="693"/>
      <c r="R8" s="693"/>
      <c r="S8" s="693"/>
      <c r="T8" s="693"/>
    </row>
    <row r="9" spans="1:20">
      <c r="A9" s="217" t="s">
        <v>225</v>
      </c>
      <c r="B9" s="212"/>
      <c r="C9" s="639"/>
      <c r="D9" s="639"/>
      <c r="E9" s="639"/>
      <c r="F9" s="639"/>
      <c r="G9" s="639"/>
      <c r="H9" s="639"/>
      <c r="I9" s="639"/>
      <c r="J9" s="639"/>
      <c r="K9" s="640"/>
      <c r="L9" s="693"/>
      <c r="M9" s="693"/>
      <c r="N9" s="693"/>
      <c r="O9" s="693"/>
      <c r="P9" s="693"/>
      <c r="Q9" s="693"/>
      <c r="R9" s="693"/>
      <c r="S9" s="693"/>
      <c r="T9" s="693"/>
    </row>
    <row r="10" spans="1:20">
      <c r="A10" s="219">
        <v>2</v>
      </c>
      <c r="B10" s="197" t="s">
        <v>226</v>
      </c>
      <c r="C10" s="345">
        <v>60760828.998021744</v>
      </c>
      <c r="D10" s="641">
        <v>466416130.21618694</v>
      </c>
      <c r="E10" s="641">
        <v>527176959.21420866</v>
      </c>
      <c r="F10" s="641">
        <v>11826568.795822522</v>
      </c>
      <c r="G10" s="641">
        <v>78236179.026471913</v>
      </c>
      <c r="H10" s="641">
        <v>90062747.822294429</v>
      </c>
      <c r="I10" s="641">
        <v>2679105.428608262</v>
      </c>
      <c r="J10" s="641">
        <v>17166497.383832499</v>
      </c>
      <c r="K10" s="642">
        <v>19845602.81244076</v>
      </c>
      <c r="L10" s="693"/>
      <c r="M10" s="693"/>
      <c r="N10" s="693"/>
      <c r="O10" s="693"/>
      <c r="P10" s="693"/>
      <c r="Q10" s="693"/>
      <c r="R10" s="693"/>
      <c r="S10" s="693"/>
      <c r="T10" s="693"/>
    </row>
    <row r="11" spans="1:20">
      <c r="A11" s="219">
        <v>3</v>
      </c>
      <c r="B11" s="197" t="s">
        <v>227</v>
      </c>
      <c r="C11" s="345">
        <v>304560043.11032605</v>
      </c>
      <c r="D11" s="641">
        <v>726014069.30938244</v>
      </c>
      <c r="E11" s="641">
        <v>1030574112.4197085</v>
      </c>
      <c r="F11" s="641">
        <v>80280253.739985257</v>
      </c>
      <c r="G11" s="641">
        <v>127460028.9956542</v>
      </c>
      <c r="H11" s="641">
        <v>207740282.73563945</v>
      </c>
      <c r="I11" s="641">
        <v>73556161.9566053</v>
      </c>
      <c r="J11" s="641">
        <v>123874543.73720478</v>
      </c>
      <c r="K11" s="642">
        <v>197430705.69381008</v>
      </c>
      <c r="L11" s="693"/>
      <c r="M11" s="693"/>
      <c r="N11" s="693"/>
      <c r="O11" s="693"/>
      <c r="P11" s="693"/>
      <c r="Q11" s="693"/>
      <c r="R11" s="693"/>
      <c r="S11" s="693"/>
      <c r="T11" s="693"/>
    </row>
    <row r="12" spans="1:20">
      <c r="A12" s="219">
        <v>4</v>
      </c>
      <c r="B12" s="197" t="s">
        <v>228</v>
      </c>
      <c r="C12" s="345">
        <v>0</v>
      </c>
      <c r="D12" s="641">
        <v>0</v>
      </c>
      <c r="E12" s="641">
        <v>0</v>
      </c>
      <c r="F12" s="641">
        <v>0</v>
      </c>
      <c r="G12" s="641">
        <v>0</v>
      </c>
      <c r="H12" s="641">
        <v>0</v>
      </c>
      <c r="I12" s="641">
        <v>0</v>
      </c>
      <c r="J12" s="641">
        <v>0</v>
      </c>
      <c r="K12" s="642">
        <v>0</v>
      </c>
      <c r="L12" s="693"/>
      <c r="M12" s="693"/>
      <c r="N12" s="693"/>
      <c r="O12" s="693"/>
      <c r="P12" s="693"/>
      <c r="Q12" s="693"/>
      <c r="R12" s="693"/>
      <c r="S12" s="693"/>
      <c r="T12" s="693"/>
    </row>
    <row r="13" spans="1:20">
      <c r="A13" s="219">
        <v>5</v>
      </c>
      <c r="B13" s="197" t="s">
        <v>229</v>
      </c>
      <c r="C13" s="345">
        <v>74864894.960652173</v>
      </c>
      <c r="D13" s="641">
        <v>73467843.40847826</v>
      </c>
      <c r="E13" s="641">
        <v>148332738.36913043</v>
      </c>
      <c r="F13" s="641">
        <v>13181475.382534239</v>
      </c>
      <c r="G13" s="641">
        <v>18255655.179342389</v>
      </c>
      <c r="H13" s="641">
        <v>31437130.561876629</v>
      </c>
      <c r="I13" s="641">
        <v>5104314.1683695642</v>
      </c>
      <c r="J13" s="641">
        <v>6269287.1579130422</v>
      </c>
      <c r="K13" s="642">
        <v>11373601.326282606</v>
      </c>
      <c r="L13" s="693"/>
      <c r="M13" s="693"/>
      <c r="N13" s="693"/>
      <c r="O13" s="693"/>
      <c r="P13" s="693"/>
      <c r="Q13" s="693"/>
      <c r="R13" s="693"/>
      <c r="S13" s="693"/>
      <c r="T13" s="693"/>
    </row>
    <row r="14" spans="1:20">
      <c r="A14" s="219">
        <v>6</v>
      </c>
      <c r="B14" s="197" t="s">
        <v>243</v>
      </c>
      <c r="C14" s="345">
        <v>0</v>
      </c>
      <c r="D14" s="641">
        <v>0</v>
      </c>
      <c r="E14" s="641">
        <v>0</v>
      </c>
      <c r="F14" s="641">
        <v>0</v>
      </c>
      <c r="G14" s="641">
        <v>0</v>
      </c>
      <c r="H14" s="641">
        <v>0</v>
      </c>
      <c r="I14" s="641">
        <v>0</v>
      </c>
      <c r="J14" s="641">
        <v>0</v>
      </c>
      <c r="K14" s="642">
        <v>0</v>
      </c>
      <c r="L14" s="693"/>
      <c r="M14" s="693"/>
      <c r="N14" s="693"/>
      <c r="O14" s="693"/>
      <c r="P14" s="693"/>
      <c r="Q14" s="693"/>
      <c r="R14" s="693"/>
      <c r="S14" s="693"/>
      <c r="T14" s="693"/>
    </row>
    <row r="15" spans="1:20">
      <c r="A15" s="219">
        <v>7</v>
      </c>
      <c r="B15" s="197" t="s">
        <v>230</v>
      </c>
      <c r="C15" s="345">
        <v>11901333.896086957</v>
      </c>
      <c r="D15" s="641">
        <v>25815389.976814963</v>
      </c>
      <c r="E15" s="641">
        <v>37716723.872901917</v>
      </c>
      <c r="F15" s="641">
        <v>3905041.6060869563</v>
      </c>
      <c r="G15" s="641">
        <v>14133567.645652177</v>
      </c>
      <c r="H15" s="641">
        <v>18038609.251739133</v>
      </c>
      <c r="I15" s="641">
        <v>3905041.6060869563</v>
      </c>
      <c r="J15" s="641">
        <v>14133567.645652177</v>
      </c>
      <c r="K15" s="642">
        <v>18038609.251739133</v>
      </c>
      <c r="L15" s="693"/>
      <c r="M15" s="693"/>
      <c r="N15" s="693"/>
      <c r="O15" s="693"/>
      <c r="P15" s="693"/>
      <c r="Q15" s="693"/>
      <c r="R15" s="693"/>
      <c r="S15" s="693"/>
      <c r="T15" s="693"/>
    </row>
    <row r="16" spans="1:20">
      <c r="A16" s="219">
        <v>8</v>
      </c>
      <c r="B16" s="198" t="s">
        <v>231</v>
      </c>
      <c r="C16" s="345">
        <v>452087100.96508688</v>
      </c>
      <c r="D16" s="641">
        <v>1291713432.9108627</v>
      </c>
      <c r="E16" s="641">
        <v>1743800533.8759496</v>
      </c>
      <c r="F16" s="641">
        <v>109193339.52442896</v>
      </c>
      <c r="G16" s="641">
        <v>238085430.84712067</v>
      </c>
      <c r="H16" s="641">
        <v>347278770.37154967</v>
      </c>
      <c r="I16" s="641">
        <v>85244623.159670085</v>
      </c>
      <c r="J16" s="641">
        <v>161443895.92460248</v>
      </c>
      <c r="K16" s="642">
        <v>246688519.08427256</v>
      </c>
      <c r="L16" s="693"/>
      <c r="M16" s="693"/>
      <c r="N16" s="693"/>
      <c r="O16" s="693"/>
      <c r="P16" s="693"/>
      <c r="Q16" s="693"/>
      <c r="R16" s="693"/>
      <c r="S16" s="693"/>
      <c r="T16" s="693"/>
    </row>
    <row r="17" spans="1:20">
      <c r="A17" s="217" t="s">
        <v>232</v>
      </c>
      <c r="B17" s="212"/>
      <c r="C17" s="639"/>
      <c r="D17" s="639"/>
      <c r="E17" s="639"/>
      <c r="F17" s="639"/>
      <c r="G17" s="639"/>
      <c r="H17" s="639"/>
      <c r="I17" s="639"/>
      <c r="J17" s="639"/>
      <c r="K17" s="640"/>
      <c r="L17" s="693"/>
      <c r="M17" s="693"/>
      <c r="N17" s="693"/>
      <c r="O17" s="693"/>
      <c r="P17" s="693"/>
      <c r="Q17" s="693"/>
      <c r="R17" s="693"/>
      <c r="S17" s="693"/>
      <c r="T17" s="693"/>
    </row>
    <row r="18" spans="1:20">
      <c r="A18" s="219">
        <v>9</v>
      </c>
      <c r="B18" s="197" t="s">
        <v>233</v>
      </c>
      <c r="C18" s="345">
        <v>0</v>
      </c>
      <c r="D18" s="641">
        <v>0</v>
      </c>
      <c r="E18" s="641">
        <v>0</v>
      </c>
      <c r="F18" s="641">
        <v>0</v>
      </c>
      <c r="G18" s="641">
        <v>0</v>
      </c>
      <c r="H18" s="641">
        <v>0</v>
      </c>
      <c r="I18" s="641">
        <v>0</v>
      </c>
      <c r="J18" s="641">
        <v>0</v>
      </c>
      <c r="K18" s="642">
        <v>0</v>
      </c>
      <c r="L18" s="693"/>
      <c r="M18" s="693"/>
      <c r="N18" s="693"/>
      <c r="O18" s="693"/>
      <c r="P18" s="693"/>
      <c r="Q18" s="693"/>
      <c r="R18" s="693"/>
      <c r="S18" s="693"/>
      <c r="T18" s="693"/>
    </row>
    <row r="19" spans="1:20">
      <c r="A19" s="219">
        <v>10</v>
      </c>
      <c r="B19" s="197" t="s">
        <v>234</v>
      </c>
      <c r="C19" s="345">
        <v>509454705.87190229</v>
      </c>
      <c r="D19" s="641">
        <v>978661853.65741014</v>
      </c>
      <c r="E19" s="641">
        <v>1488116559.5293124</v>
      </c>
      <c r="F19" s="641">
        <v>8527899.11084239</v>
      </c>
      <c r="G19" s="641">
        <v>12428113.743705435</v>
      </c>
      <c r="H19" s="641">
        <v>20956012.854547825</v>
      </c>
      <c r="I19" s="641">
        <v>44056657.104755476</v>
      </c>
      <c r="J19" s="641">
        <v>174992658.99681553</v>
      </c>
      <c r="K19" s="642">
        <v>219049316.10157102</v>
      </c>
      <c r="L19" s="693"/>
      <c r="M19" s="693"/>
      <c r="N19" s="693"/>
      <c r="O19" s="693"/>
      <c r="P19" s="693"/>
      <c r="Q19" s="693"/>
      <c r="R19" s="693"/>
      <c r="S19" s="693"/>
      <c r="T19" s="693"/>
    </row>
    <row r="20" spans="1:20">
      <c r="A20" s="219">
        <v>11</v>
      </c>
      <c r="B20" s="197" t="s">
        <v>235</v>
      </c>
      <c r="C20" s="345">
        <v>4722455.7438695636</v>
      </c>
      <c r="D20" s="641">
        <v>29426336.956521738</v>
      </c>
      <c r="E20" s="641">
        <v>34148792.7003913</v>
      </c>
      <c r="F20" s="641">
        <v>1210145.9527663044</v>
      </c>
      <c r="G20" s="641">
        <v>0</v>
      </c>
      <c r="H20" s="641">
        <v>1210145.9527663044</v>
      </c>
      <c r="I20" s="641">
        <v>1210145.9527663044</v>
      </c>
      <c r="J20" s="641">
        <v>0</v>
      </c>
      <c r="K20" s="642">
        <v>1210145.9527663044</v>
      </c>
      <c r="L20" s="693"/>
      <c r="M20" s="693"/>
      <c r="N20" s="693"/>
      <c r="O20" s="693"/>
      <c r="P20" s="693"/>
      <c r="Q20" s="693"/>
      <c r="R20" s="693"/>
      <c r="S20" s="693"/>
      <c r="T20" s="693"/>
    </row>
    <row r="21" spans="1:20" ht="13.5" thickBot="1">
      <c r="A21" s="144">
        <v>12</v>
      </c>
      <c r="B21" s="220" t="s">
        <v>236</v>
      </c>
      <c r="C21" s="643">
        <v>514177161.61577183</v>
      </c>
      <c r="D21" s="644">
        <v>1008088190.6139319</v>
      </c>
      <c r="E21" s="643">
        <v>1522265352.2297037</v>
      </c>
      <c r="F21" s="644">
        <v>9738045.0636086948</v>
      </c>
      <c r="G21" s="644">
        <v>12428113.743705435</v>
      </c>
      <c r="H21" s="644">
        <v>22166158.807314128</v>
      </c>
      <c r="I21" s="644">
        <v>45266803.057521783</v>
      </c>
      <c r="J21" s="644">
        <v>174992658.99681553</v>
      </c>
      <c r="K21" s="645">
        <v>220259462.05433732</v>
      </c>
      <c r="L21" s="693"/>
      <c r="M21" s="693"/>
      <c r="N21" s="693"/>
      <c r="O21" s="693"/>
      <c r="P21" s="693"/>
      <c r="Q21" s="693"/>
      <c r="R21" s="693"/>
      <c r="S21" s="693"/>
      <c r="T21" s="693"/>
    </row>
    <row r="22" spans="1:20" ht="38.25" customHeight="1" thickBot="1">
      <c r="A22" s="209"/>
      <c r="B22" s="210"/>
      <c r="C22" s="210"/>
      <c r="D22" s="210"/>
      <c r="E22" s="210"/>
      <c r="F22" s="754" t="s">
        <v>237</v>
      </c>
      <c r="G22" s="755"/>
      <c r="H22" s="755"/>
      <c r="I22" s="754" t="s">
        <v>238</v>
      </c>
      <c r="J22" s="755"/>
      <c r="K22" s="756"/>
      <c r="L22" s="693"/>
      <c r="M22" s="693"/>
      <c r="N22" s="693"/>
      <c r="O22" s="693"/>
      <c r="P22" s="693"/>
      <c r="Q22" s="693"/>
      <c r="R22" s="693"/>
      <c r="S22" s="693"/>
      <c r="T22" s="693"/>
    </row>
    <row r="23" spans="1:20">
      <c r="A23" s="202">
        <v>13</v>
      </c>
      <c r="B23" s="199" t="s">
        <v>224</v>
      </c>
      <c r="C23" s="208"/>
      <c r="D23" s="208"/>
      <c r="E23" s="208"/>
      <c r="F23" s="646">
        <v>143297898.54608694</v>
      </c>
      <c r="G23" s="646">
        <v>394971347.49509943</v>
      </c>
      <c r="H23" s="646">
        <v>538269246.04118633</v>
      </c>
      <c r="I23" s="646">
        <v>107769140.55217388</v>
      </c>
      <c r="J23" s="646">
        <v>232406802.24198937</v>
      </c>
      <c r="K23" s="647">
        <v>340175942.79416323</v>
      </c>
      <c r="L23" s="693"/>
      <c r="M23" s="693"/>
      <c r="N23" s="693"/>
      <c r="O23" s="693"/>
      <c r="P23" s="693"/>
      <c r="Q23" s="693"/>
      <c r="R23" s="693"/>
      <c r="S23" s="693"/>
      <c r="T23" s="693"/>
    </row>
    <row r="24" spans="1:20" ht="13.5" thickBot="1">
      <c r="A24" s="203">
        <v>14</v>
      </c>
      <c r="B24" s="200" t="s">
        <v>239</v>
      </c>
      <c r="C24" s="221"/>
      <c r="D24" s="206"/>
      <c r="E24" s="207"/>
      <c r="F24" s="648">
        <v>99455294.460820273</v>
      </c>
      <c r="G24" s="648">
        <v>225657317.10341528</v>
      </c>
      <c r="H24" s="648">
        <v>325112611.56423557</v>
      </c>
      <c r="I24" s="648">
        <v>39977820.102148302</v>
      </c>
      <c r="J24" s="648">
        <v>40360973.981150627</v>
      </c>
      <c r="K24" s="649">
        <v>61672129.771068148</v>
      </c>
      <c r="L24" s="693"/>
      <c r="M24" s="693"/>
      <c r="N24" s="693"/>
      <c r="O24" s="693"/>
      <c r="P24" s="693"/>
      <c r="Q24" s="693"/>
      <c r="R24" s="693"/>
      <c r="S24" s="693"/>
      <c r="T24" s="693"/>
    </row>
    <row r="25" spans="1:20" ht="13.5" thickBot="1">
      <c r="A25" s="204">
        <v>15</v>
      </c>
      <c r="B25" s="201" t="s">
        <v>240</v>
      </c>
      <c r="C25" s="205"/>
      <c r="D25" s="205"/>
      <c r="E25" s="205"/>
      <c r="F25" s="634">
        <v>1.4408272513087592</v>
      </c>
      <c r="G25" s="634">
        <v>1.7503148249967455</v>
      </c>
      <c r="H25" s="634">
        <v>1.6556393904603586</v>
      </c>
      <c r="I25" s="634">
        <v>2.6957232854820581</v>
      </c>
      <c r="J25" s="634">
        <v>5.7582059925146494</v>
      </c>
      <c r="K25" s="635">
        <v>5.5158779834087683</v>
      </c>
      <c r="L25" s="693"/>
      <c r="M25" s="693"/>
      <c r="N25" s="693"/>
      <c r="O25" s="693"/>
      <c r="P25" s="693"/>
      <c r="Q25" s="693"/>
      <c r="R25" s="693"/>
      <c r="S25" s="693"/>
      <c r="T25" s="693"/>
    </row>
    <row r="26" spans="1:20">
      <c r="L26" s="693"/>
      <c r="M26" s="693"/>
      <c r="N26" s="693"/>
      <c r="O26" s="693"/>
      <c r="P26" s="693"/>
      <c r="Q26" s="693"/>
      <c r="R26" s="693"/>
      <c r="S26" s="693"/>
      <c r="T26" s="693"/>
    </row>
    <row r="27" spans="1:20">
      <c r="L27" s="693"/>
      <c r="M27" s="693"/>
      <c r="N27" s="693"/>
      <c r="O27" s="693"/>
      <c r="P27" s="693"/>
      <c r="Q27" s="693"/>
      <c r="R27" s="693"/>
      <c r="S27" s="693"/>
      <c r="T27" s="693"/>
    </row>
    <row r="28" spans="1:20" ht="38.25">
      <c r="B28" s="14" t="s">
        <v>275</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N22"/>
  <sheetViews>
    <sheetView zoomScale="80" zoomScaleNormal="80" workbookViewId="0">
      <pane xSplit="1" ySplit="5" topLeftCell="B6" activePane="bottomRight" state="frozen"/>
      <selection pane="topRight" activeCell="B1" sqref="B1"/>
      <selection pane="bottomLeft" activeCell="A5" sqref="A5"/>
      <selection pane="bottomRight" activeCell="J49" sqref="J49"/>
    </sheetView>
  </sheetViews>
  <sheetFormatPr defaultColWidth="9.140625" defaultRowHeight="15"/>
  <cols>
    <col min="1" max="1" width="10.5703125" style="29" bestFit="1" customWidth="1"/>
    <col min="2" max="2" width="95" style="29" customWidth="1"/>
    <col min="3" max="3" width="12.5703125" style="29" bestFit="1" customWidth="1"/>
    <col min="4" max="4" width="10" style="29" bestFit="1" customWidth="1"/>
    <col min="5" max="5" width="18.28515625" style="29" bestFit="1" customWidth="1"/>
    <col min="6" max="13" width="10.7109375" style="29" customWidth="1"/>
    <col min="14" max="14" width="31" style="29" bestFit="1" customWidth="1"/>
    <col min="15" max="16384" width="9.140625" style="6"/>
  </cols>
  <sheetData>
    <row r="1" spans="1:14">
      <c r="A1" s="1" t="s">
        <v>108</v>
      </c>
      <c r="B1" s="29" t="str">
        <f>Info!C2</f>
        <v>ს.ს "პროკრედიტ ბანკი"</v>
      </c>
    </row>
    <row r="2" spans="1:14" ht="14.25" customHeight="1">
      <c r="A2" s="29" t="s">
        <v>109</v>
      </c>
      <c r="B2" s="326">
        <f>'1. key ratios'!B2</f>
        <v>45657</v>
      </c>
    </row>
    <row r="3" spans="1:14" ht="14.25" customHeight="1"/>
    <row r="4" spans="1:14" ht="15.75" thickBot="1">
      <c r="A4" s="1" t="s">
        <v>199</v>
      </c>
      <c r="B4" s="45" t="s">
        <v>74</v>
      </c>
    </row>
    <row r="5" spans="1:14" s="16" customFormat="1" ht="12.75">
      <c r="A5" s="106"/>
      <c r="B5" s="107"/>
      <c r="C5" s="108" t="s">
        <v>0</v>
      </c>
      <c r="D5" s="108" t="s">
        <v>1</v>
      </c>
      <c r="E5" s="108" t="s">
        <v>2</v>
      </c>
      <c r="F5" s="108" t="s">
        <v>3</v>
      </c>
      <c r="G5" s="108" t="s">
        <v>4</v>
      </c>
      <c r="H5" s="108" t="s">
        <v>5</v>
      </c>
      <c r="I5" s="108" t="s">
        <v>145</v>
      </c>
      <c r="J5" s="108" t="s">
        <v>146</v>
      </c>
      <c r="K5" s="108" t="s">
        <v>147</v>
      </c>
      <c r="L5" s="108" t="s">
        <v>148</v>
      </c>
      <c r="M5" s="108" t="s">
        <v>149</v>
      </c>
      <c r="N5" s="109" t="s">
        <v>150</v>
      </c>
    </row>
    <row r="6" spans="1:14" ht="60">
      <c r="A6" s="98"/>
      <c r="B6" s="55"/>
      <c r="C6" s="56" t="s">
        <v>84</v>
      </c>
      <c r="D6" s="57" t="s">
        <v>73</v>
      </c>
      <c r="E6" s="58" t="s">
        <v>83</v>
      </c>
      <c r="F6" s="59">
        <v>0</v>
      </c>
      <c r="G6" s="59">
        <v>0.2</v>
      </c>
      <c r="H6" s="59">
        <v>0.35</v>
      </c>
      <c r="I6" s="59">
        <v>0.5</v>
      </c>
      <c r="J6" s="59">
        <v>0.75</v>
      </c>
      <c r="K6" s="59">
        <v>1</v>
      </c>
      <c r="L6" s="59">
        <v>1.5</v>
      </c>
      <c r="M6" s="59">
        <v>2.5</v>
      </c>
      <c r="N6" s="99" t="s">
        <v>74</v>
      </c>
    </row>
    <row r="7" spans="1:14">
      <c r="A7" s="100">
        <v>1</v>
      </c>
      <c r="B7" s="60" t="s">
        <v>75</v>
      </c>
      <c r="C7" s="172">
        <v>0</v>
      </c>
      <c r="D7" s="55"/>
      <c r="E7" s="175">
        <v>0</v>
      </c>
      <c r="F7" s="172">
        <v>0</v>
      </c>
      <c r="G7" s="172">
        <v>0</v>
      </c>
      <c r="H7" s="172">
        <v>0</v>
      </c>
      <c r="I7" s="172">
        <v>0</v>
      </c>
      <c r="J7" s="172">
        <v>0</v>
      </c>
      <c r="K7" s="172">
        <v>0</v>
      </c>
      <c r="L7" s="172">
        <v>0</v>
      </c>
      <c r="M7" s="172">
        <v>0</v>
      </c>
      <c r="N7" s="101">
        <v>0</v>
      </c>
    </row>
    <row r="8" spans="1:14">
      <c r="A8" s="100">
        <v>1.1000000000000001</v>
      </c>
      <c r="B8" s="61" t="s">
        <v>76</v>
      </c>
      <c r="C8" s="173">
        <v>0</v>
      </c>
      <c r="D8" s="62">
        <v>0.02</v>
      </c>
      <c r="E8" s="175">
        <v>0</v>
      </c>
      <c r="F8" s="173">
        <v>0</v>
      </c>
      <c r="G8" s="173">
        <v>0</v>
      </c>
      <c r="H8" s="173">
        <v>0</v>
      </c>
      <c r="I8" s="173">
        <v>0</v>
      </c>
      <c r="J8" s="173">
        <v>0</v>
      </c>
      <c r="K8" s="173">
        <v>0</v>
      </c>
      <c r="L8" s="173">
        <v>0</v>
      </c>
      <c r="M8" s="173">
        <v>0</v>
      </c>
      <c r="N8" s="101">
        <v>0</v>
      </c>
    </row>
    <row r="9" spans="1:14">
      <c r="A9" s="100">
        <v>1.2</v>
      </c>
      <c r="B9" s="61" t="s">
        <v>77</v>
      </c>
      <c r="C9" s="173">
        <v>0</v>
      </c>
      <c r="D9" s="62">
        <v>0.05</v>
      </c>
      <c r="E9" s="175">
        <v>0</v>
      </c>
      <c r="F9" s="173">
        <v>0</v>
      </c>
      <c r="G9" s="173">
        <v>0</v>
      </c>
      <c r="H9" s="173">
        <v>0</v>
      </c>
      <c r="I9" s="173">
        <v>0</v>
      </c>
      <c r="J9" s="173">
        <v>0</v>
      </c>
      <c r="K9" s="173">
        <v>0</v>
      </c>
      <c r="L9" s="173">
        <v>0</v>
      </c>
      <c r="M9" s="173">
        <v>0</v>
      </c>
      <c r="N9" s="101">
        <v>0</v>
      </c>
    </row>
    <row r="10" spans="1:14">
      <c r="A10" s="100">
        <v>1.3</v>
      </c>
      <c r="B10" s="61" t="s">
        <v>78</v>
      </c>
      <c r="C10" s="173">
        <v>0</v>
      </c>
      <c r="D10" s="62">
        <v>0.08</v>
      </c>
      <c r="E10" s="175">
        <v>0</v>
      </c>
      <c r="F10" s="173">
        <v>0</v>
      </c>
      <c r="G10" s="173">
        <v>0</v>
      </c>
      <c r="H10" s="173">
        <v>0</v>
      </c>
      <c r="I10" s="173">
        <v>0</v>
      </c>
      <c r="J10" s="173">
        <v>0</v>
      </c>
      <c r="K10" s="173">
        <v>0</v>
      </c>
      <c r="L10" s="173">
        <v>0</v>
      </c>
      <c r="M10" s="173">
        <v>0</v>
      </c>
      <c r="N10" s="101">
        <v>0</v>
      </c>
    </row>
    <row r="11" spans="1:14">
      <c r="A11" s="100">
        <v>1.4</v>
      </c>
      <c r="B11" s="61" t="s">
        <v>79</v>
      </c>
      <c r="C11" s="173">
        <v>0</v>
      </c>
      <c r="D11" s="62">
        <v>0.11</v>
      </c>
      <c r="E11" s="175">
        <v>0</v>
      </c>
      <c r="F11" s="173">
        <v>0</v>
      </c>
      <c r="G11" s="173">
        <v>0</v>
      </c>
      <c r="H11" s="173">
        <v>0</v>
      </c>
      <c r="I11" s="173">
        <v>0</v>
      </c>
      <c r="J11" s="173">
        <v>0</v>
      </c>
      <c r="K11" s="173">
        <v>0</v>
      </c>
      <c r="L11" s="173">
        <v>0</v>
      </c>
      <c r="M11" s="173">
        <v>0</v>
      </c>
      <c r="N11" s="101">
        <v>0</v>
      </c>
    </row>
    <row r="12" spans="1:14">
      <c r="A12" s="100">
        <v>1.5</v>
      </c>
      <c r="B12" s="61" t="s">
        <v>80</v>
      </c>
      <c r="C12" s="173">
        <v>0</v>
      </c>
      <c r="D12" s="62">
        <v>0.14000000000000001</v>
      </c>
      <c r="E12" s="175">
        <v>0</v>
      </c>
      <c r="F12" s="173">
        <v>0</v>
      </c>
      <c r="G12" s="173">
        <v>0</v>
      </c>
      <c r="H12" s="173">
        <v>0</v>
      </c>
      <c r="I12" s="173">
        <v>0</v>
      </c>
      <c r="J12" s="173">
        <v>0</v>
      </c>
      <c r="K12" s="173">
        <v>0</v>
      </c>
      <c r="L12" s="173">
        <v>0</v>
      </c>
      <c r="M12" s="173">
        <v>0</v>
      </c>
      <c r="N12" s="101">
        <v>0</v>
      </c>
    </row>
    <row r="13" spans="1:14">
      <c r="A13" s="100">
        <v>1.6</v>
      </c>
      <c r="B13" s="63" t="s">
        <v>81</v>
      </c>
      <c r="C13" s="173">
        <v>0</v>
      </c>
      <c r="D13" s="64"/>
      <c r="E13" s="173"/>
      <c r="F13" s="173">
        <v>0</v>
      </c>
      <c r="G13" s="173">
        <v>0</v>
      </c>
      <c r="H13" s="173">
        <v>0</v>
      </c>
      <c r="I13" s="173">
        <v>0</v>
      </c>
      <c r="J13" s="173">
        <v>0</v>
      </c>
      <c r="K13" s="173">
        <v>0</v>
      </c>
      <c r="L13" s="173">
        <v>0</v>
      </c>
      <c r="M13" s="173">
        <v>0</v>
      </c>
      <c r="N13" s="101">
        <v>0</v>
      </c>
    </row>
    <row r="14" spans="1:14">
      <c r="A14" s="100">
        <v>2</v>
      </c>
      <c r="B14" s="65" t="s">
        <v>82</v>
      </c>
      <c r="C14" s="172">
        <v>0</v>
      </c>
      <c r="D14" s="55"/>
      <c r="E14" s="175">
        <v>0</v>
      </c>
      <c r="F14" s="173">
        <v>0</v>
      </c>
      <c r="G14" s="173">
        <v>0</v>
      </c>
      <c r="H14" s="173">
        <v>0</v>
      </c>
      <c r="I14" s="173">
        <v>0</v>
      </c>
      <c r="J14" s="173">
        <v>0</v>
      </c>
      <c r="K14" s="173">
        <v>0</v>
      </c>
      <c r="L14" s="173">
        <v>0</v>
      </c>
      <c r="M14" s="173">
        <v>0</v>
      </c>
      <c r="N14" s="101">
        <v>0</v>
      </c>
    </row>
    <row r="15" spans="1:14">
      <c r="A15" s="100">
        <v>2.1</v>
      </c>
      <c r="B15" s="63" t="s">
        <v>76</v>
      </c>
      <c r="C15" s="173">
        <v>0</v>
      </c>
      <c r="D15" s="62">
        <v>5.0000000000000001E-3</v>
      </c>
      <c r="E15" s="175">
        <v>0</v>
      </c>
      <c r="F15" s="173">
        <v>0</v>
      </c>
      <c r="G15" s="173">
        <v>0</v>
      </c>
      <c r="H15" s="173">
        <v>0</v>
      </c>
      <c r="I15" s="173">
        <v>0</v>
      </c>
      <c r="J15" s="173">
        <v>0</v>
      </c>
      <c r="K15" s="173">
        <v>0</v>
      </c>
      <c r="L15" s="173">
        <v>0</v>
      </c>
      <c r="M15" s="173">
        <v>0</v>
      </c>
      <c r="N15" s="101">
        <v>0</v>
      </c>
    </row>
    <row r="16" spans="1:14">
      <c r="A16" s="100">
        <v>2.2000000000000002</v>
      </c>
      <c r="B16" s="63" t="s">
        <v>77</v>
      </c>
      <c r="C16" s="173">
        <v>0</v>
      </c>
      <c r="D16" s="62">
        <v>0.01</v>
      </c>
      <c r="E16" s="175">
        <v>0</v>
      </c>
      <c r="F16" s="173">
        <v>0</v>
      </c>
      <c r="G16" s="173">
        <v>0</v>
      </c>
      <c r="H16" s="173">
        <v>0</v>
      </c>
      <c r="I16" s="173">
        <v>0</v>
      </c>
      <c r="J16" s="173">
        <v>0</v>
      </c>
      <c r="K16" s="173">
        <v>0</v>
      </c>
      <c r="L16" s="173">
        <v>0</v>
      </c>
      <c r="M16" s="173">
        <v>0</v>
      </c>
      <c r="N16" s="101">
        <v>0</v>
      </c>
    </row>
    <row r="17" spans="1:14">
      <c r="A17" s="100">
        <v>2.2999999999999998</v>
      </c>
      <c r="B17" s="63" t="s">
        <v>78</v>
      </c>
      <c r="C17" s="173">
        <v>0</v>
      </c>
      <c r="D17" s="62">
        <v>0.02</v>
      </c>
      <c r="E17" s="175">
        <v>0</v>
      </c>
      <c r="F17" s="173">
        <v>0</v>
      </c>
      <c r="G17" s="173">
        <v>0</v>
      </c>
      <c r="H17" s="173">
        <v>0</v>
      </c>
      <c r="I17" s="173">
        <v>0</v>
      </c>
      <c r="J17" s="173">
        <v>0</v>
      </c>
      <c r="K17" s="173">
        <v>0</v>
      </c>
      <c r="L17" s="173">
        <v>0</v>
      </c>
      <c r="M17" s="173">
        <v>0</v>
      </c>
      <c r="N17" s="101">
        <v>0</v>
      </c>
    </row>
    <row r="18" spans="1:14">
      <c r="A18" s="100">
        <v>2.4</v>
      </c>
      <c r="B18" s="63" t="s">
        <v>79</v>
      </c>
      <c r="C18" s="173">
        <v>0</v>
      </c>
      <c r="D18" s="62">
        <v>0.03</v>
      </c>
      <c r="E18" s="175">
        <v>0</v>
      </c>
      <c r="F18" s="173">
        <v>0</v>
      </c>
      <c r="G18" s="173">
        <v>0</v>
      </c>
      <c r="H18" s="173">
        <v>0</v>
      </c>
      <c r="I18" s="173">
        <v>0</v>
      </c>
      <c r="J18" s="173">
        <v>0</v>
      </c>
      <c r="K18" s="173">
        <v>0</v>
      </c>
      <c r="L18" s="173">
        <v>0</v>
      </c>
      <c r="M18" s="173">
        <v>0</v>
      </c>
      <c r="N18" s="101">
        <v>0</v>
      </c>
    </row>
    <row r="19" spans="1:14">
      <c r="A19" s="100">
        <v>2.5</v>
      </c>
      <c r="B19" s="63" t="s">
        <v>80</v>
      </c>
      <c r="C19" s="173">
        <v>0</v>
      </c>
      <c r="D19" s="62">
        <v>0.04</v>
      </c>
      <c r="E19" s="175">
        <v>0</v>
      </c>
      <c r="F19" s="173">
        <v>0</v>
      </c>
      <c r="G19" s="173">
        <v>0</v>
      </c>
      <c r="H19" s="173">
        <v>0</v>
      </c>
      <c r="I19" s="173">
        <v>0</v>
      </c>
      <c r="J19" s="173">
        <v>0</v>
      </c>
      <c r="K19" s="173">
        <v>0</v>
      </c>
      <c r="L19" s="173">
        <v>0</v>
      </c>
      <c r="M19" s="173">
        <v>0</v>
      </c>
      <c r="N19" s="101">
        <v>0</v>
      </c>
    </row>
    <row r="20" spans="1:14">
      <c r="A20" s="100">
        <v>2.6</v>
      </c>
      <c r="B20" s="63" t="s">
        <v>81</v>
      </c>
      <c r="C20" s="173">
        <v>0</v>
      </c>
      <c r="D20" s="64"/>
      <c r="E20" s="176"/>
      <c r="F20" s="173">
        <v>0</v>
      </c>
      <c r="G20" s="173">
        <v>0</v>
      </c>
      <c r="H20" s="173">
        <v>0</v>
      </c>
      <c r="I20" s="173">
        <v>0</v>
      </c>
      <c r="J20" s="173">
        <v>0</v>
      </c>
      <c r="K20" s="173">
        <v>0</v>
      </c>
      <c r="L20" s="173">
        <v>0</v>
      </c>
      <c r="M20" s="173">
        <v>0</v>
      </c>
      <c r="N20" s="101">
        <v>0</v>
      </c>
    </row>
    <row r="21" spans="1:14" ht="15.75" thickBot="1">
      <c r="A21" s="102">
        <v>3</v>
      </c>
      <c r="B21" s="103" t="s">
        <v>66</v>
      </c>
      <c r="C21" s="174">
        <v>0</v>
      </c>
      <c r="D21" s="104"/>
      <c r="E21" s="177">
        <v>0</v>
      </c>
      <c r="F21" s="178">
        <v>0</v>
      </c>
      <c r="G21" s="178">
        <v>0</v>
      </c>
      <c r="H21" s="178">
        <v>0</v>
      </c>
      <c r="I21" s="178">
        <v>0</v>
      </c>
      <c r="J21" s="178">
        <v>0</v>
      </c>
      <c r="K21" s="178">
        <v>0</v>
      </c>
      <c r="L21" s="178">
        <v>0</v>
      </c>
      <c r="M21" s="178">
        <v>0</v>
      </c>
      <c r="N21" s="105">
        <v>0</v>
      </c>
    </row>
    <row r="22" spans="1:14">
      <c r="E22" s="179"/>
      <c r="F22" s="179"/>
      <c r="G22" s="179"/>
      <c r="H22" s="179"/>
      <c r="I22" s="179"/>
      <c r="J22" s="179"/>
      <c r="K22" s="179"/>
      <c r="L22" s="179"/>
      <c r="M22" s="179"/>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V53"/>
  <sheetViews>
    <sheetView zoomScale="80" zoomScaleNormal="80" workbookViewId="0">
      <pane xSplit="1" ySplit="5" topLeftCell="B6" activePane="bottomRight" state="frozen"/>
      <selection pane="topRight" activeCell="B1" sqref="B1"/>
      <selection pane="bottomLeft" activeCell="A6" sqref="A6"/>
      <selection pane="bottomRight" activeCell="T16" sqref="T16"/>
    </sheetView>
  </sheetViews>
  <sheetFormatPr defaultRowHeight="15.75"/>
  <cols>
    <col min="1" max="1" width="9.5703125" style="11" bestFit="1" customWidth="1"/>
    <col min="2" max="2" width="88.42578125" style="9" customWidth="1"/>
    <col min="3" max="3" width="14.28515625" style="9" bestFit="1" customWidth="1"/>
    <col min="4" max="7" width="14.28515625" style="1" bestFit="1" customWidth="1"/>
    <col min="8" max="9" width="6.7109375" customWidth="1"/>
  </cols>
  <sheetData>
    <row r="1" spans="1:12">
      <c r="A1" s="10" t="s">
        <v>108</v>
      </c>
      <c r="B1" s="290" t="str">
        <f>Info!C2</f>
        <v>ს.ს "პროკრედიტ ბანკი"</v>
      </c>
    </row>
    <row r="2" spans="1:12">
      <c r="A2" s="10" t="s">
        <v>109</v>
      </c>
      <c r="B2" s="326">
        <v>45657</v>
      </c>
    </row>
    <row r="3" spans="1:12" ht="16.5" thickBot="1">
      <c r="A3" s="10"/>
    </row>
    <row r="4" spans="1:12" ht="15" customHeight="1" thickBot="1">
      <c r="A4" s="30" t="s">
        <v>189</v>
      </c>
      <c r="B4" s="137" t="s">
        <v>139</v>
      </c>
      <c r="C4" s="138"/>
      <c r="D4" s="701" t="s">
        <v>690</v>
      </c>
      <c r="E4" s="702"/>
      <c r="F4" s="702"/>
      <c r="G4" s="703"/>
    </row>
    <row r="5" spans="1:12" ht="15">
      <c r="A5" s="192" t="s">
        <v>25</v>
      </c>
      <c r="B5" s="193"/>
      <c r="C5" s="310" t="str">
        <f>INT((MONTH($B$2))/3)&amp;"Q"&amp;"-"&amp;YEAR($B$2)</f>
        <v>4Q-2024</v>
      </c>
      <c r="D5" s="310" t="str">
        <f>IF(INT(MONTH($B$2))=3, "4"&amp;"Q"&amp;"-"&amp;YEAR($B$2)-1, IF(INT(MONTH($B$2))=6, "1"&amp;"Q"&amp;"-"&amp;YEAR($B$2), IF(INT(MONTH($B$2))=9, "2"&amp;"Q"&amp;"-"&amp;YEAR($B$2),IF(INT(MONTH($B$2))=12, "3"&amp;"Q"&amp;"-"&amp;YEAR($B$2), 0))))</f>
        <v>3Q-2024</v>
      </c>
      <c r="E5" s="310" t="str">
        <f>IF(INT(MONTH($B$2))=3, "3"&amp;"Q"&amp;"-"&amp;YEAR($B$2)-1, IF(INT(MONTH($B$2))=6, "4"&amp;"Q"&amp;"-"&amp;YEAR($B$2)-1, IF(INT(MONTH($B$2))=9, "1"&amp;"Q"&amp;"-"&amp;YEAR($B$2),IF(INT(MONTH($B$2))=12, "2"&amp;"Q"&amp;"-"&amp;YEAR($B$2), 0))))</f>
        <v>2Q-2024</v>
      </c>
      <c r="F5" s="310" t="str">
        <f>IF(INT(MONTH($B$2))=3, "2"&amp;"Q"&amp;"-"&amp;YEAR($B$2)-1, IF(INT(MONTH($B$2))=6, "3"&amp;"Q"&amp;"-"&amp;YEAR($B$2)-1, IF(INT(MONTH($B$2))=9, "4"&amp;"Q"&amp;"-"&amp;YEAR($B$2)-1,IF(INT(MONTH($B$2))=12, "1"&amp;"Q"&amp;"-"&amp;YEAR($B$2), 0))))</f>
        <v>1Q-2024</v>
      </c>
      <c r="G5" s="311" t="str">
        <f>IF(INT(MONTH($B$2))=3, "1"&amp;"Q"&amp;"-"&amp;YEAR($B$2)-1, IF(INT(MONTH($B$2))=6, "2"&amp;"Q"&amp;"-"&amp;YEAR($B$2)-1, IF(INT(MONTH($B$2))=9, "3"&amp;"Q"&amp;"-"&amp;YEAR($B$2)-1,IF(INT(MONTH($B$2))=12, "4"&amp;"Q"&amp;"-"&amp;YEAR($B$2)-1, 0))))</f>
        <v>4Q-2023</v>
      </c>
    </row>
    <row r="6" spans="1:12" ht="15">
      <c r="A6" s="312"/>
      <c r="B6" s="313" t="s">
        <v>106</v>
      </c>
      <c r="C6" s="194"/>
      <c r="D6" s="194"/>
      <c r="E6" s="194"/>
      <c r="F6" s="194"/>
      <c r="G6" s="195"/>
    </row>
    <row r="7" spans="1:12" ht="15">
      <c r="A7" s="312"/>
      <c r="B7" s="314" t="s">
        <v>110</v>
      </c>
      <c r="C7" s="194"/>
      <c r="D7" s="194"/>
      <c r="E7" s="194"/>
      <c r="F7" s="194"/>
      <c r="G7" s="195"/>
    </row>
    <row r="8" spans="1:12" ht="15">
      <c r="A8" s="294">
        <v>1</v>
      </c>
      <c r="B8" s="295" t="s">
        <v>22</v>
      </c>
      <c r="C8" s="315">
        <v>303638878.28309995</v>
      </c>
      <c r="D8" s="316">
        <v>312254914.73380589</v>
      </c>
      <c r="E8" s="316">
        <v>305025411.4799999</v>
      </c>
      <c r="F8" s="316">
        <v>298127689.14380586</v>
      </c>
      <c r="G8" s="317">
        <v>287008542.74380583</v>
      </c>
      <c r="H8" s="614"/>
      <c r="I8" s="614"/>
      <c r="J8" s="614"/>
      <c r="K8" s="614"/>
      <c r="L8" s="614"/>
    </row>
    <row r="9" spans="1:12" ht="15">
      <c r="A9" s="294">
        <v>2</v>
      </c>
      <c r="B9" s="295" t="s">
        <v>86</v>
      </c>
      <c r="C9" s="315">
        <v>303638878.28309995</v>
      </c>
      <c r="D9" s="316">
        <v>312254914.73380589</v>
      </c>
      <c r="E9" s="316">
        <v>305025411.4799999</v>
      </c>
      <c r="F9" s="316">
        <v>298127689.14380586</v>
      </c>
      <c r="G9" s="317">
        <v>287008542.74380583</v>
      </c>
      <c r="H9" s="614"/>
      <c r="I9" s="614"/>
      <c r="J9" s="614"/>
      <c r="K9" s="614"/>
      <c r="L9" s="614"/>
    </row>
    <row r="10" spans="1:12" ht="15">
      <c r="A10" s="294">
        <v>3</v>
      </c>
      <c r="B10" s="295" t="s">
        <v>85</v>
      </c>
      <c r="C10" s="315">
        <v>324101278.28309995</v>
      </c>
      <c r="D10" s="316">
        <v>321392314.73380589</v>
      </c>
      <c r="E10" s="316">
        <v>317030211.4799999</v>
      </c>
      <c r="F10" s="316">
        <v>309766489.14380586</v>
      </c>
      <c r="G10" s="317">
        <v>298911342.74380583</v>
      </c>
      <c r="H10" s="614"/>
      <c r="I10" s="614"/>
      <c r="J10" s="614"/>
      <c r="K10" s="614"/>
      <c r="L10" s="614"/>
    </row>
    <row r="11" spans="1:12" ht="15">
      <c r="A11" s="294">
        <v>4</v>
      </c>
      <c r="B11" s="295" t="s">
        <v>337</v>
      </c>
      <c r="C11" s="315">
        <v>182967142.25194648</v>
      </c>
      <c r="D11" s="316">
        <v>183072041.78531423</v>
      </c>
      <c r="E11" s="316">
        <v>178449360.97991788</v>
      </c>
      <c r="F11" s="316">
        <v>167729058.84220782</v>
      </c>
      <c r="G11" s="317">
        <v>160042479.2564382</v>
      </c>
      <c r="H11" s="614"/>
      <c r="I11" s="614"/>
      <c r="J11" s="614"/>
      <c r="K11" s="614"/>
      <c r="L11" s="614"/>
    </row>
    <row r="12" spans="1:12" ht="15">
      <c r="A12" s="294">
        <v>5</v>
      </c>
      <c r="B12" s="295" t="s">
        <v>338</v>
      </c>
      <c r="C12" s="315">
        <v>222824599.08951876</v>
      </c>
      <c r="D12" s="316">
        <v>223224858.65533155</v>
      </c>
      <c r="E12" s="316">
        <v>218122818.61518836</v>
      </c>
      <c r="F12" s="316">
        <v>204941563.82471949</v>
      </c>
      <c r="G12" s="317">
        <v>196380494.72087747</v>
      </c>
      <c r="H12" s="614"/>
      <c r="I12" s="614"/>
      <c r="J12" s="614"/>
      <c r="K12" s="614"/>
      <c r="L12" s="614"/>
    </row>
    <row r="13" spans="1:12" ht="15">
      <c r="A13" s="294">
        <v>6</v>
      </c>
      <c r="B13" s="295" t="s">
        <v>339</v>
      </c>
      <c r="C13" s="315">
        <v>275666747.00262135</v>
      </c>
      <c r="D13" s="316">
        <v>276459123.30456859</v>
      </c>
      <c r="E13" s="316">
        <v>270713470.78553778</v>
      </c>
      <c r="F13" s="316">
        <v>254269313.5659427</v>
      </c>
      <c r="G13" s="317">
        <v>244546831.67260399</v>
      </c>
      <c r="H13" s="614"/>
      <c r="I13" s="614"/>
      <c r="J13" s="614"/>
      <c r="K13" s="614"/>
      <c r="L13" s="614"/>
    </row>
    <row r="14" spans="1:12" ht="15">
      <c r="A14" s="312"/>
      <c r="B14" s="313" t="s">
        <v>341</v>
      </c>
      <c r="C14" s="194"/>
      <c r="D14" s="194"/>
      <c r="E14" s="194"/>
      <c r="F14" s="194"/>
      <c r="G14" s="195"/>
      <c r="H14" s="614"/>
      <c r="I14" s="614"/>
      <c r="J14" s="614"/>
      <c r="K14" s="614"/>
      <c r="L14" s="614"/>
    </row>
    <row r="15" spans="1:12" ht="21.95" customHeight="1">
      <c r="A15" s="294">
        <v>7</v>
      </c>
      <c r="B15" s="295" t="s">
        <v>340</v>
      </c>
      <c r="C15" s="318">
        <v>1512877881.9285543</v>
      </c>
      <c r="D15" s="316">
        <v>1526121317.0139229</v>
      </c>
      <c r="E15" s="316">
        <v>1477190070.9753292</v>
      </c>
      <c r="F15" s="316">
        <v>1382924104.0898964</v>
      </c>
      <c r="G15" s="317">
        <v>1342003094.3643045</v>
      </c>
      <c r="H15" s="614"/>
      <c r="I15" s="614"/>
      <c r="J15" s="614"/>
      <c r="K15" s="614"/>
      <c r="L15" s="614"/>
    </row>
    <row r="16" spans="1:12" ht="15">
      <c r="A16" s="312"/>
      <c r="B16" s="313" t="s">
        <v>344</v>
      </c>
      <c r="C16" s="194"/>
      <c r="D16" s="194"/>
      <c r="E16" s="194"/>
      <c r="F16" s="194"/>
      <c r="G16" s="195"/>
      <c r="H16" s="614"/>
      <c r="I16" s="614"/>
      <c r="J16" s="614"/>
      <c r="K16" s="614"/>
      <c r="L16" s="614"/>
    </row>
    <row r="17" spans="1:22" ht="15">
      <c r="A17" s="294"/>
      <c r="B17" s="314" t="s">
        <v>327</v>
      </c>
      <c r="C17" s="194"/>
      <c r="D17" s="194"/>
      <c r="E17" s="194"/>
      <c r="F17" s="194"/>
      <c r="G17" s="195"/>
      <c r="H17" s="614"/>
      <c r="I17" s="614"/>
      <c r="J17" s="614"/>
      <c r="K17" s="614"/>
      <c r="L17" s="614"/>
    </row>
    <row r="18" spans="1:22" ht="15">
      <c r="A18" s="294">
        <v>8</v>
      </c>
      <c r="B18" s="295" t="s">
        <v>335</v>
      </c>
      <c r="C18" s="327">
        <v>0.2007028339234054</v>
      </c>
      <c r="D18" s="328">
        <v>0.20460687577890452</v>
      </c>
      <c r="E18" s="328">
        <v>0.20649029361441881</v>
      </c>
      <c r="F18" s="328">
        <v>0.21557776617105387</v>
      </c>
      <c r="G18" s="329">
        <v>0.21386578313350263</v>
      </c>
      <c r="H18" s="614"/>
      <c r="I18" s="614"/>
      <c r="J18" s="614"/>
      <c r="K18" s="614"/>
      <c r="L18" s="614"/>
    </row>
    <row r="19" spans="1:22" ht="15" customHeight="1">
      <c r="A19" s="294">
        <v>9</v>
      </c>
      <c r="B19" s="295" t="s">
        <v>334</v>
      </c>
      <c r="C19" s="327">
        <v>0.2007028339234054</v>
      </c>
      <c r="D19" s="328">
        <v>0.20460687577890452</v>
      </c>
      <c r="E19" s="328">
        <v>0.20649029361441881</v>
      </c>
      <c r="F19" s="328">
        <v>0.21557776617105387</v>
      </c>
      <c r="G19" s="329">
        <v>0.21386578313350263</v>
      </c>
      <c r="H19" s="614"/>
      <c r="I19" s="614"/>
      <c r="J19" s="614"/>
      <c r="K19" s="614"/>
      <c r="L19" s="614"/>
    </row>
    <row r="20" spans="1:22" ht="15">
      <c r="A20" s="294">
        <v>10</v>
      </c>
      <c r="B20" s="295" t="s">
        <v>336</v>
      </c>
      <c r="C20" s="327">
        <v>0.2142283142311189</v>
      </c>
      <c r="D20" s="328">
        <v>0.2105942110569928</v>
      </c>
      <c r="E20" s="328">
        <v>0.21461707447754344</v>
      </c>
      <c r="F20" s="328">
        <v>0.22399384624774002</v>
      </c>
      <c r="G20" s="329">
        <v>0.22273521126670545</v>
      </c>
      <c r="H20" s="614"/>
      <c r="I20" s="614"/>
      <c r="J20" s="614"/>
      <c r="K20" s="614"/>
      <c r="L20" s="614"/>
    </row>
    <row r="21" spans="1:22" ht="15">
      <c r="A21" s="294">
        <v>11</v>
      </c>
      <c r="B21" s="295" t="s">
        <v>337</v>
      </c>
      <c r="C21" s="327">
        <v>0.12093979589331262</v>
      </c>
      <c r="D21" s="328">
        <v>0.11995903585405723</v>
      </c>
      <c r="E21" s="328">
        <v>0.12080324968749279</v>
      </c>
      <c r="F21" s="328">
        <v>0.12128580183551754</v>
      </c>
      <c r="G21" s="329">
        <v>0.11925641597141692</v>
      </c>
      <c r="H21" s="614"/>
      <c r="I21" s="614"/>
      <c r="J21" s="614"/>
      <c r="K21" s="614"/>
      <c r="L21" s="614"/>
    </row>
    <row r="22" spans="1:22" ht="15">
      <c r="A22" s="294">
        <v>12</v>
      </c>
      <c r="B22" s="295" t="s">
        <v>338</v>
      </c>
      <c r="C22" s="327">
        <v>0.14728525134194648</v>
      </c>
      <c r="D22" s="328">
        <v>0.14626940608634134</v>
      </c>
      <c r="E22" s="328">
        <v>0.14766063142515617</v>
      </c>
      <c r="F22" s="328">
        <v>0.14819436816425419</v>
      </c>
      <c r="G22" s="329">
        <v>0.1463338613342775</v>
      </c>
      <c r="H22" s="614"/>
      <c r="I22" s="614"/>
      <c r="J22" s="614"/>
      <c r="K22" s="614"/>
      <c r="L22" s="614"/>
    </row>
    <row r="23" spans="1:22" ht="15" customHeight="1">
      <c r="A23" s="294">
        <v>13</v>
      </c>
      <c r="B23" s="295" t="s">
        <v>339</v>
      </c>
      <c r="C23" s="327">
        <v>0.18221348219541209</v>
      </c>
      <c r="D23" s="328">
        <v>0.18115147218145203</v>
      </c>
      <c r="E23" s="328">
        <v>0.18326244950102905</v>
      </c>
      <c r="F23" s="328">
        <v>0.18386353438627606</v>
      </c>
      <c r="G23" s="329">
        <v>0.18222523681172564</v>
      </c>
      <c r="H23" s="614"/>
      <c r="I23" s="614"/>
      <c r="J23" s="614"/>
      <c r="K23" s="614"/>
      <c r="L23" s="614"/>
      <c r="M23" s="569"/>
      <c r="N23" s="569"/>
      <c r="O23" s="569"/>
      <c r="P23" s="569"/>
      <c r="Q23" s="569"/>
      <c r="R23" s="569"/>
      <c r="S23" s="569"/>
      <c r="T23" s="569"/>
      <c r="U23" s="569"/>
      <c r="V23" s="569"/>
    </row>
    <row r="24" spans="1:22" ht="15" customHeight="1">
      <c r="A24" s="312"/>
      <c r="B24" s="313" t="s">
        <v>734</v>
      </c>
      <c r="C24" s="194"/>
      <c r="D24" s="194"/>
      <c r="E24" s="194"/>
      <c r="F24" s="194"/>
      <c r="G24" s="195"/>
      <c r="H24" s="614"/>
      <c r="I24" s="614"/>
      <c r="J24" s="614"/>
      <c r="K24" s="614"/>
      <c r="L24" s="614"/>
      <c r="M24" s="569"/>
      <c r="N24" s="569"/>
      <c r="O24" s="569"/>
      <c r="P24" s="569"/>
      <c r="Q24" s="569"/>
      <c r="R24" s="569"/>
      <c r="S24" s="569"/>
      <c r="T24" s="569"/>
      <c r="U24" s="569"/>
      <c r="V24" s="569"/>
    </row>
    <row r="25" spans="1:22" ht="25.5" customHeight="1">
      <c r="A25" s="294">
        <v>14</v>
      </c>
      <c r="B25" s="295" t="s">
        <v>735</v>
      </c>
      <c r="C25" s="327"/>
      <c r="D25" s="328"/>
      <c r="E25" s="328"/>
      <c r="F25" s="328"/>
      <c r="G25" s="329"/>
      <c r="H25" s="614"/>
      <c r="I25" s="614"/>
      <c r="J25" s="614"/>
      <c r="K25" s="614"/>
      <c r="L25" s="614"/>
      <c r="M25" s="569"/>
      <c r="N25" s="569"/>
      <c r="O25" s="569"/>
      <c r="P25" s="569"/>
      <c r="Q25" s="569"/>
      <c r="R25" s="569"/>
      <c r="S25" s="569"/>
      <c r="T25" s="569"/>
      <c r="U25" s="569"/>
      <c r="V25" s="569"/>
    </row>
    <row r="26" spans="1:22" ht="15" customHeight="1">
      <c r="A26" s="312"/>
      <c r="B26" s="313" t="s">
        <v>6</v>
      </c>
      <c r="C26" s="194"/>
      <c r="D26" s="194"/>
      <c r="E26" s="194"/>
      <c r="F26" s="194"/>
      <c r="G26" s="195"/>
      <c r="H26" s="614"/>
      <c r="I26" s="614"/>
      <c r="J26" s="614"/>
      <c r="K26" s="614"/>
      <c r="L26" s="614"/>
      <c r="M26" s="569"/>
      <c r="N26" s="569"/>
      <c r="O26" s="569"/>
      <c r="P26" s="569"/>
      <c r="Q26" s="569"/>
      <c r="R26" s="569"/>
      <c r="S26" s="569"/>
      <c r="T26" s="569"/>
      <c r="U26" s="569"/>
      <c r="V26" s="569"/>
    </row>
    <row r="27" spans="1:22" ht="15" customHeight="1">
      <c r="A27" s="319">
        <v>15</v>
      </c>
      <c r="B27" s="320" t="s">
        <v>7</v>
      </c>
      <c r="C27" s="560">
        <v>6.9775035950802408E-2</v>
      </c>
      <c r="D27" s="561">
        <v>6.9725121183078942E-2</v>
      </c>
      <c r="E27" s="561">
        <v>6.9725225821018658E-2</v>
      </c>
      <c r="F27" s="561">
        <v>6.9214358124663491E-2</v>
      </c>
      <c r="G27" s="562">
        <v>6.9146920518058083E-2</v>
      </c>
      <c r="H27" s="614"/>
      <c r="I27" s="614"/>
      <c r="J27" s="614"/>
      <c r="K27" s="614"/>
      <c r="L27" s="614"/>
      <c r="M27" s="569"/>
      <c r="N27" s="569"/>
      <c r="O27" s="569"/>
      <c r="P27" s="569"/>
      <c r="Q27" s="569"/>
      <c r="R27" s="569"/>
      <c r="S27" s="569"/>
      <c r="T27" s="569"/>
      <c r="U27" s="569"/>
      <c r="V27" s="569"/>
    </row>
    <row r="28" spans="1:22" ht="15" customHeight="1">
      <c r="A28" s="319">
        <v>16</v>
      </c>
      <c r="B28" s="320" t="s">
        <v>8</v>
      </c>
      <c r="C28" s="560">
        <v>3.0270828381927389E-2</v>
      </c>
      <c r="D28" s="561">
        <v>2.9686282899198696E-2</v>
      </c>
      <c r="E28" s="561">
        <v>2.9058506002081149E-2</v>
      </c>
      <c r="F28" s="561">
        <v>2.7723558864994533E-2</v>
      </c>
      <c r="G28" s="562">
        <v>2.4156529995658309E-2</v>
      </c>
      <c r="H28" s="614"/>
      <c r="I28" s="614"/>
      <c r="J28" s="614"/>
      <c r="K28" s="614"/>
      <c r="L28" s="614"/>
      <c r="M28" s="569"/>
      <c r="N28" s="569"/>
      <c r="O28" s="569"/>
      <c r="P28" s="569"/>
      <c r="Q28" s="569"/>
      <c r="R28" s="569"/>
      <c r="S28" s="569"/>
      <c r="T28" s="569"/>
      <c r="U28" s="569"/>
      <c r="V28" s="569"/>
    </row>
    <row r="29" spans="1:22" ht="15" customHeight="1">
      <c r="A29" s="319">
        <v>17</v>
      </c>
      <c r="B29" s="320" t="s">
        <v>9</v>
      </c>
      <c r="C29" s="560">
        <v>2.4539948662999932E-2</v>
      </c>
      <c r="D29" s="561">
        <v>3.1149142155938277E-2</v>
      </c>
      <c r="E29" s="561">
        <v>3.1859152249020806E-2</v>
      </c>
      <c r="F29" s="561">
        <v>3.218385732535136E-2</v>
      </c>
      <c r="G29" s="562">
        <v>4.6673281609437151E-2</v>
      </c>
      <c r="H29" s="614"/>
      <c r="I29" s="614"/>
      <c r="J29" s="614"/>
      <c r="K29" s="614"/>
      <c r="L29" s="614"/>
      <c r="M29" s="569"/>
      <c r="N29" s="569"/>
      <c r="O29" s="569"/>
      <c r="P29" s="569"/>
      <c r="Q29" s="569"/>
      <c r="R29" s="569"/>
      <c r="S29" s="569"/>
      <c r="T29" s="569"/>
      <c r="U29" s="569"/>
      <c r="V29" s="569"/>
    </row>
    <row r="30" spans="1:22" ht="15" customHeight="1">
      <c r="A30" s="319">
        <v>18</v>
      </c>
      <c r="B30" s="320" t="s">
        <v>140</v>
      </c>
      <c r="C30" s="560">
        <v>3.9504207568875023E-2</v>
      </c>
      <c r="D30" s="561">
        <v>4.0038838283880239E-2</v>
      </c>
      <c r="E30" s="561">
        <v>4.0666719818937505E-2</v>
      </c>
      <c r="F30" s="561">
        <v>4.1490799259668969E-2</v>
      </c>
      <c r="G30" s="562">
        <v>4.4990390522399754E-2</v>
      </c>
      <c r="H30" s="614"/>
      <c r="I30" s="614"/>
      <c r="J30" s="614"/>
      <c r="K30" s="614"/>
      <c r="L30" s="614"/>
      <c r="M30" s="569"/>
      <c r="N30" s="569"/>
      <c r="O30" s="569"/>
      <c r="P30" s="569"/>
      <c r="Q30" s="569"/>
      <c r="R30" s="569"/>
      <c r="S30" s="569"/>
      <c r="T30" s="569"/>
      <c r="U30" s="569"/>
      <c r="V30" s="569"/>
    </row>
    <row r="31" spans="1:22" ht="15" customHeight="1">
      <c r="A31" s="319">
        <v>19</v>
      </c>
      <c r="B31" s="320" t="s">
        <v>10</v>
      </c>
      <c r="C31" s="560">
        <v>1.7140188272467004E-2</v>
      </c>
      <c r="D31" s="561">
        <v>1.8098172669896315E-2</v>
      </c>
      <c r="E31" s="561">
        <v>1.9684728763202222E-2</v>
      </c>
      <c r="F31" s="561">
        <v>2.4629642449946445E-2</v>
      </c>
      <c r="G31" s="562">
        <v>2.5744294582123399E-2</v>
      </c>
      <c r="H31" s="614"/>
      <c r="I31" s="614"/>
      <c r="J31" s="614"/>
      <c r="K31" s="614"/>
      <c r="L31" s="614"/>
      <c r="M31" s="569"/>
      <c r="N31" s="569"/>
      <c r="O31" s="569"/>
      <c r="P31" s="569"/>
      <c r="Q31" s="569"/>
      <c r="R31" s="569"/>
      <c r="S31" s="569"/>
      <c r="T31" s="569"/>
      <c r="U31" s="569"/>
      <c r="V31" s="569"/>
    </row>
    <row r="32" spans="1:22" ht="15" customHeight="1">
      <c r="A32" s="319">
        <v>20</v>
      </c>
      <c r="B32" s="320" t="s">
        <v>11</v>
      </c>
      <c r="C32" s="560">
        <v>0.10290820846184831</v>
      </c>
      <c r="D32" s="561">
        <v>0.10810063707896787</v>
      </c>
      <c r="E32" s="561">
        <v>0.11730783511639671</v>
      </c>
      <c r="F32" s="561">
        <v>0.14655796969095089</v>
      </c>
      <c r="G32" s="562">
        <v>0.14702591346427371</v>
      </c>
      <c r="H32" s="614"/>
      <c r="I32" s="614"/>
      <c r="J32" s="614"/>
      <c r="K32" s="614"/>
      <c r="L32" s="614"/>
      <c r="M32" s="569"/>
      <c r="N32" s="569"/>
      <c r="O32" s="569"/>
      <c r="P32" s="569"/>
      <c r="Q32" s="569"/>
      <c r="R32" s="569"/>
      <c r="S32" s="569"/>
      <c r="T32" s="569"/>
      <c r="U32" s="569"/>
      <c r="V32" s="569"/>
    </row>
    <row r="33" spans="1:22" ht="15" customHeight="1">
      <c r="A33" s="312"/>
      <c r="B33" s="313" t="s">
        <v>12</v>
      </c>
      <c r="C33" s="563"/>
      <c r="D33" s="563"/>
      <c r="E33" s="563"/>
      <c r="F33" s="563"/>
      <c r="G33" s="564"/>
      <c r="H33" s="614"/>
      <c r="I33" s="614"/>
      <c r="J33" s="614"/>
      <c r="K33" s="614"/>
      <c r="L33" s="614"/>
      <c r="M33" s="569"/>
      <c r="N33" s="569"/>
      <c r="O33" s="569"/>
      <c r="P33" s="569"/>
      <c r="Q33" s="569"/>
      <c r="R33" s="569"/>
      <c r="S33" s="569"/>
      <c r="T33" s="569"/>
      <c r="U33" s="569"/>
      <c r="V33" s="569"/>
    </row>
    <row r="34" spans="1:22" ht="15" customHeight="1">
      <c r="A34" s="319">
        <v>21</v>
      </c>
      <c r="B34" s="320" t="s">
        <v>13</v>
      </c>
      <c r="C34" s="560">
        <v>2.3387386245070672E-2</v>
      </c>
      <c r="D34" s="561">
        <v>2.6299671022980652E-2</v>
      </c>
      <c r="E34" s="561">
        <v>2.9819012778367675E-2</v>
      </c>
      <c r="F34" s="561">
        <v>2.8043174962515783E-2</v>
      </c>
      <c r="G34" s="562">
        <v>3.1465534264227504E-2</v>
      </c>
      <c r="H34" s="614"/>
      <c r="I34" s="614"/>
      <c r="J34" s="614"/>
      <c r="K34" s="614"/>
      <c r="L34" s="614"/>
      <c r="M34" s="569"/>
      <c r="N34" s="569"/>
      <c r="O34" s="569"/>
      <c r="P34" s="569"/>
      <c r="Q34" s="569"/>
      <c r="R34" s="569"/>
      <c r="S34" s="569"/>
      <c r="T34" s="569"/>
      <c r="U34" s="569"/>
      <c r="V34" s="569"/>
    </row>
    <row r="35" spans="1:22" ht="15" customHeight="1">
      <c r="A35" s="319">
        <v>22</v>
      </c>
      <c r="B35" s="320" t="s">
        <v>702</v>
      </c>
      <c r="C35" s="560">
        <v>2.143160815382061E-2</v>
      </c>
      <c r="D35" s="561">
        <v>2.2106242135847356E-2</v>
      </c>
      <c r="E35" s="561">
        <v>2.2362859637434139E-2</v>
      </c>
      <c r="F35" s="561">
        <v>2.2782750873374724E-2</v>
      </c>
      <c r="G35" s="562">
        <v>2.445448948004602E-2</v>
      </c>
      <c r="H35" s="614"/>
      <c r="I35" s="614"/>
      <c r="J35" s="614"/>
      <c r="K35" s="614"/>
      <c r="L35" s="614"/>
      <c r="M35" s="569"/>
      <c r="N35" s="569"/>
      <c r="O35" s="569"/>
      <c r="P35" s="569"/>
      <c r="Q35" s="569"/>
      <c r="R35" s="569"/>
      <c r="S35" s="569"/>
      <c r="T35" s="569"/>
      <c r="U35" s="569"/>
      <c r="V35" s="569"/>
    </row>
    <row r="36" spans="1:22" ht="15" customHeight="1">
      <c r="A36" s="319">
        <v>23</v>
      </c>
      <c r="B36" s="320" t="s">
        <v>14</v>
      </c>
      <c r="C36" s="560">
        <v>0.64093807435316308</v>
      </c>
      <c r="D36" s="561">
        <v>0.63247792114287249</v>
      </c>
      <c r="E36" s="561">
        <v>0.67440968935586365</v>
      </c>
      <c r="F36" s="561">
        <v>0.68427635643226647</v>
      </c>
      <c r="G36" s="562">
        <v>0.69807568477183235</v>
      </c>
      <c r="H36" s="614"/>
      <c r="I36" s="614"/>
      <c r="J36" s="614"/>
      <c r="K36" s="614"/>
      <c r="L36" s="614"/>
      <c r="M36" s="569"/>
      <c r="N36" s="569"/>
      <c r="O36" s="569"/>
      <c r="P36" s="569"/>
      <c r="Q36" s="569"/>
      <c r="R36" s="569"/>
      <c r="S36" s="569"/>
      <c r="T36" s="569"/>
      <c r="U36" s="569"/>
      <c r="V36" s="569"/>
    </row>
    <row r="37" spans="1:22" ht="15" customHeight="1">
      <c r="A37" s="319">
        <v>24</v>
      </c>
      <c r="B37" s="320" t="s">
        <v>15</v>
      </c>
      <c r="C37" s="560">
        <v>0.63612032658343654</v>
      </c>
      <c r="D37" s="561">
        <v>0.63597513083044444</v>
      </c>
      <c r="E37" s="561">
        <v>0.62735970875986913</v>
      </c>
      <c r="F37" s="561">
        <v>0.6211213516645554</v>
      </c>
      <c r="G37" s="562">
        <v>0.62082725127850613</v>
      </c>
      <c r="H37" s="614"/>
      <c r="I37" s="614"/>
      <c r="J37" s="614"/>
      <c r="K37" s="614"/>
      <c r="L37" s="614"/>
      <c r="M37" s="569"/>
      <c r="N37" s="569"/>
      <c r="O37" s="569"/>
      <c r="P37" s="569"/>
      <c r="Q37" s="569"/>
      <c r="R37" s="569"/>
      <c r="S37" s="569"/>
      <c r="T37" s="569"/>
      <c r="U37" s="569"/>
      <c r="V37" s="569"/>
    </row>
    <row r="38" spans="1:22" ht="15" customHeight="1">
      <c r="A38" s="319">
        <v>25</v>
      </c>
      <c r="B38" s="320" t="s">
        <v>16</v>
      </c>
      <c r="C38" s="560">
        <v>0.1205244993761407</v>
      </c>
      <c r="D38" s="561">
        <v>0.14784152780292389</v>
      </c>
      <c r="E38" s="561">
        <v>0.10703605021892224</v>
      </c>
      <c r="F38" s="561">
        <v>6.5592736608521565E-2</v>
      </c>
      <c r="G38" s="562">
        <v>3.5671695774088227E-2</v>
      </c>
      <c r="H38" s="614"/>
      <c r="I38" s="614"/>
      <c r="J38" s="614"/>
      <c r="K38" s="614"/>
      <c r="L38" s="614"/>
      <c r="M38" s="569"/>
      <c r="N38" s="569"/>
      <c r="O38" s="569"/>
      <c r="P38" s="569"/>
      <c r="Q38" s="569"/>
      <c r="R38" s="569"/>
      <c r="S38" s="569"/>
      <c r="T38" s="569"/>
      <c r="U38" s="569"/>
      <c r="V38" s="569"/>
    </row>
    <row r="39" spans="1:22" ht="15" customHeight="1">
      <c r="A39" s="312"/>
      <c r="B39" s="313" t="s">
        <v>17</v>
      </c>
      <c r="C39" s="563"/>
      <c r="D39" s="563"/>
      <c r="E39" s="563"/>
      <c r="F39" s="563"/>
      <c r="G39" s="564"/>
      <c r="H39" s="614"/>
      <c r="I39" s="614"/>
      <c r="J39" s="614"/>
      <c r="K39" s="614"/>
      <c r="L39" s="614"/>
      <c r="M39" s="569"/>
      <c r="N39" s="569"/>
      <c r="O39" s="569"/>
      <c r="P39" s="569"/>
      <c r="Q39" s="569"/>
      <c r="R39" s="569"/>
      <c r="S39" s="569"/>
      <c r="T39" s="569"/>
      <c r="U39" s="569"/>
      <c r="V39" s="569"/>
    </row>
    <row r="40" spans="1:22" ht="15" customHeight="1">
      <c r="A40" s="319">
        <v>26</v>
      </c>
      <c r="B40" s="320" t="s">
        <v>18</v>
      </c>
      <c r="C40" s="560">
        <v>0.29448050741426651</v>
      </c>
      <c r="D40" s="560">
        <v>0.27316737593502588</v>
      </c>
      <c r="E40" s="560">
        <v>0.27662304685690892</v>
      </c>
      <c r="F40" s="560">
        <v>0.30594756265946521</v>
      </c>
      <c r="G40" s="565">
        <v>0.31488130959197752</v>
      </c>
      <c r="H40" s="614"/>
      <c r="I40" s="614"/>
      <c r="J40" s="614"/>
      <c r="K40" s="614"/>
      <c r="L40" s="614"/>
      <c r="M40" s="569"/>
      <c r="N40" s="569"/>
      <c r="O40" s="569"/>
      <c r="P40" s="569"/>
      <c r="Q40" s="569"/>
      <c r="R40" s="569"/>
      <c r="S40" s="569"/>
      <c r="T40" s="569"/>
      <c r="U40" s="569"/>
      <c r="V40" s="569"/>
    </row>
    <row r="41" spans="1:22" ht="15" customHeight="1">
      <c r="A41" s="319">
        <v>27</v>
      </c>
      <c r="B41" s="320" t="s">
        <v>19</v>
      </c>
      <c r="C41" s="560">
        <v>0.756827674106062</v>
      </c>
      <c r="D41" s="560">
        <v>0.7602654179884909</v>
      </c>
      <c r="E41" s="560">
        <v>0.74945128187848487</v>
      </c>
      <c r="F41" s="560">
        <v>0.74745487672270083</v>
      </c>
      <c r="G41" s="565">
        <v>0.74817474367060344</v>
      </c>
      <c r="H41" s="614"/>
      <c r="I41" s="614"/>
      <c r="J41" s="614"/>
      <c r="K41" s="614"/>
      <c r="L41" s="614"/>
      <c r="M41" s="569"/>
      <c r="N41" s="569"/>
      <c r="O41" s="569"/>
      <c r="P41" s="569"/>
      <c r="Q41" s="569"/>
      <c r="R41" s="569"/>
      <c r="S41" s="569"/>
      <c r="T41" s="569"/>
      <c r="U41" s="569"/>
      <c r="V41" s="569"/>
    </row>
    <row r="42" spans="1:22" ht="15" customHeight="1">
      <c r="A42" s="319">
        <v>28</v>
      </c>
      <c r="B42" s="321" t="s">
        <v>20</v>
      </c>
      <c r="C42" s="560">
        <v>0.39409706344958761</v>
      </c>
      <c r="D42" s="560">
        <v>0.38042874524725528</v>
      </c>
      <c r="E42" s="560">
        <v>0.38943108419361061</v>
      </c>
      <c r="F42" s="560">
        <v>0.36822471873603341</v>
      </c>
      <c r="G42" s="565">
        <v>0.40416596945710787</v>
      </c>
      <c r="H42" s="614"/>
      <c r="I42" s="614"/>
      <c r="J42" s="614"/>
      <c r="K42" s="614"/>
      <c r="L42" s="614"/>
      <c r="M42" s="569"/>
      <c r="N42" s="569"/>
      <c r="O42" s="569"/>
      <c r="P42" s="569"/>
      <c r="Q42" s="569"/>
      <c r="R42" s="569"/>
      <c r="S42" s="569"/>
      <c r="T42" s="569"/>
      <c r="U42" s="569"/>
      <c r="V42" s="569"/>
    </row>
    <row r="43" spans="1:22" ht="15" customHeight="1">
      <c r="A43" s="325"/>
      <c r="B43" s="313" t="s">
        <v>248</v>
      </c>
      <c r="C43" s="194"/>
      <c r="D43" s="194"/>
      <c r="E43" s="194"/>
      <c r="F43" s="194"/>
      <c r="G43" s="195"/>
      <c r="H43" s="614"/>
      <c r="I43" s="614"/>
      <c r="J43" s="614"/>
      <c r="K43" s="614"/>
      <c r="L43" s="614"/>
    </row>
    <row r="44" spans="1:22" ht="15" customHeight="1">
      <c r="A44" s="319">
        <v>29</v>
      </c>
      <c r="B44" s="368" t="s">
        <v>241</v>
      </c>
      <c r="C44" s="321">
        <v>553177760.01993299</v>
      </c>
      <c r="D44" s="321">
        <v>525943171.01744008</v>
      </c>
      <c r="E44" s="321">
        <v>463139759.03000003</v>
      </c>
      <c r="F44" s="321">
        <v>556792245.74498093</v>
      </c>
      <c r="G44" s="324">
        <v>562635920.89750004</v>
      </c>
      <c r="H44" s="614"/>
      <c r="I44" s="614"/>
      <c r="J44" s="614"/>
      <c r="K44" s="614"/>
      <c r="L44" s="614"/>
    </row>
    <row r="45" spans="1:22" ht="15">
      <c r="A45" s="319">
        <v>30</v>
      </c>
      <c r="B45" s="320" t="s">
        <v>242</v>
      </c>
      <c r="C45" s="321">
        <v>373720040.40682596</v>
      </c>
      <c r="D45" s="322">
        <v>320834935.14575297</v>
      </c>
      <c r="E45" s="322">
        <v>322246428.53574556</v>
      </c>
      <c r="F45" s="322">
        <v>306316613.22774899</v>
      </c>
      <c r="G45" s="323">
        <v>296248908.39557755</v>
      </c>
      <c r="H45" s="614"/>
      <c r="I45" s="614"/>
      <c r="J45" s="614"/>
      <c r="K45" s="614"/>
      <c r="L45" s="614"/>
    </row>
    <row r="46" spans="1:22" ht="15">
      <c r="A46" s="363">
        <v>31</v>
      </c>
      <c r="B46" s="364" t="s">
        <v>240</v>
      </c>
      <c r="C46" s="560">
        <v>1.480192925746642</v>
      </c>
      <c r="D46" s="560">
        <v>1.6392952057372054</v>
      </c>
      <c r="E46" s="560">
        <v>1.4372223181323038</v>
      </c>
      <c r="F46" s="560">
        <v>1.8177017559638569</v>
      </c>
      <c r="G46" s="565">
        <v>1.8991999799918897</v>
      </c>
      <c r="H46" s="614"/>
      <c r="I46" s="614"/>
      <c r="J46" s="614"/>
      <c r="K46" s="614"/>
      <c r="L46" s="614"/>
    </row>
    <row r="47" spans="1:22" ht="15">
      <c r="A47" s="363"/>
      <c r="B47" s="313" t="s">
        <v>345</v>
      </c>
      <c r="C47" s="194"/>
      <c r="D47" s="194"/>
      <c r="E47" s="194"/>
      <c r="F47" s="194"/>
      <c r="G47" s="195"/>
      <c r="H47" s="614"/>
      <c r="I47" s="614"/>
      <c r="J47" s="614"/>
      <c r="K47" s="614"/>
      <c r="L47" s="614"/>
    </row>
    <row r="48" spans="1:22" ht="15">
      <c r="A48" s="363">
        <v>32</v>
      </c>
      <c r="B48" s="364" t="s">
        <v>352</v>
      </c>
      <c r="C48" s="365">
        <v>1511864684.9834547</v>
      </c>
      <c r="D48" s="366">
        <v>1461775494.8668325</v>
      </c>
      <c r="E48" s="366">
        <v>1469269530.3723035</v>
      </c>
      <c r="F48" s="366">
        <v>1413007453.9242656</v>
      </c>
      <c r="G48" s="367">
        <v>1375445188.4344397</v>
      </c>
      <c r="H48" s="614"/>
      <c r="I48" s="614"/>
      <c r="J48" s="614"/>
      <c r="K48" s="614"/>
      <c r="L48" s="614"/>
    </row>
    <row r="49" spans="1:12" ht="15">
      <c r="A49" s="363">
        <v>33</v>
      </c>
      <c r="B49" s="364" t="s">
        <v>365</v>
      </c>
      <c r="C49" s="365">
        <v>1013585143.3014122</v>
      </c>
      <c r="D49" s="366">
        <v>1034456951.1395755</v>
      </c>
      <c r="E49" s="366">
        <v>1006596768.5895195</v>
      </c>
      <c r="F49" s="366">
        <v>940092073.70785427</v>
      </c>
      <c r="G49" s="367">
        <v>905676691.55636537</v>
      </c>
      <c r="H49" s="614"/>
      <c r="I49" s="614"/>
      <c r="J49" s="614"/>
      <c r="K49" s="614"/>
      <c r="L49" s="614"/>
    </row>
    <row r="50" spans="1:12" thickBot="1">
      <c r="A50" s="71">
        <v>34</v>
      </c>
      <c r="B50" s="150" t="s">
        <v>379</v>
      </c>
      <c r="C50" s="566">
        <v>1.4916010706895966</v>
      </c>
      <c r="D50" s="567">
        <v>1.413084897594352</v>
      </c>
      <c r="E50" s="567">
        <v>1.4596406189849964</v>
      </c>
      <c r="F50" s="567">
        <v>1.5030521939741148</v>
      </c>
      <c r="G50" s="568">
        <v>1.5186933717713302</v>
      </c>
      <c r="H50" s="614"/>
      <c r="I50" s="614"/>
      <c r="J50" s="614"/>
      <c r="K50" s="614"/>
      <c r="L50" s="614"/>
    </row>
    <row r="51" spans="1:12">
      <c r="A51" s="12"/>
    </row>
    <row r="52" spans="1:12">
      <c r="B52" s="14"/>
    </row>
    <row r="53" spans="1:12" ht="65.25">
      <c r="B53" s="228" t="s">
        <v>247</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D43"/>
  <sheetViews>
    <sheetView zoomScale="80" zoomScaleNormal="80" workbookViewId="0">
      <selection activeCell="P18" sqref="P18"/>
    </sheetView>
  </sheetViews>
  <sheetFormatPr defaultRowHeight="15"/>
  <cols>
    <col min="1" max="1" width="11.42578125" customWidth="1"/>
    <col min="2" max="2" width="76.85546875" style="2" customWidth="1"/>
    <col min="3" max="3" width="22.85546875" customWidth="1"/>
  </cols>
  <sheetData>
    <row r="1" spans="1:4">
      <c r="A1" s="1" t="s">
        <v>108</v>
      </c>
      <c r="B1" t="str">
        <f>Info!C2</f>
        <v>ს.ს "პროკრედიტ ბანკი"</v>
      </c>
    </row>
    <row r="2" spans="1:4">
      <c r="A2" s="1" t="s">
        <v>109</v>
      </c>
      <c r="B2" s="326">
        <f>'1. key ratios'!B2</f>
        <v>45657</v>
      </c>
    </row>
    <row r="3" spans="1:4">
      <c r="A3" s="1"/>
      <c r="B3"/>
    </row>
    <row r="4" spans="1:4">
      <c r="A4" s="1" t="s">
        <v>320</v>
      </c>
      <c r="B4" t="s">
        <v>279</v>
      </c>
    </row>
    <row r="5" spans="1:4">
      <c r="A5" s="258"/>
      <c r="B5" s="258" t="s">
        <v>280</v>
      </c>
      <c r="C5" s="270"/>
    </row>
    <row r="6" spans="1:4">
      <c r="A6" s="259">
        <v>1</v>
      </c>
      <c r="B6" s="271" t="s">
        <v>332</v>
      </c>
      <c r="C6" s="272">
        <v>1972820938.3212249</v>
      </c>
      <c r="D6" s="690"/>
    </row>
    <row r="7" spans="1:4">
      <c r="A7" s="259">
        <v>2</v>
      </c>
      <c r="B7" s="271" t="s">
        <v>281</v>
      </c>
      <c r="C7" s="272">
        <v>-11652210.7469</v>
      </c>
      <c r="D7" s="690"/>
    </row>
    <row r="8" spans="1:4">
      <c r="A8" s="260">
        <v>3</v>
      </c>
      <c r="B8" s="273" t="s">
        <v>282</v>
      </c>
      <c r="C8" s="274">
        <v>1961168727.5743248</v>
      </c>
      <c r="D8" s="690"/>
    </row>
    <row r="9" spans="1:4">
      <c r="A9" s="261"/>
      <c r="B9" s="261" t="s">
        <v>283</v>
      </c>
      <c r="C9" s="275"/>
      <c r="D9" s="690"/>
    </row>
    <row r="10" spans="1:4">
      <c r="A10" s="262">
        <v>4</v>
      </c>
      <c r="B10" s="276" t="s">
        <v>284</v>
      </c>
      <c r="C10" s="272">
        <v>0</v>
      </c>
      <c r="D10" s="690"/>
    </row>
    <row r="11" spans="1:4">
      <c r="A11" s="262">
        <v>5</v>
      </c>
      <c r="B11" s="277" t="s">
        <v>285</v>
      </c>
      <c r="C11" s="272">
        <v>0</v>
      </c>
      <c r="D11" s="690"/>
    </row>
    <row r="12" spans="1:4">
      <c r="A12" s="262" t="s">
        <v>286</v>
      </c>
      <c r="B12" s="271" t="s">
        <v>287</v>
      </c>
      <c r="C12" s="274">
        <v>0</v>
      </c>
      <c r="D12" s="690"/>
    </row>
    <row r="13" spans="1:4">
      <c r="A13" s="263">
        <v>6</v>
      </c>
      <c r="B13" s="278" t="s">
        <v>288</v>
      </c>
      <c r="C13" s="272">
        <v>0</v>
      </c>
      <c r="D13" s="690"/>
    </row>
    <row r="14" spans="1:4">
      <c r="A14" s="263">
        <v>7</v>
      </c>
      <c r="B14" s="279" t="s">
        <v>289</v>
      </c>
      <c r="C14" s="272">
        <v>0</v>
      </c>
      <c r="D14" s="690"/>
    </row>
    <row r="15" spans="1:4">
      <c r="A15" s="264">
        <v>8</v>
      </c>
      <c r="B15" s="271" t="s">
        <v>290</v>
      </c>
      <c r="C15" s="272">
        <v>0</v>
      </c>
      <c r="D15" s="690"/>
    </row>
    <row r="16" spans="1:4" ht="24">
      <c r="A16" s="263">
        <v>9</v>
      </c>
      <c r="B16" s="279" t="s">
        <v>291</v>
      </c>
      <c r="C16" s="272">
        <v>0</v>
      </c>
      <c r="D16" s="690"/>
    </row>
    <row r="17" spans="1:4">
      <c r="A17" s="263">
        <v>10</v>
      </c>
      <c r="B17" s="279" t="s">
        <v>292</v>
      </c>
      <c r="C17" s="272">
        <v>0</v>
      </c>
      <c r="D17" s="690"/>
    </row>
    <row r="18" spans="1:4">
      <c r="A18" s="265">
        <v>11</v>
      </c>
      <c r="B18" s="280" t="s">
        <v>293</v>
      </c>
      <c r="C18" s="274">
        <v>0</v>
      </c>
      <c r="D18" s="690"/>
    </row>
    <row r="19" spans="1:4">
      <c r="A19" s="261"/>
      <c r="B19" s="261" t="s">
        <v>294</v>
      </c>
      <c r="C19" s="281"/>
      <c r="D19" s="690"/>
    </row>
    <row r="20" spans="1:4">
      <c r="A20" s="263">
        <v>12</v>
      </c>
      <c r="B20" s="276" t="s">
        <v>295</v>
      </c>
      <c r="C20" s="272">
        <v>0</v>
      </c>
      <c r="D20" s="690"/>
    </row>
    <row r="21" spans="1:4">
      <c r="A21" s="263">
        <v>13</v>
      </c>
      <c r="B21" s="276" t="s">
        <v>296</v>
      </c>
      <c r="C21" s="272">
        <v>0</v>
      </c>
      <c r="D21" s="690"/>
    </row>
    <row r="22" spans="1:4">
      <c r="A22" s="263">
        <v>14</v>
      </c>
      <c r="B22" s="276" t="s">
        <v>297</v>
      </c>
      <c r="C22" s="272">
        <v>0</v>
      </c>
      <c r="D22" s="690"/>
    </row>
    <row r="23" spans="1:4" ht="24">
      <c r="A23" s="263" t="s">
        <v>298</v>
      </c>
      <c r="B23" s="276" t="s">
        <v>299</v>
      </c>
      <c r="C23" s="272">
        <v>0</v>
      </c>
      <c r="D23" s="690"/>
    </row>
    <row r="24" spans="1:4">
      <c r="A24" s="263">
        <v>15</v>
      </c>
      <c r="B24" s="276" t="s">
        <v>300</v>
      </c>
      <c r="C24" s="272">
        <v>0</v>
      </c>
      <c r="D24" s="690"/>
    </row>
    <row r="25" spans="1:4">
      <c r="A25" s="263" t="s">
        <v>301</v>
      </c>
      <c r="B25" s="271" t="s">
        <v>302</v>
      </c>
      <c r="C25" s="272">
        <v>0</v>
      </c>
      <c r="D25" s="690"/>
    </row>
    <row r="26" spans="1:4">
      <c r="A26" s="265">
        <v>16</v>
      </c>
      <c r="B26" s="280" t="s">
        <v>303</v>
      </c>
      <c r="C26" s="274">
        <v>0</v>
      </c>
      <c r="D26" s="690"/>
    </row>
    <row r="27" spans="1:4">
      <c r="A27" s="261"/>
      <c r="B27" s="261" t="s">
        <v>304</v>
      </c>
      <c r="C27" s="275"/>
      <c r="D27" s="690"/>
    </row>
    <row r="28" spans="1:4">
      <c r="A28" s="262">
        <v>17</v>
      </c>
      <c r="B28" s="271" t="s">
        <v>305</v>
      </c>
      <c r="C28" s="272">
        <v>151460897.99250001</v>
      </c>
      <c r="D28" s="690"/>
    </row>
    <row r="29" spans="1:4">
      <c r="A29" s="262">
        <v>18</v>
      </c>
      <c r="B29" s="271" t="s">
        <v>306</v>
      </c>
      <c r="C29" s="272">
        <v>-71177299.576960012</v>
      </c>
      <c r="D29" s="690"/>
    </row>
    <row r="30" spans="1:4">
      <c r="A30" s="265">
        <v>19</v>
      </c>
      <c r="B30" s="280" t="s">
        <v>307</v>
      </c>
      <c r="C30" s="274">
        <v>80283598.415539995</v>
      </c>
      <c r="D30" s="690"/>
    </row>
    <row r="31" spans="1:4">
      <c r="A31" s="266"/>
      <c r="B31" s="261" t="s">
        <v>308</v>
      </c>
      <c r="C31" s="275"/>
      <c r="D31" s="690"/>
    </row>
    <row r="32" spans="1:4">
      <c r="A32" s="262" t="s">
        <v>309</v>
      </c>
      <c r="B32" s="276" t="s">
        <v>310</v>
      </c>
      <c r="C32" s="282">
        <v>0</v>
      </c>
      <c r="D32" s="690"/>
    </row>
    <row r="33" spans="1:4">
      <c r="A33" s="262" t="s">
        <v>311</v>
      </c>
      <c r="B33" s="277" t="s">
        <v>312</v>
      </c>
      <c r="C33" s="282">
        <v>0</v>
      </c>
      <c r="D33" s="690"/>
    </row>
    <row r="34" spans="1:4">
      <c r="A34" s="261"/>
      <c r="B34" s="261" t="s">
        <v>313</v>
      </c>
      <c r="C34" s="275"/>
      <c r="D34" s="690"/>
    </row>
    <row r="35" spans="1:4">
      <c r="A35" s="265">
        <v>20</v>
      </c>
      <c r="B35" s="280" t="s">
        <v>86</v>
      </c>
      <c r="C35" s="274">
        <v>303638878.28309995</v>
      </c>
      <c r="D35" s="690"/>
    </row>
    <row r="36" spans="1:4">
      <c r="A36" s="265">
        <v>21</v>
      </c>
      <c r="B36" s="280" t="s">
        <v>314</v>
      </c>
      <c r="C36" s="274">
        <v>2041452325.9898648</v>
      </c>
      <c r="D36" s="690"/>
    </row>
    <row r="37" spans="1:4">
      <c r="A37" s="267"/>
      <c r="B37" s="267" t="s">
        <v>279</v>
      </c>
      <c r="C37" s="275"/>
      <c r="D37" s="690"/>
    </row>
    <row r="38" spans="1:4">
      <c r="A38" s="265">
        <v>22</v>
      </c>
      <c r="B38" s="280" t="s">
        <v>279</v>
      </c>
      <c r="C38" s="650">
        <v>0.14873669809353532</v>
      </c>
      <c r="D38" s="690"/>
    </row>
    <row r="39" spans="1:4">
      <c r="A39" s="267"/>
      <c r="B39" s="267" t="s">
        <v>315</v>
      </c>
      <c r="C39" s="275"/>
      <c r="D39" s="690"/>
    </row>
    <row r="40" spans="1:4">
      <c r="A40" s="268" t="s">
        <v>316</v>
      </c>
      <c r="B40" s="276" t="s">
        <v>317</v>
      </c>
      <c r="C40" s="282">
        <v>0</v>
      </c>
      <c r="D40" s="690"/>
    </row>
    <row r="41" spans="1:4">
      <c r="A41" s="269" t="s">
        <v>318</v>
      </c>
      <c r="B41" s="277" t="s">
        <v>319</v>
      </c>
      <c r="C41" s="282">
        <v>0</v>
      </c>
      <c r="D41" s="690"/>
    </row>
    <row r="43" spans="1:4">
      <c r="B43" s="291" t="s">
        <v>333</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P42"/>
  <sheetViews>
    <sheetView zoomScale="80" zoomScaleNormal="80" workbookViewId="0">
      <pane xSplit="2" ySplit="6" topLeftCell="C7" activePane="bottomRight" state="frozen"/>
      <selection pane="topRight" activeCell="C1" sqref="C1"/>
      <selection pane="bottomLeft" activeCell="A7" sqref="A7"/>
      <selection pane="bottomRight" activeCell="G39" sqref="C8:G39"/>
    </sheetView>
  </sheetViews>
  <sheetFormatPr defaultRowHeight="15"/>
  <cols>
    <col min="1" max="1" width="9.85546875" style="1" bestFit="1" customWidth="1"/>
    <col min="2" max="2" width="82.5703125" style="14" customWidth="1"/>
    <col min="3" max="6" width="17.5703125" style="1" customWidth="1"/>
    <col min="7" max="7" width="23.42578125" style="1" bestFit="1" customWidth="1"/>
    <col min="8" max="8" width="5.5703125" bestFit="1" customWidth="1"/>
    <col min="9" max="9" width="9.5703125" bestFit="1" customWidth="1"/>
    <col min="10" max="10" width="10.28515625" bestFit="1" customWidth="1"/>
    <col min="11" max="12" width="8.140625" bestFit="1" customWidth="1"/>
    <col min="13" max="13" width="5.5703125" bestFit="1" customWidth="1"/>
    <col min="14" max="14" width="9.5703125" bestFit="1" customWidth="1"/>
    <col min="16" max="16" width="12.28515625" bestFit="1" customWidth="1"/>
  </cols>
  <sheetData>
    <row r="1" spans="1:16">
      <c r="A1" s="1" t="s">
        <v>108</v>
      </c>
      <c r="B1" s="1" t="str">
        <f>Info!C2</f>
        <v>ს.ს "პროკრედიტ ბანკი"</v>
      </c>
    </row>
    <row r="2" spans="1:16">
      <c r="A2" s="1" t="s">
        <v>109</v>
      </c>
      <c r="B2" s="326">
        <f>'1. key ratios'!B2</f>
        <v>45657</v>
      </c>
    </row>
    <row r="3" spans="1:16">
      <c r="B3" s="326"/>
    </row>
    <row r="4" spans="1:16" ht="15.75" thickBot="1">
      <c r="A4" s="1" t="s">
        <v>380</v>
      </c>
      <c r="B4" s="187" t="s">
        <v>345</v>
      </c>
    </row>
    <row r="5" spans="1:16">
      <c r="A5" s="330"/>
      <c r="B5" s="331"/>
      <c r="C5" s="759" t="s">
        <v>346</v>
      </c>
      <c r="D5" s="759"/>
      <c r="E5" s="759"/>
      <c r="F5" s="759"/>
      <c r="G5" s="760" t="s">
        <v>347</v>
      </c>
    </row>
    <row r="6" spans="1:16">
      <c r="A6" s="332"/>
      <c r="B6" s="333"/>
      <c r="C6" s="334" t="s">
        <v>348</v>
      </c>
      <c r="D6" s="334" t="s">
        <v>349</v>
      </c>
      <c r="E6" s="334" t="s">
        <v>350</v>
      </c>
      <c r="F6" s="334" t="s">
        <v>351</v>
      </c>
      <c r="G6" s="761"/>
    </row>
    <row r="7" spans="1:16">
      <c r="A7" s="335"/>
      <c r="B7" s="336" t="s">
        <v>352</v>
      </c>
      <c r="C7" s="337"/>
      <c r="D7" s="337"/>
      <c r="E7" s="337"/>
      <c r="F7" s="337"/>
      <c r="G7" s="338"/>
    </row>
    <row r="8" spans="1:16">
      <c r="A8" s="339">
        <v>1</v>
      </c>
      <c r="B8" s="340" t="s">
        <v>353</v>
      </c>
      <c r="C8" s="341">
        <v>303638878.28309995</v>
      </c>
      <c r="D8" s="341">
        <v>0</v>
      </c>
      <c r="E8" s="341">
        <v>0</v>
      </c>
      <c r="F8" s="341">
        <v>368523770.46769989</v>
      </c>
      <c r="G8" s="342">
        <v>672162648.75079989</v>
      </c>
      <c r="H8" s="690"/>
      <c r="I8" s="690"/>
      <c r="J8" s="690"/>
      <c r="K8" s="690"/>
      <c r="L8" s="690"/>
      <c r="M8" s="690"/>
      <c r="N8" s="690"/>
      <c r="O8" s="690"/>
      <c r="P8" s="690"/>
    </row>
    <row r="9" spans="1:16">
      <c r="A9" s="339">
        <v>2</v>
      </c>
      <c r="B9" s="343" t="s">
        <v>85</v>
      </c>
      <c r="C9" s="341">
        <v>303638878.28309995</v>
      </c>
      <c r="D9" s="341">
        <v>0</v>
      </c>
      <c r="E9" s="341">
        <v>0</v>
      </c>
      <c r="F9" s="341">
        <v>20462400</v>
      </c>
      <c r="G9" s="342">
        <v>324101278.28309995</v>
      </c>
      <c r="H9" s="690"/>
      <c r="I9" s="690"/>
      <c r="J9" s="690"/>
      <c r="K9" s="690"/>
      <c r="L9" s="690"/>
      <c r="M9" s="690"/>
      <c r="N9" s="690"/>
      <c r="O9" s="690"/>
    </row>
    <row r="10" spans="1:16">
      <c r="A10" s="339">
        <v>3</v>
      </c>
      <c r="B10" s="343" t="s">
        <v>354</v>
      </c>
      <c r="C10" s="344"/>
      <c r="D10" s="344"/>
      <c r="E10" s="344"/>
      <c r="F10" s="341">
        <v>348061370.46769989</v>
      </c>
      <c r="G10" s="342">
        <v>348061370.46769989</v>
      </c>
      <c r="H10" s="690"/>
      <c r="I10" s="690"/>
      <c r="J10" s="690"/>
      <c r="K10" s="690"/>
      <c r="L10" s="690"/>
      <c r="M10" s="690"/>
      <c r="N10" s="690"/>
      <c r="O10" s="690"/>
    </row>
    <row r="11" spans="1:16" ht="26.25">
      <c r="A11" s="339">
        <v>4</v>
      </c>
      <c r="B11" s="340" t="s">
        <v>355</v>
      </c>
      <c r="C11" s="341">
        <v>274566694.10570002</v>
      </c>
      <c r="D11" s="341">
        <v>142770932.32637498</v>
      </c>
      <c r="E11" s="341">
        <v>104882922.372225</v>
      </c>
      <c r="F11" s="341">
        <v>21690082.741099998</v>
      </c>
      <c r="G11" s="342">
        <v>500922184.9587549</v>
      </c>
      <c r="H11" s="690"/>
      <c r="I11" s="690"/>
      <c r="J11" s="690"/>
      <c r="K11" s="690"/>
      <c r="L11" s="690"/>
      <c r="M11" s="690"/>
      <c r="N11" s="690"/>
      <c r="O11" s="690"/>
    </row>
    <row r="12" spans="1:16">
      <c r="A12" s="339">
        <v>5</v>
      </c>
      <c r="B12" s="343" t="s">
        <v>356</v>
      </c>
      <c r="C12" s="341">
        <v>252867420.78530002</v>
      </c>
      <c r="D12" s="345">
        <v>139170725.52897498</v>
      </c>
      <c r="E12" s="341">
        <v>100205700.05922501</v>
      </c>
      <c r="F12" s="341">
        <v>16571418.4844</v>
      </c>
      <c r="G12" s="342">
        <v>483374501.6150049</v>
      </c>
      <c r="H12" s="690"/>
      <c r="I12" s="690"/>
      <c r="J12" s="690"/>
      <c r="K12" s="690"/>
      <c r="L12" s="690"/>
      <c r="M12" s="690"/>
      <c r="N12" s="690"/>
      <c r="O12" s="690"/>
    </row>
    <row r="13" spans="1:16">
      <c r="A13" s="339">
        <v>6</v>
      </c>
      <c r="B13" s="343" t="s">
        <v>357</v>
      </c>
      <c r="C13" s="341">
        <v>21699273.3204</v>
      </c>
      <c r="D13" s="345">
        <v>3600206.7973999996</v>
      </c>
      <c r="E13" s="341">
        <v>4677222.3129999992</v>
      </c>
      <c r="F13" s="341">
        <v>5118664.2566999998</v>
      </c>
      <c r="G13" s="342">
        <v>17547683.34375</v>
      </c>
      <c r="H13" s="690"/>
      <c r="I13" s="690"/>
      <c r="J13" s="690"/>
      <c r="K13" s="690"/>
      <c r="L13" s="690"/>
      <c r="M13" s="690"/>
      <c r="N13" s="690"/>
      <c r="O13" s="690"/>
    </row>
    <row r="14" spans="1:16">
      <c r="A14" s="339">
        <v>7</v>
      </c>
      <c r="B14" s="340" t="s">
        <v>358</v>
      </c>
      <c r="C14" s="341">
        <v>504236012.96789998</v>
      </c>
      <c r="D14" s="341">
        <v>109270935.5035</v>
      </c>
      <c r="E14" s="341">
        <v>87432304.921800002</v>
      </c>
      <c r="F14" s="341">
        <v>20532.39</v>
      </c>
      <c r="G14" s="342">
        <v>338779851.27390003</v>
      </c>
      <c r="H14" s="690"/>
      <c r="I14" s="690"/>
      <c r="J14" s="690"/>
      <c r="K14" s="690"/>
      <c r="L14" s="690"/>
      <c r="M14" s="690"/>
      <c r="N14" s="690"/>
      <c r="O14" s="690"/>
    </row>
    <row r="15" spans="1:16" ht="51.75">
      <c r="A15" s="339">
        <v>8</v>
      </c>
      <c r="B15" s="343" t="s">
        <v>359</v>
      </c>
      <c r="C15" s="341">
        <v>486233044.40249997</v>
      </c>
      <c r="D15" s="345">
        <v>103873820.8335</v>
      </c>
      <c r="E15" s="341">
        <v>56018994.527400002</v>
      </c>
      <c r="F15" s="341">
        <v>20532.39</v>
      </c>
      <c r="G15" s="342">
        <v>323073196.07670003</v>
      </c>
      <c r="H15" s="690"/>
      <c r="I15" s="690"/>
      <c r="J15" s="690"/>
      <c r="K15" s="690"/>
      <c r="L15" s="690"/>
      <c r="M15" s="690"/>
      <c r="N15" s="690"/>
      <c r="O15" s="690"/>
    </row>
    <row r="16" spans="1:16" ht="26.25">
      <c r="A16" s="339">
        <v>9</v>
      </c>
      <c r="B16" s="343" t="s">
        <v>360</v>
      </c>
      <c r="C16" s="341">
        <v>18002968.565400001</v>
      </c>
      <c r="D16" s="345">
        <v>5397114.6699999999</v>
      </c>
      <c r="E16" s="341">
        <v>31413310.394400001</v>
      </c>
      <c r="F16" s="341">
        <v>0</v>
      </c>
      <c r="G16" s="342">
        <v>15706655.1972</v>
      </c>
      <c r="H16" s="690"/>
      <c r="I16" s="690"/>
      <c r="J16" s="690"/>
      <c r="K16" s="690"/>
      <c r="L16" s="690"/>
      <c r="M16" s="690"/>
      <c r="N16" s="690"/>
      <c r="O16" s="690"/>
    </row>
    <row r="17" spans="1:15">
      <c r="A17" s="339">
        <v>10</v>
      </c>
      <c r="B17" s="340" t="s">
        <v>361</v>
      </c>
      <c r="C17" s="341">
        <v>0</v>
      </c>
      <c r="D17" s="345">
        <v>0</v>
      </c>
      <c r="E17" s="341">
        <v>0</v>
      </c>
      <c r="F17" s="341">
        <v>0</v>
      </c>
      <c r="G17" s="342">
        <v>0</v>
      </c>
      <c r="H17" s="690"/>
      <c r="I17" s="690"/>
      <c r="J17" s="690"/>
      <c r="K17" s="690"/>
      <c r="L17" s="690"/>
      <c r="M17" s="690"/>
      <c r="N17" s="690"/>
      <c r="O17" s="690"/>
    </row>
    <row r="18" spans="1:15">
      <c r="A18" s="339">
        <v>11</v>
      </c>
      <c r="B18" s="340" t="s">
        <v>89</v>
      </c>
      <c r="C18" s="341">
        <v>0</v>
      </c>
      <c r="D18" s="345">
        <v>43363279.663699999</v>
      </c>
      <c r="E18" s="341">
        <v>3149310.2766</v>
      </c>
      <c r="F18" s="341">
        <v>2192676.6225999999</v>
      </c>
      <c r="G18" s="342">
        <v>0</v>
      </c>
      <c r="H18" s="690"/>
      <c r="I18" s="690"/>
      <c r="J18" s="690"/>
      <c r="K18" s="690"/>
      <c r="L18" s="690"/>
      <c r="M18" s="690"/>
      <c r="N18" s="690"/>
      <c r="O18" s="690"/>
    </row>
    <row r="19" spans="1:15">
      <c r="A19" s="339">
        <v>12</v>
      </c>
      <c r="B19" s="343" t="s">
        <v>362</v>
      </c>
      <c r="C19" s="344"/>
      <c r="D19" s="345">
        <v>4569604.1004999997</v>
      </c>
      <c r="E19" s="341">
        <v>0</v>
      </c>
      <c r="F19" s="341">
        <v>0</v>
      </c>
      <c r="G19" s="342">
        <v>0</v>
      </c>
      <c r="H19" s="690"/>
      <c r="I19" s="690"/>
      <c r="J19" s="690"/>
      <c r="K19" s="690"/>
      <c r="L19" s="690"/>
      <c r="M19" s="690"/>
      <c r="N19" s="690"/>
      <c r="O19" s="690"/>
    </row>
    <row r="20" spans="1:15" ht="26.25">
      <c r="A20" s="339">
        <v>13</v>
      </c>
      <c r="B20" s="343" t="s">
        <v>363</v>
      </c>
      <c r="C20" s="341">
        <v>0</v>
      </c>
      <c r="D20" s="341">
        <v>38793675.563199997</v>
      </c>
      <c r="E20" s="341">
        <v>3149310.2766</v>
      </c>
      <c r="F20" s="341">
        <v>2192676.6225999999</v>
      </c>
      <c r="G20" s="342">
        <v>0</v>
      </c>
      <c r="H20" s="690"/>
      <c r="I20" s="690"/>
      <c r="J20" s="690"/>
      <c r="K20" s="690"/>
      <c r="L20" s="690"/>
      <c r="M20" s="690"/>
      <c r="N20" s="690"/>
      <c r="O20" s="690"/>
    </row>
    <row r="21" spans="1:15">
      <c r="A21" s="346">
        <v>14</v>
      </c>
      <c r="B21" s="347" t="s">
        <v>364</v>
      </c>
      <c r="C21" s="344"/>
      <c r="D21" s="344"/>
      <c r="E21" s="344"/>
      <c r="F21" s="344"/>
      <c r="G21" s="348">
        <v>1511864684.9834547</v>
      </c>
      <c r="H21" s="690"/>
      <c r="I21" s="690"/>
      <c r="J21" s="690"/>
      <c r="K21" s="690"/>
      <c r="L21" s="690"/>
      <c r="M21" s="690"/>
      <c r="N21" s="690"/>
      <c r="O21" s="690"/>
    </row>
    <row r="22" spans="1:15">
      <c r="A22" s="349"/>
      <c r="B22" s="369" t="s">
        <v>365</v>
      </c>
      <c r="C22" s="350"/>
      <c r="D22" s="351"/>
      <c r="E22" s="350"/>
      <c r="F22" s="350"/>
      <c r="G22" s="352"/>
      <c r="H22" s="690"/>
      <c r="I22" s="690"/>
      <c r="J22" s="690"/>
      <c r="K22" s="690"/>
      <c r="L22" s="690"/>
      <c r="M22" s="690"/>
      <c r="N22" s="690"/>
      <c r="O22" s="690"/>
    </row>
    <row r="23" spans="1:15">
      <c r="A23" s="339">
        <v>15</v>
      </c>
      <c r="B23" s="340" t="s">
        <v>224</v>
      </c>
      <c r="C23" s="353">
        <v>321314852.03900003</v>
      </c>
      <c r="D23" s="354">
        <v>238473643.20370001</v>
      </c>
      <c r="E23" s="353">
        <v>0</v>
      </c>
      <c r="F23" s="353">
        <v>0</v>
      </c>
      <c r="G23" s="342">
        <v>12196362.160185002</v>
      </c>
      <c r="H23" s="690"/>
      <c r="I23" s="690"/>
      <c r="J23" s="690"/>
      <c r="K23" s="690"/>
      <c r="L23" s="690"/>
      <c r="M23" s="690"/>
      <c r="N23" s="690"/>
      <c r="O23" s="690"/>
    </row>
    <row r="24" spans="1:15">
      <c r="A24" s="339">
        <v>16</v>
      </c>
      <c r="B24" s="340" t="s">
        <v>366</v>
      </c>
      <c r="C24" s="341">
        <v>0</v>
      </c>
      <c r="D24" s="345">
        <v>123448508.17360002</v>
      </c>
      <c r="E24" s="341">
        <v>250780518.35360003</v>
      </c>
      <c r="F24" s="341">
        <v>899603443.28269982</v>
      </c>
      <c r="G24" s="342">
        <v>897692594.17569995</v>
      </c>
      <c r="H24" s="690"/>
      <c r="I24" s="690"/>
      <c r="J24" s="690"/>
      <c r="K24" s="690"/>
      <c r="L24" s="690"/>
      <c r="M24" s="690"/>
      <c r="N24" s="690"/>
      <c r="O24" s="690"/>
    </row>
    <row r="25" spans="1:15" ht="26.25">
      <c r="A25" s="339">
        <v>17</v>
      </c>
      <c r="B25" s="343" t="s">
        <v>367</v>
      </c>
      <c r="C25" s="341">
        <v>0</v>
      </c>
      <c r="D25" s="345">
        <v>0</v>
      </c>
      <c r="E25" s="341">
        <v>0</v>
      </c>
      <c r="F25" s="341">
        <v>0</v>
      </c>
      <c r="G25" s="342">
        <v>0</v>
      </c>
      <c r="H25" s="690"/>
      <c r="I25" s="690"/>
      <c r="J25" s="690"/>
      <c r="K25" s="690"/>
      <c r="L25" s="690"/>
      <c r="M25" s="690"/>
      <c r="N25" s="690"/>
      <c r="O25" s="690"/>
    </row>
    <row r="26" spans="1:15" ht="26.25">
      <c r="A26" s="339">
        <v>18</v>
      </c>
      <c r="B26" s="343" t="s">
        <v>368</v>
      </c>
      <c r="C26" s="341">
        <v>0</v>
      </c>
      <c r="D26" s="345">
        <v>0</v>
      </c>
      <c r="E26" s="341">
        <v>2441557.2599999998</v>
      </c>
      <c r="F26" s="341">
        <v>0</v>
      </c>
      <c r="G26" s="698">
        <v>1220778.6299999999</v>
      </c>
      <c r="H26" s="690"/>
      <c r="I26" s="690"/>
      <c r="J26" s="690"/>
      <c r="K26" s="690"/>
      <c r="L26" s="690"/>
      <c r="M26" s="690"/>
      <c r="N26" s="690"/>
      <c r="O26" s="690"/>
    </row>
    <row r="27" spans="1:15">
      <c r="A27" s="339">
        <v>19</v>
      </c>
      <c r="B27" s="343" t="s">
        <v>369</v>
      </c>
      <c r="C27" s="341">
        <v>0</v>
      </c>
      <c r="D27" s="345">
        <v>101238876.4228</v>
      </c>
      <c r="E27" s="341">
        <v>197858062.85860002</v>
      </c>
      <c r="F27" s="341">
        <v>754706210.62929988</v>
      </c>
      <c r="G27" s="698">
        <v>755058879.42088497</v>
      </c>
      <c r="H27" s="690"/>
      <c r="I27" s="690"/>
      <c r="J27" s="690"/>
      <c r="K27" s="690"/>
      <c r="L27" s="690"/>
      <c r="M27" s="690"/>
      <c r="N27" s="690"/>
      <c r="O27" s="690"/>
    </row>
    <row r="28" spans="1:15">
      <c r="A28" s="339">
        <v>20</v>
      </c>
      <c r="B28" s="355" t="s">
        <v>370</v>
      </c>
      <c r="C28" s="341">
        <v>0</v>
      </c>
      <c r="D28" s="345">
        <v>0</v>
      </c>
      <c r="E28" s="341">
        <v>0</v>
      </c>
      <c r="F28" s="341">
        <v>0</v>
      </c>
      <c r="G28" s="698">
        <v>0</v>
      </c>
      <c r="H28" s="690"/>
      <c r="I28" s="690"/>
      <c r="J28" s="690"/>
      <c r="K28" s="690"/>
      <c r="L28" s="690"/>
      <c r="M28" s="690"/>
      <c r="N28" s="690"/>
      <c r="O28" s="690"/>
    </row>
    <row r="29" spans="1:15">
      <c r="A29" s="339">
        <v>21</v>
      </c>
      <c r="B29" s="343" t="s">
        <v>371</v>
      </c>
      <c r="C29" s="341">
        <v>0</v>
      </c>
      <c r="D29" s="345">
        <v>20429575.137800001</v>
      </c>
      <c r="E29" s="341">
        <v>49307272.406000003</v>
      </c>
      <c r="F29" s="341">
        <v>143312808.80089998</v>
      </c>
      <c r="G29" s="698">
        <v>138752679.54729</v>
      </c>
      <c r="H29" s="690"/>
      <c r="I29" s="690"/>
      <c r="J29" s="690"/>
      <c r="K29" s="690"/>
      <c r="L29" s="690"/>
      <c r="M29" s="690"/>
      <c r="N29" s="690"/>
      <c r="O29" s="690"/>
    </row>
    <row r="30" spans="1:15">
      <c r="A30" s="339">
        <v>22</v>
      </c>
      <c r="B30" s="355" t="s">
        <v>370</v>
      </c>
      <c r="C30" s="341">
        <v>0</v>
      </c>
      <c r="D30" s="345">
        <v>7925330.4172</v>
      </c>
      <c r="E30" s="341">
        <v>15047903.1269</v>
      </c>
      <c r="F30" s="341">
        <v>54612847.969599999</v>
      </c>
      <c r="G30" s="698">
        <v>49068800.298639998</v>
      </c>
      <c r="H30" s="690"/>
      <c r="I30" s="690"/>
      <c r="J30" s="690"/>
      <c r="K30" s="690"/>
      <c r="L30" s="690"/>
      <c r="M30" s="690"/>
      <c r="N30" s="690"/>
      <c r="O30" s="690"/>
    </row>
    <row r="31" spans="1:15" ht="26.25">
      <c r="A31" s="339">
        <v>23</v>
      </c>
      <c r="B31" s="343" t="s">
        <v>372</v>
      </c>
      <c r="C31" s="341">
        <v>0</v>
      </c>
      <c r="D31" s="345">
        <v>1780056.6129999999</v>
      </c>
      <c r="E31" s="341">
        <v>1173625.8289999999</v>
      </c>
      <c r="F31" s="341">
        <v>1584423.8525</v>
      </c>
      <c r="G31" s="698">
        <v>2660256.5775249996</v>
      </c>
      <c r="H31" s="690"/>
      <c r="I31" s="690"/>
      <c r="J31" s="690"/>
      <c r="K31" s="690"/>
      <c r="L31" s="690"/>
      <c r="M31" s="690"/>
      <c r="N31" s="690"/>
      <c r="O31" s="690"/>
    </row>
    <row r="32" spans="1:15">
      <c r="A32" s="339">
        <v>24</v>
      </c>
      <c r="B32" s="340" t="s">
        <v>373</v>
      </c>
      <c r="C32" s="341">
        <v>0</v>
      </c>
      <c r="D32" s="345">
        <v>0</v>
      </c>
      <c r="E32" s="341">
        <v>0</v>
      </c>
      <c r="F32" s="341">
        <v>0</v>
      </c>
      <c r="G32" s="342">
        <v>0</v>
      </c>
      <c r="H32" s="690"/>
      <c r="I32" s="690"/>
      <c r="J32" s="690"/>
      <c r="K32" s="690"/>
      <c r="L32" s="690"/>
      <c r="M32" s="690"/>
      <c r="N32" s="690"/>
      <c r="O32" s="690"/>
    </row>
    <row r="33" spans="1:15">
      <c r="A33" s="339">
        <v>25</v>
      </c>
      <c r="B33" s="340" t="s">
        <v>99</v>
      </c>
      <c r="C33" s="341">
        <v>4838026.9199100183</v>
      </c>
      <c r="D33" s="341">
        <v>54672649.177948087</v>
      </c>
      <c r="E33" s="341">
        <v>5730045.7996000005</v>
      </c>
      <c r="F33" s="341">
        <v>66968540.51569999</v>
      </c>
      <c r="G33" s="342">
        <v>91475616.784384057</v>
      </c>
      <c r="H33" s="690"/>
      <c r="I33" s="690"/>
      <c r="J33" s="690"/>
      <c r="K33" s="690"/>
      <c r="L33" s="690"/>
      <c r="M33" s="690"/>
      <c r="N33" s="690"/>
      <c r="O33" s="690"/>
    </row>
    <row r="34" spans="1:15">
      <c r="A34" s="339">
        <v>26</v>
      </c>
      <c r="B34" s="343" t="s">
        <v>374</v>
      </c>
      <c r="C34" s="344"/>
      <c r="D34" s="345">
        <v>4561800</v>
      </c>
      <c r="E34" s="341">
        <v>0</v>
      </c>
      <c r="F34" s="341">
        <v>0</v>
      </c>
      <c r="G34" s="342">
        <v>4561800</v>
      </c>
      <c r="H34" s="690"/>
      <c r="I34" s="690"/>
      <c r="J34" s="690"/>
      <c r="K34" s="690"/>
      <c r="L34" s="690"/>
      <c r="M34" s="690"/>
      <c r="N34" s="690"/>
      <c r="O34" s="690"/>
    </row>
    <row r="35" spans="1:15">
      <c r="A35" s="339">
        <v>27</v>
      </c>
      <c r="B35" s="343" t="s">
        <v>375</v>
      </c>
      <c r="C35" s="341">
        <v>4838026.9199100183</v>
      </c>
      <c r="D35" s="345">
        <v>50110849.177948087</v>
      </c>
      <c r="E35" s="341">
        <v>5730045.7996000005</v>
      </c>
      <c r="F35" s="341">
        <v>66968540.51569999</v>
      </c>
      <c r="G35" s="342">
        <v>86913816.784384057</v>
      </c>
      <c r="H35" s="690"/>
      <c r="I35" s="690"/>
      <c r="J35" s="690"/>
      <c r="K35" s="690"/>
      <c r="L35" s="690"/>
      <c r="M35" s="690"/>
      <c r="N35" s="690"/>
      <c r="O35" s="690"/>
    </row>
    <row r="36" spans="1:15">
      <c r="A36" s="339">
        <v>28</v>
      </c>
      <c r="B36" s="340" t="s">
        <v>376</v>
      </c>
      <c r="C36" s="341">
        <v>0</v>
      </c>
      <c r="D36" s="345">
        <v>93224787.363099948</v>
      </c>
      <c r="E36" s="341">
        <v>20678732.736499999</v>
      </c>
      <c r="F36" s="341">
        <v>37630949.200800002</v>
      </c>
      <c r="G36" s="342">
        <v>12220570.181109997</v>
      </c>
      <c r="H36" s="690"/>
      <c r="I36" s="690"/>
      <c r="J36" s="690"/>
      <c r="K36" s="690"/>
      <c r="L36" s="690"/>
      <c r="M36" s="690"/>
      <c r="N36" s="690"/>
      <c r="O36" s="690"/>
    </row>
    <row r="37" spans="1:15">
      <c r="A37" s="346">
        <v>29</v>
      </c>
      <c r="B37" s="347" t="s">
        <v>377</v>
      </c>
      <c r="C37" s="344"/>
      <c r="D37" s="344"/>
      <c r="E37" s="344"/>
      <c r="F37" s="344"/>
      <c r="G37" s="348">
        <v>1013585143.301379</v>
      </c>
      <c r="H37" s="690"/>
      <c r="I37" s="690"/>
      <c r="J37" s="690"/>
      <c r="K37" s="690"/>
      <c r="L37" s="690"/>
      <c r="M37" s="690"/>
      <c r="N37" s="690"/>
      <c r="O37" s="690"/>
    </row>
    <row r="38" spans="1:15">
      <c r="A38" s="335"/>
      <c r="B38" s="356"/>
      <c r="C38" s="357"/>
      <c r="D38" s="357"/>
      <c r="E38" s="357"/>
      <c r="F38" s="357"/>
      <c r="G38" s="358"/>
      <c r="I38" s="690"/>
      <c r="J38" s="690"/>
      <c r="K38" s="690"/>
      <c r="L38" s="690"/>
      <c r="M38" s="690"/>
      <c r="N38" s="690"/>
    </row>
    <row r="39" spans="1:15" ht="15.75" thickBot="1">
      <c r="A39" s="359">
        <v>30</v>
      </c>
      <c r="B39" s="360" t="s">
        <v>345</v>
      </c>
      <c r="C39" s="221"/>
      <c r="D39" s="206"/>
      <c r="E39" s="206"/>
      <c r="F39" s="361"/>
      <c r="G39" s="362">
        <v>1.4916010706896456</v>
      </c>
      <c r="I39" s="690"/>
      <c r="J39" s="690"/>
      <c r="K39" s="690"/>
      <c r="L39" s="690"/>
      <c r="M39" s="690"/>
      <c r="N39" s="690"/>
    </row>
    <row r="40" spans="1:15">
      <c r="I40" s="690"/>
      <c r="J40" s="690"/>
      <c r="K40" s="690"/>
      <c r="L40" s="690"/>
      <c r="M40" s="690"/>
      <c r="N40" s="690"/>
    </row>
    <row r="42" spans="1:15" ht="39">
      <c r="B42" s="14" t="s">
        <v>378</v>
      </c>
      <c r="G42" s="697"/>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AD26"/>
  <sheetViews>
    <sheetView showGridLines="0" zoomScale="80" zoomScaleNormal="80" workbookViewId="0">
      <selection activeCell="K36" sqref="K36"/>
    </sheetView>
  </sheetViews>
  <sheetFormatPr defaultColWidth="9.140625" defaultRowHeight="12.75"/>
  <cols>
    <col min="1" max="1" width="11.85546875" style="371" bestFit="1" customWidth="1"/>
    <col min="2" max="2" width="105.140625" style="371" bestFit="1" customWidth="1"/>
    <col min="3" max="3" width="18.85546875" style="371" bestFit="1" customWidth="1"/>
    <col min="4" max="4" width="19.28515625" style="371" bestFit="1" customWidth="1"/>
    <col min="5" max="5" width="18.85546875" style="371" bestFit="1" customWidth="1"/>
    <col min="6" max="6" width="19.28515625" style="371" bestFit="1" customWidth="1"/>
    <col min="7" max="7" width="30.42578125" style="371" customWidth="1"/>
    <col min="8" max="8" width="20.5703125" style="371" bestFit="1" customWidth="1"/>
    <col min="9" max="16384" width="9.140625" style="371"/>
  </cols>
  <sheetData>
    <row r="1" spans="1:30" ht="13.5">
      <c r="A1" s="370" t="s">
        <v>108</v>
      </c>
      <c r="B1" s="290" t="str">
        <f>Info!C2</f>
        <v>ს.ს "პროკრედიტ ბანკი"</v>
      </c>
    </row>
    <row r="2" spans="1:30">
      <c r="A2" s="370" t="s">
        <v>109</v>
      </c>
      <c r="B2" s="373">
        <f>'1. key ratios'!B2</f>
        <v>45657</v>
      </c>
    </row>
    <row r="3" spans="1:30">
      <c r="A3" s="372" t="s">
        <v>381</v>
      </c>
    </row>
    <row r="5" spans="1:30">
      <c r="A5" s="762" t="s">
        <v>382</v>
      </c>
      <c r="B5" s="763"/>
      <c r="C5" s="768" t="s">
        <v>383</v>
      </c>
      <c r="D5" s="769"/>
      <c r="E5" s="769"/>
      <c r="F5" s="769"/>
      <c r="G5" s="769"/>
      <c r="H5" s="770"/>
    </row>
    <row r="6" spans="1:30">
      <c r="A6" s="764"/>
      <c r="B6" s="765"/>
      <c r="C6" s="771"/>
      <c r="D6" s="772"/>
      <c r="E6" s="772"/>
      <c r="F6" s="772"/>
      <c r="G6" s="772"/>
      <c r="H6" s="773"/>
    </row>
    <row r="7" spans="1:30" ht="25.5">
      <c r="A7" s="766"/>
      <c r="B7" s="767"/>
      <c r="C7" s="449" t="s">
        <v>384</v>
      </c>
      <c r="D7" s="449" t="s">
        <v>385</v>
      </c>
      <c r="E7" s="449" t="s">
        <v>386</v>
      </c>
      <c r="F7" s="449" t="s">
        <v>387</v>
      </c>
      <c r="G7" s="449" t="s">
        <v>497</v>
      </c>
      <c r="H7" s="449" t="s">
        <v>66</v>
      </c>
    </row>
    <row r="8" spans="1:30">
      <c r="A8" s="445">
        <v>1</v>
      </c>
      <c r="B8" s="444" t="s">
        <v>134</v>
      </c>
      <c r="C8" s="651">
        <v>281318323.95089543</v>
      </c>
      <c r="D8" s="651">
        <v>53156831.700000003</v>
      </c>
      <c r="E8" s="651">
        <v>22354481.73</v>
      </c>
      <c r="F8" s="651">
        <v>0</v>
      </c>
      <c r="G8" s="651"/>
      <c r="H8" s="651">
        <v>356829637.38089544</v>
      </c>
      <c r="I8" s="656"/>
      <c r="J8" s="656"/>
      <c r="K8" s="656"/>
      <c r="L8" s="656"/>
      <c r="M8" s="656"/>
      <c r="N8" s="656"/>
      <c r="O8" s="656"/>
      <c r="P8" s="656"/>
      <c r="Q8" s="656"/>
      <c r="R8" s="656"/>
      <c r="S8" s="656"/>
      <c r="T8" s="656"/>
      <c r="U8" s="656"/>
      <c r="V8" s="656"/>
      <c r="W8" s="656"/>
      <c r="X8" s="656"/>
      <c r="Y8" s="656"/>
      <c r="Z8" s="656"/>
      <c r="AA8" s="656"/>
      <c r="AB8" s="656"/>
      <c r="AC8" s="656"/>
      <c r="AD8" s="656"/>
    </row>
    <row r="9" spans="1:30">
      <c r="A9" s="445">
        <v>2</v>
      </c>
      <c r="B9" s="444" t="s">
        <v>135</v>
      </c>
      <c r="C9" s="651"/>
      <c r="D9" s="651"/>
      <c r="E9" s="651"/>
      <c r="F9" s="651"/>
      <c r="G9" s="651"/>
      <c r="H9" s="651">
        <v>0</v>
      </c>
      <c r="I9" s="656"/>
      <c r="J9" s="656"/>
      <c r="K9" s="656"/>
      <c r="L9" s="656"/>
      <c r="M9" s="656"/>
      <c r="N9" s="656"/>
      <c r="O9" s="656"/>
      <c r="P9" s="656"/>
      <c r="Q9" s="656"/>
      <c r="R9" s="656"/>
      <c r="S9" s="656"/>
      <c r="T9" s="656"/>
      <c r="U9" s="656"/>
      <c r="V9" s="656"/>
      <c r="W9" s="656"/>
      <c r="X9" s="656"/>
      <c r="Y9" s="656"/>
      <c r="Z9" s="656"/>
      <c r="AA9" s="656"/>
      <c r="AB9" s="656"/>
      <c r="AC9" s="656"/>
      <c r="AD9" s="656"/>
    </row>
    <row r="10" spans="1:30">
      <c r="A10" s="445">
        <v>3</v>
      </c>
      <c r="B10" s="444" t="s">
        <v>136</v>
      </c>
      <c r="C10" s="651"/>
      <c r="D10" s="651"/>
      <c r="E10" s="651"/>
      <c r="F10" s="651"/>
      <c r="G10" s="651"/>
      <c r="H10" s="651">
        <v>0</v>
      </c>
      <c r="I10" s="656"/>
      <c r="J10" s="656"/>
      <c r="K10" s="656"/>
      <c r="L10" s="656"/>
      <c r="M10" s="656"/>
      <c r="N10" s="656"/>
      <c r="O10" s="656"/>
      <c r="P10" s="656"/>
      <c r="Q10" s="656"/>
      <c r="R10" s="656"/>
      <c r="S10" s="656"/>
      <c r="T10" s="656"/>
      <c r="U10" s="656"/>
      <c r="V10" s="656"/>
      <c r="W10" s="656"/>
      <c r="X10" s="656"/>
      <c r="Y10" s="656"/>
      <c r="Z10" s="656"/>
      <c r="AA10" s="656"/>
      <c r="AB10" s="656"/>
      <c r="AC10" s="656"/>
      <c r="AD10" s="656"/>
    </row>
    <row r="11" spans="1:30">
      <c r="A11" s="445">
        <v>4</v>
      </c>
      <c r="B11" s="444" t="s">
        <v>137</v>
      </c>
      <c r="C11" s="651"/>
      <c r="D11" s="651"/>
      <c r="E11" s="651"/>
      <c r="F11" s="651"/>
      <c r="G11" s="651"/>
      <c r="H11" s="651">
        <v>0</v>
      </c>
      <c r="I11" s="656"/>
      <c r="J11" s="656"/>
      <c r="K11" s="656"/>
      <c r="L11" s="656"/>
      <c r="M11" s="656"/>
      <c r="N11" s="656"/>
      <c r="O11" s="656"/>
      <c r="P11" s="656"/>
      <c r="Q11" s="656"/>
      <c r="R11" s="656"/>
      <c r="S11" s="656"/>
      <c r="T11" s="656"/>
      <c r="U11" s="656"/>
      <c r="V11" s="656"/>
      <c r="W11" s="656"/>
      <c r="X11" s="656"/>
      <c r="Y11" s="656"/>
      <c r="Z11" s="656"/>
      <c r="AA11" s="656"/>
      <c r="AB11" s="656"/>
      <c r="AC11" s="656"/>
      <c r="AD11" s="656"/>
    </row>
    <row r="12" spans="1:30">
      <c r="A12" s="445">
        <v>5</v>
      </c>
      <c r="B12" s="444" t="s">
        <v>698</v>
      </c>
      <c r="C12" s="651"/>
      <c r="D12" s="651"/>
      <c r="E12" s="651"/>
      <c r="F12" s="651"/>
      <c r="G12" s="651"/>
      <c r="H12" s="651">
        <v>0</v>
      </c>
      <c r="I12" s="656"/>
      <c r="J12" s="656"/>
      <c r="K12" s="656"/>
      <c r="L12" s="656"/>
      <c r="M12" s="656"/>
      <c r="N12" s="656"/>
      <c r="O12" s="656"/>
      <c r="P12" s="656"/>
      <c r="Q12" s="656"/>
      <c r="R12" s="656"/>
      <c r="S12" s="656"/>
      <c r="T12" s="656"/>
      <c r="U12" s="656"/>
      <c r="V12" s="656"/>
      <c r="W12" s="656"/>
      <c r="X12" s="656"/>
      <c r="Y12" s="656"/>
      <c r="Z12" s="656"/>
      <c r="AA12" s="656"/>
      <c r="AB12" s="656"/>
      <c r="AC12" s="656"/>
      <c r="AD12" s="656"/>
    </row>
    <row r="13" spans="1:30">
      <c r="A13" s="445">
        <v>6</v>
      </c>
      <c r="B13" s="444" t="s">
        <v>138</v>
      </c>
      <c r="C13" s="651">
        <v>153584511.73648</v>
      </c>
      <c r="D13" s="651">
        <v>28153572.8618</v>
      </c>
      <c r="E13" s="651">
        <v>0</v>
      </c>
      <c r="F13" s="651">
        <v>0</v>
      </c>
      <c r="G13" s="651"/>
      <c r="H13" s="651">
        <v>181738084.59828001</v>
      </c>
      <c r="I13" s="656"/>
      <c r="J13" s="656"/>
      <c r="K13" s="656"/>
      <c r="L13" s="656"/>
      <c r="M13" s="656"/>
      <c r="N13" s="656"/>
      <c r="O13" s="656"/>
      <c r="P13" s="656"/>
      <c r="Q13" s="656"/>
      <c r="R13" s="656"/>
      <c r="S13" s="656"/>
      <c r="T13" s="656"/>
      <c r="U13" s="656"/>
      <c r="V13" s="656"/>
      <c r="W13" s="656"/>
      <c r="X13" s="656"/>
      <c r="Y13" s="656"/>
      <c r="Z13" s="656"/>
      <c r="AA13" s="656"/>
      <c r="AB13" s="656"/>
      <c r="AC13" s="656"/>
      <c r="AD13" s="656"/>
    </row>
    <row r="14" spans="1:30">
      <c r="A14" s="445">
        <v>7</v>
      </c>
      <c r="B14" s="444" t="s">
        <v>71</v>
      </c>
      <c r="C14" s="651"/>
      <c r="D14" s="651">
        <v>239606843.57062066</v>
      </c>
      <c r="E14" s="651">
        <v>264878120.01299471</v>
      </c>
      <c r="F14" s="651">
        <v>367450673.23016101</v>
      </c>
      <c r="G14" s="651">
        <v>376562.46500000003</v>
      </c>
      <c r="H14" s="651">
        <v>872312199.27877641</v>
      </c>
      <c r="I14" s="656"/>
      <c r="J14" s="656"/>
      <c r="K14" s="656"/>
      <c r="L14" s="656"/>
      <c r="M14" s="656"/>
      <c r="N14" s="656"/>
      <c r="O14" s="656"/>
      <c r="P14" s="656"/>
      <c r="Q14" s="656"/>
      <c r="R14" s="656"/>
      <c r="S14" s="656"/>
      <c r="T14" s="656"/>
      <c r="U14" s="656"/>
      <c r="V14" s="656"/>
      <c r="W14" s="656"/>
      <c r="X14" s="656"/>
      <c r="Y14" s="656"/>
      <c r="Z14" s="656"/>
      <c r="AA14" s="656"/>
      <c r="AB14" s="656"/>
      <c r="AC14" s="656"/>
      <c r="AD14" s="656"/>
    </row>
    <row r="15" spans="1:30">
      <c r="A15" s="445">
        <v>8</v>
      </c>
      <c r="B15" s="446" t="s">
        <v>72</v>
      </c>
      <c r="C15" s="651"/>
      <c r="D15" s="651">
        <v>65846984.113832466</v>
      </c>
      <c r="E15" s="651">
        <v>123947010.68665901</v>
      </c>
      <c r="F15" s="651">
        <v>166233085.17951789</v>
      </c>
      <c r="G15" s="651">
        <v>346069.31250000006</v>
      </c>
      <c r="H15" s="651">
        <v>356373149.29250938</v>
      </c>
      <c r="I15" s="656"/>
      <c r="J15" s="656"/>
      <c r="K15" s="656"/>
      <c r="L15" s="656"/>
      <c r="M15" s="656"/>
      <c r="N15" s="656"/>
      <c r="O15" s="656"/>
      <c r="P15" s="656"/>
      <c r="Q15" s="656"/>
      <c r="R15" s="656"/>
      <c r="S15" s="656"/>
      <c r="T15" s="656"/>
      <c r="U15" s="656"/>
      <c r="V15" s="656"/>
      <c r="W15" s="656"/>
      <c r="X15" s="656"/>
      <c r="Y15" s="656"/>
      <c r="Z15" s="656"/>
      <c r="AA15" s="656"/>
      <c r="AB15" s="656"/>
      <c r="AC15" s="656"/>
      <c r="AD15" s="656"/>
    </row>
    <row r="16" spans="1:30">
      <c r="A16" s="445">
        <v>9</v>
      </c>
      <c r="B16" s="444" t="s">
        <v>699</v>
      </c>
      <c r="C16" s="651"/>
      <c r="D16" s="651">
        <v>18352995.792046893</v>
      </c>
      <c r="E16" s="651">
        <v>28376813.068146273</v>
      </c>
      <c r="F16" s="651">
        <v>37772871.732021138</v>
      </c>
      <c r="G16" s="651">
        <v>213.88</v>
      </c>
      <c r="H16" s="651">
        <v>84502894.472214296</v>
      </c>
      <c r="I16" s="656"/>
      <c r="J16" s="656"/>
      <c r="K16" s="656"/>
      <c r="L16" s="656"/>
      <c r="M16" s="656"/>
      <c r="N16" s="656"/>
      <c r="O16" s="656"/>
      <c r="P16" s="656"/>
      <c r="Q16" s="656"/>
      <c r="R16" s="656"/>
      <c r="S16" s="656"/>
      <c r="T16" s="656"/>
      <c r="U16" s="656"/>
      <c r="V16" s="656"/>
      <c r="W16" s="656"/>
      <c r="X16" s="656"/>
      <c r="Y16" s="656"/>
      <c r="Z16" s="656"/>
      <c r="AA16" s="656"/>
      <c r="AB16" s="656"/>
      <c r="AC16" s="656"/>
      <c r="AD16" s="656"/>
    </row>
    <row r="17" spans="1:30">
      <c r="A17" s="445">
        <v>10</v>
      </c>
      <c r="B17" s="448" t="s">
        <v>402</v>
      </c>
      <c r="C17" s="651"/>
      <c r="D17" s="651">
        <v>15691.542599999999</v>
      </c>
      <c r="E17" s="651">
        <v>2816673.9929</v>
      </c>
      <c r="F17" s="651"/>
      <c r="G17" s="651">
        <v>393264.51910000003</v>
      </c>
      <c r="H17" s="651">
        <v>3225630.0545999999</v>
      </c>
      <c r="I17" s="656"/>
      <c r="J17" s="656"/>
      <c r="K17" s="656"/>
      <c r="L17" s="656"/>
      <c r="M17" s="656"/>
      <c r="N17" s="656"/>
      <c r="O17" s="656"/>
      <c r="P17" s="656"/>
      <c r="Q17" s="656"/>
      <c r="R17" s="656"/>
      <c r="S17" s="656"/>
      <c r="T17" s="656"/>
      <c r="U17" s="656"/>
      <c r="V17" s="656"/>
      <c r="W17" s="656"/>
      <c r="X17" s="656"/>
      <c r="Y17" s="656"/>
      <c r="Z17" s="656"/>
      <c r="AA17" s="656"/>
      <c r="AB17" s="656"/>
      <c r="AC17" s="656"/>
      <c r="AD17" s="656"/>
    </row>
    <row r="18" spans="1:30">
      <c r="A18" s="445">
        <v>11</v>
      </c>
      <c r="B18" s="444" t="s">
        <v>68</v>
      </c>
      <c r="C18" s="651"/>
      <c r="D18" s="651"/>
      <c r="E18" s="651"/>
      <c r="F18" s="651"/>
      <c r="G18" s="651">
        <v>4131505.83</v>
      </c>
      <c r="H18" s="651">
        <v>4131505.83</v>
      </c>
      <c r="I18" s="656"/>
      <c r="J18" s="656"/>
      <c r="K18" s="656"/>
      <c r="L18" s="656"/>
      <c r="M18" s="656"/>
      <c r="N18" s="656"/>
      <c r="O18" s="656"/>
      <c r="P18" s="656"/>
      <c r="Q18" s="656"/>
      <c r="R18" s="656"/>
      <c r="S18" s="656"/>
      <c r="T18" s="656"/>
      <c r="U18" s="656"/>
      <c r="V18" s="656"/>
      <c r="W18" s="656"/>
      <c r="X18" s="656"/>
      <c r="Y18" s="656"/>
      <c r="Z18" s="656"/>
      <c r="AA18" s="656"/>
      <c r="AB18" s="656"/>
      <c r="AC18" s="656"/>
      <c r="AD18" s="656"/>
    </row>
    <row r="19" spans="1:30">
      <c r="A19" s="445">
        <v>12</v>
      </c>
      <c r="B19" s="444" t="s">
        <v>69</v>
      </c>
      <c r="C19" s="651"/>
      <c r="D19" s="651"/>
      <c r="E19" s="651"/>
      <c r="F19" s="651"/>
      <c r="G19" s="651"/>
      <c r="H19" s="651">
        <v>0</v>
      </c>
      <c r="I19" s="656"/>
      <c r="J19" s="656"/>
      <c r="K19" s="656"/>
      <c r="L19" s="656"/>
      <c r="M19" s="656"/>
      <c r="N19" s="656"/>
      <c r="O19" s="656"/>
      <c r="P19" s="656"/>
      <c r="Q19" s="656"/>
      <c r="R19" s="656"/>
      <c r="S19" s="656"/>
      <c r="T19" s="656"/>
      <c r="U19" s="656"/>
      <c r="V19" s="656"/>
      <c r="W19" s="656"/>
      <c r="X19" s="656"/>
      <c r="Y19" s="656"/>
      <c r="Z19" s="656"/>
      <c r="AA19" s="656"/>
      <c r="AB19" s="656"/>
      <c r="AC19" s="656"/>
      <c r="AD19" s="656"/>
    </row>
    <row r="20" spans="1:30">
      <c r="A20" s="447">
        <v>13</v>
      </c>
      <c r="B20" s="446" t="s">
        <v>70</v>
      </c>
      <c r="C20" s="651"/>
      <c r="D20" s="651"/>
      <c r="E20" s="651"/>
      <c r="F20" s="651"/>
      <c r="G20" s="651"/>
      <c r="H20" s="651">
        <v>0</v>
      </c>
      <c r="I20" s="656"/>
      <c r="J20" s="656"/>
      <c r="K20" s="656"/>
      <c r="L20" s="656"/>
      <c r="M20" s="656"/>
      <c r="N20" s="656"/>
      <c r="O20" s="656"/>
      <c r="P20" s="656"/>
      <c r="Q20" s="656"/>
      <c r="R20" s="656"/>
      <c r="S20" s="656"/>
      <c r="T20" s="656"/>
      <c r="U20" s="656"/>
      <c r="V20" s="656"/>
      <c r="W20" s="656"/>
      <c r="X20" s="656"/>
      <c r="Y20" s="656"/>
      <c r="Z20" s="656"/>
      <c r="AA20" s="656"/>
      <c r="AB20" s="656"/>
      <c r="AC20" s="656"/>
      <c r="AD20" s="656"/>
    </row>
    <row r="21" spans="1:30">
      <c r="A21" s="445">
        <v>14</v>
      </c>
      <c r="B21" s="444" t="s">
        <v>388</v>
      </c>
      <c r="C21" s="651">
        <v>49584385.715400003</v>
      </c>
      <c r="D21" s="651">
        <v>734933.65760616167</v>
      </c>
      <c r="E21" s="651">
        <v>2346.425449789549</v>
      </c>
      <c r="F21" s="651"/>
      <c r="G21" s="651">
        <v>54959590.959244013</v>
      </c>
      <c r="H21" s="651">
        <v>105281256.75769997</v>
      </c>
      <c r="I21" s="656"/>
      <c r="J21" s="656"/>
      <c r="K21" s="656"/>
      <c r="L21" s="656"/>
      <c r="M21" s="656"/>
      <c r="N21" s="656"/>
      <c r="O21" s="656"/>
      <c r="P21" s="656"/>
      <c r="Q21" s="656"/>
      <c r="R21" s="656"/>
      <c r="S21" s="656"/>
      <c r="T21" s="656"/>
      <c r="U21" s="656"/>
      <c r="V21" s="656"/>
      <c r="W21" s="656"/>
      <c r="X21" s="656"/>
      <c r="Y21" s="656"/>
      <c r="Z21" s="656"/>
      <c r="AA21" s="656"/>
      <c r="AB21" s="656"/>
      <c r="AC21" s="656"/>
      <c r="AD21" s="656"/>
    </row>
    <row r="22" spans="1:30">
      <c r="A22" s="443">
        <v>15</v>
      </c>
      <c r="B22" s="442" t="s">
        <v>66</v>
      </c>
      <c r="C22" s="651">
        <v>484487221.40277541</v>
      </c>
      <c r="D22" s="651">
        <v>405852161.69590622</v>
      </c>
      <c r="E22" s="651">
        <v>439558771.92324984</v>
      </c>
      <c r="F22" s="651">
        <v>571456630.14170003</v>
      </c>
      <c r="G22" s="651">
        <v>59813942.44674401</v>
      </c>
      <c r="H22" s="651">
        <v>1961168727.6103752</v>
      </c>
      <c r="I22" s="656"/>
      <c r="J22" s="656"/>
      <c r="K22" s="656"/>
      <c r="L22" s="656"/>
      <c r="M22" s="656"/>
      <c r="N22" s="656"/>
      <c r="O22" s="656"/>
      <c r="P22" s="656"/>
      <c r="Q22" s="656"/>
      <c r="R22" s="656"/>
      <c r="S22" s="656"/>
      <c r="T22" s="656"/>
      <c r="U22" s="656"/>
      <c r="V22" s="656"/>
      <c r="W22" s="656"/>
      <c r="X22" s="656"/>
      <c r="Y22" s="656"/>
      <c r="Z22" s="656"/>
      <c r="AA22" s="656"/>
      <c r="AB22" s="656"/>
      <c r="AC22" s="656"/>
      <c r="AD22" s="656"/>
    </row>
    <row r="26" spans="1:30" ht="38.25">
      <c r="B26" s="379" t="s">
        <v>496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R26"/>
  <sheetViews>
    <sheetView showGridLines="0" zoomScale="80" zoomScaleNormal="80" workbookViewId="0">
      <selection activeCell="M31" sqref="M31"/>
    </sheetView>
  </sheetViews>
  <sheetFormatPr defaultColWidth="9.140625" defaultRowHeight="12.75"/>
  <cols>
    <col min="1" max="1" width="11.85546875" style="374" bestFit="1" customWidth="1"/>
    <col min="2" max="2" width="86.85546875" style="371" customWidth="1"/>
    <col min="3" max="4" width="31.5703125" style="371" customWidth="1"/>
    <col min="5" max="5" width="16.42578125" style="371" bestFit="1" customWidth="1"/>
    <col min="6" max="6" width="14.28515625" style="371" bestFit="1" customWidth="1"/>
    <col min="7" max="7" width="20" style="371" bestFit="1" customWidth="1"/>
    <col min="8" max="8" width="25.140625" style="371" bestFit="1" customWidth="1"/>
    <col min="9" max="16384" width="9.140625" style="371"/>
  </cols>
  <sheetData>
    <row r="1" spans="1:18" ht="13.5">
      <c r="A1" s="370" t="s">
        <v>108</v>
      </c>
      <c r="B1" s="290" t="str">
        <f>Info!C2</f>
        <v>ს.ს "პროკრედიტ ბანკი"</v>
      </c>
      <c r="C1" s="461"/>
      <c r="D1" s="461"/>
      <c r="E1" s="461"/>
      <c r="F1" s="461"/>
      <c r="G1" s="461"/>
      <c r="H1" s="461"/>
    </row>
    <row r="2" spans="1:18">
      <c r="A2" s="370" t="s">
        <v>109</v>
      </c>
      <c r="B2" s="373">
        <f>'1. key ratios'!B2</f>
        <v>45657</v>
      </c>
      <c r="C2" s="461"/>
      <c r="D2" s="461"/>
      <c r="E2" s="461"/>
      <c r="F2" s="461"/>
      <c r="G2" s="461"/>
      <c r="H2" s="461"/>
    </row>
    <row r="3" spans="1:18">
      <c r="A3" s="372" t="s">
        <v>389</v>
      </c>
      <c r="B3" s="461"/>
      <c r="C3" s="461"/>
      <c r="D3" s="461"/>
      <c r="E3" s="461"/>
      <c r="F3" s="461"/>
      <c r="G3" s="461"/>
      <c r="H3" s="461"/>
    </row>
    <row r="4" spans="1:18">
      <c r="A4" s="462"/>
      <c r="B4" s="461"/>
      <c r="C4" s="460" t="s">
        <v>390</v>
      </c>
      <c r="D4" s="460" t="s">
        <v>391</v>
      </c>
      <c r="E4" s="460" t="s">
        <v>392</v>
      </c>
      <c r="F4" s="460" t="s">
        <v>393</v>
      </c>
      <c r="G4" s="460" t="s">
        <v>394</v>
      </c>
      <c r="H4" s="460" t="s">
        <v>395</v>
      </c>
    </row>
    <row r="5" spans="1:18" ht="33.950000000000003" customHeight="1">
      <c r="A5" s="762" t="s">
        <v>647</v>
      </c>
      <c r="B5" s="763"/>
      <c r="C5" s="776" t="s">
        <v>484</v>
      </c>
      <c r="D5" s="776"/>
      <c r="E5" s="776" t="s">
        <v>646</v>
      </c>
      <c r="F5" s="774" t="s">
        <v>645</v>
      </c>
      <c r="G5" s="774" t="s">
        <v>399</v>
      </c>
      <c r="H5" s="458" t="s">
        <v>644</v>
      </c>
    </row>
    <row r="6" spans="1:18" ht="25.5">
      <c r="A6" s="766"/>
      <c r="B6" s="767"/>
      <c r="C6" s="459" t="s">
        <v>400</v>
      </c>
      <c r="D6" s="459" t="s">
        <v>401</v>
      </c>
      <c r="E6" s="776"/>
      <c r="F6" s="775"/>
      <c r="G6" s="775"/>
      <c r="H6" s="458" t="s">
        <v>643</v>
      </c>
    </row>
    <row r="7" spans="1:18">
      <c r="A7" s="456">
        <v>1</v>
      </c>
      <c r="B7" s="444" t="s">
        <v>134</v>
      </c>
      <c r="C7" s="652"/>
      <c r="D7" s="652">
        <v>356868932.38099998</v>
      </c>
      <c r="E7" s="652">
        <v>39295</v>
      </c>
      <c r="F7" s="652"/>
      <c r="G7" s="652"/>
      <c r="H7" s="653">
        <v>356829637.38099998</v>
      </c>
      <c r="I7" s="656"/>
      <c r="J7" s="656"/>
      <c r="K7" s="656"/>
      <c r="L7" s="656"/>
      <c r="M7" s="656"/>
      <c r="N7" s="656"/>
      <c r="O7" s="656"/>
      <c r="P7" s="656"/>
      <c r="Q7" s="656"/>
      <c r="R7" s="656"/>
    </row>
    <row r="8" spans="1:18" ht="14.45" customHeight="1">
      <c r="A8" s="456">
        <v>2</v>
      </c>
      <c r="B8" s="444" t="s">
        <v>135</v>
      </c>
      <c r="C8" s="652"/>
      <c r="D8" s="652"/>
      <c r="E8" s="652"/>
      <c r="F8" s="652"/>
      <c r="G8" s="652"/>
      <c r="H8" s="653">
        <v>0</v>
      </c>
      <c r="I8" s="656"/>
      <c r="J8" s="656"/>
      <c r="K8" s="656"/>
      <c r="L8" s="656"/>
      <c r="M8" s="656"/>
      <c r="N8" s="656"/>
      <c r="O8" s="656"/>
      <c r="P8" s="656"/>
      <c r="Q8" s="656"/>
      <c r="R8" s="656"/>
    </row>
    <row r="9" spans="1:18">
      <c r="A9" s="456">
        <v>3</v>
      </c>
      <c r="B9" s="444" t="s">
        <v>136</v>
      </c>
      <c r="C9" s="652"/>
      <c r="D9" s="652"/>
      <c r="E9" s="652"/>
      <c r="F9" s="652"/>
      <c r="G9" s="652"/>
      <c r="H9" s="653">
        <v>0</v>
      </c>
      <c r="I9" s="656"/>
      <c r="J9" s="656"/>
      <c r="K9" s="656"/>
      <c r="L9" s="656"/>
      <c r="M9" s="656"/>
      <c r="N9" s="656"/>
      <c r="O9" s="656"/>
      <c r="P9" s="656"/>
      <c r="Q9" s="656"/>
      <c r="R9" s="656"/>
    </row>
    <row r="10" spans="1:18">
      <c r="A10" s="456">
        <v>4</v>
      </c>
      <c r="B10" s="444" t="s">
        <v>137</v>
      </c>
      <c r="C10" s="652"/>
      <c r="D10" s="652"/>
      <c r="E10" s="652"/>
      <c r="F10" s="652"/>
      <c r="G10" s="652"/>
      <c r="H10" s="653">
        <v>0</v>
      </c>
      <c r="I10" s="656"/>
      <c r="J10" s="656"/>
      <c r="K10" s="656"/>
      <c r="L10" s="656"/>
      <c r="M10" s="656"/>
      <c r="N10" s="656"/>
      <c r="O10" s="656"/>
      <c r="P10" s="656"/>
      <c r="Q10" s="656"/>
      <c r="R10" s="656"/>
    </row>
    <row r="11" spans="1:18">
      <c r="A11" s="456">
        <v>5</v>
      </c>
      <c r="B11" s="444" t="s">
        <v>698</v>
      </c>
      <c r="C11" s="652"/>
      <c r="D11" s="652"/>
      <c r="E11" s="652"/>
      <c r="F11" s="652"/>
      <c r="G11" s="652"/>
      <c r="H11" s="653">
        <v>0</v>
      </c>
      <c r="I11" s="656"/>
      <c r="J11" s="656"/>
      <c r="K11" s="656"/>
      <c r="L11" s="656"/>
      <c r="M11" s="656"/>
      <c r="N11" s="656"/>
      <c r="O11" s="656"/>
      <c r="P11" s="656"/>
      <c r="Q11" s="656"/>
      <c r="R11" s="656"/>
    </row>
    <row r="12" spans="1:18">
      <c r="A12" s="456">
        <v>6</v>
      </c>
      <c r="B12" s="444" t="s">
        <v>138</v>
      </c>
      <c r="C12" s="652"/>
      <c r="D12" s="652">
        <v>181740180.0219</v>
      </c>
      <c r="E12" s="652">
        <v>2095.4234999999999</v>
      </c>
      <c r="F12" s="652"/>
      <c r="G12" s="652"/>
      <c r="H12" s="653">
        <v>181738084.5984</v>
      </c>
      <c r="I12" s="656"/>
      <c r="J12" s="656"/>
      <c r="K12" s="656"/>
      <c r="L12" s="656"/>
      <c r="M12" s="656"/>
      <c r="N12" s="656"/>
      <c r="O12" s="656"/>
      <c r="P12" s="656"/>
      <c r="Q12" s="656"/>
      <c r="R12" s="656"/>
    </row>
    <row r="13" spans="1:18">
      <c r="A13" s="456">
        <v>7</v>
      </c>
      <c r="B13" s="444" t="s">
        <v>71</v>
      </c>
      <c r="C13" s="652">
        <v>27699559.537500001</v>
      </c>
      <c r="D13" s="652">
        <v>867913798.86469996</v>
      </c>
      <c r="E13" s="652">
        <v>23301159.123399999</v>
      </c>
      <c r="F13" s="652"/>
      <c r="G13" s="652"/>
      <c r="H13" s="653">
        <v>872312199.27880001</v>
      </c>
      <c r="I13" s="656"/>
      <c r="J13" s="656"/>
      <c r="K13" s="656"/>
      <c r="L13" s="656"/>
      <c r="M13" s="656"/>
      <c r="N13" s="656"/>
      <c r="O13" s="656"/>
      <c r="P13" s="656"/>
      <c r="Q13" s="656"/>
      <c r="R13" s="656"/>
    </row>
    <row r="14" spans="1:18">
      <c r="A14" s="456">
        <v>8</v>
      </c>
      <c r="B14" s="446" t="s">
        <v>72</v>
      </c>
      <c r="C14" s="652">
        <v>2588588.0087000001</v>
      </c>
      <c r="D14" s="652">
        <v>357801879.6771</v>
      </c>
      <c r="E14" s="652">
        <v>4017318.3933000001</v>
      </c>
      <c r="F14" s="652"/>
      <c r="G14" s="652">
        <v>752408.3539819998</v>
      </c>
      <c r="H14" s="653">
        <v>356373149.29250002</v>
      </c>
      <c r="I14" s="656"/>
      <c r="J14" s="656"/>
      <c r="K14" s="656"/>
      <c r="L14" s="656"/>
      <c r="M14" s="656"/>
      <c r="N14" s="656"/>
      <c r="O14" s="656"/>
      <c r="P14" s="656"/>
      <c r="Q14" s="656"/>
      <c r="R14" s="656"/>
    </row>
    <row r="15" spans="1:18">
      <c r="A15" s="456">
        <v>9</v>
      </c>
      <c r="B15" s="444" t="s">
        <v>699</v>
      </c>
      <c r="C15" s="652">
        <v>1380533.1895999999</v>
      </c>
      <c r="D15" s="652">
        <v>84563995.058699995</v>
      </c>
      <c r="E15" s="652">
        <v>1441633.7760999999</v>
      </c>
      <c r="F15" s="652"/>
      <c r="G15" s="652"/>
      <c r="H15" s="653">
        <v>84502894.472200006</v>
      </c>
      <c r="I15" s="656"/>
      <c r="J15" s="656"/>
      <c r="K15" s="656"/>
      <c r="L15" s="656"/>
      <c r="M15" s="656"/>
      <c r="N15" s="656"/>
      <c r="O15" s="656"/>
      <c r="P15" s="656"/>
      <c r="Q15" s="656"/>
      <c r="R15" s="656"/>
    </row>
    <row r="16" spans="1:18">
      <c r="A16" s="456">
        <v>10</v>
      </c>
      <c r="B16" s="448" t="s">
        <v>402</v>
      </c>
      <c r="C16" s="652">
        <v>18774535.081500001</v>
      </c>
      <c r="D16" s="652"/>
      <c r="E16" s="652">
        <v>15548905.026900001</v>
      </c>
      <c r="F16" s="652"/>
      <c r="G16" s="652"/>
      <c r="H16" s="653">
        <v>3225630.0546000004</v>
      </c>
      <c r="I16" s="656"/>
      <c r="J16" s="656"/>
      <c r="K16" s="656"/>
      <c r="L16" s="656"/>
      <c r="M16" s="656"/>
      <c r="N16" s="656"/>
      <c r="O16" s="656"/>
      <c r="P16" s="656"/>
      <c r="Q16" s="656"/>
      <c r="R16" s="656"/>
    </row>
    <row r="17" spans="1:18">
      <c r="A17" s="456">
        <v>11</v>
      </c>
      <c r="B17" s="444" t="s">
        <v>68</v>
      </c>
      <c r="C17" s="652"/>
      <c r="D17" s="652">
        <v>4131505.83</v>
      </c>
      <c r="E17" s="652">
        <v>0</v>
      </c>
      <c r="F17" s="652"/>
      <c r="G17" s="652"/>
      <c r="H17" s="653">
        <v>4131505.83</v>
      </c>
      <c r="I17" s="656"/>
      <c r="J17" s="656"/>
      <c r="K17" s="656"/>
      <c r="L17" s="656"/>
      <c r="M17" s="656"/>
      <c r="N17" s="656"/>
      <c r="O17" s="656"/>
      <c r="P17" s="656"/>
      <c r="Q17" s="656"/>
      <c r="R17" s="656"/>
    </row>
    <row r="18" spans="1:18">
      <c r="A18" s="456">
        <v>12</v>
      </c>
      <c r="B18" s="444" t="s">
        <v>69</v>
      </c>
      <c r="C18" s="652"/>
      <c r="D18" s="652"/>
      <c r="E18" s="652"/>
      <c r="F18" s="652"/>
      <c r="G18" s="652"/>
      <c r="H18" s="653">
        <v>0</v>
      </c>
      <c r="I18" s="656"/>
      <c r="J18" s="656"/>
      <c r="K18" s="656"/>
      <c r="L18" s="656"/>
      <c r="M18" s="656"/>
      <c r="N18" s="656"/>
      <c r="O18" s="656"/>
      <c r="P18" s="656"/>
      <c r="Q18" s="656"/>
      <c r="R18" s="656"/>
    </row>
    <row r="19" spans="1:18">
      <c r="A19" s="457">
        <v>13</v>
      </c>
      <c r="B19" s="446" t="s">
        <v>70</v>
      </c>
      <c r="C19" s="652"/>
      <c r="D19" s="652"/>
      <c r="E19" s="652"/>
      <c r="F19" s="652"/>
      <c r="G19" s="652"/>
      <c r="H19" s="653">
        <v>0</v>
      </c>
      <c r="I19" s="656"/>
      <c r="J19" s="656"/>
      <c r="K19" s="656"/>
      <c r="L19" s="656"/>
      <c r="M19" s="656"/>
      <c r="N19" s="656"/>
      <c r="O19" s="656"/>
      <c r="P19" s="656"/>
      <c r="Q19" s="656"/>
      <c r="R19" s="656"/>
    </row>
    <row r="20" spans="1:18">
      <c r="A20" s="456">
        <v>14</v>
      </c>
      <c r="B20" s="444" t="s">
        <v>388</v>
      </c>
      <c r="C20" s="652"/>
      <c r="D20" s="652">
        <v>105298065.49619997</v>
      </c>
      <c r="E20" s="652">
        <v>16808.738499999999</v>
      </c>
      <c r="F20" s="652"/>
      <c r="G20" s="652"/>
      <c r="H20" s="653">
        <v>105281256.75769997</v>
      </c>
      <c r="I20" s="656"/>
      <c r="J20" s="656"/>
      <c r="K20" s="656"/>
      <c r="L20" s="656"/>
      <c r="M20" s="656"/>
      <c r="N20" s="656"/>
      <c r="O20" s="656"/>
      <c r="P20" s="656"/>
      <c r="Q20" s="656"/>
      <c r="R20" s="656"/>
    </row>
    <row r="21" spans="1:18" s="375" customFormat="1">
      <c r="A21" s="455">
        <v>15</v>
      </c>
      <c r="B21" s="454" t="s">
        <v>66</v>
      </c>
      <c r="C21" s="654">
        <v>31668680.735799998</v>
      </c>
      <c r="D21" s="654">
        <v>1958318357.3296001</v>
      </c>
      <c r="E21" s="654">
        <v>28818310.454799999</v>
      </c>
      <c r="F21" s="654">
        <v>0</v>
      </c>
      <c r="G21" s="654">
        <v>752408.3539819998</v>
      </c>
      <c r="H21" s="653">
        <v>1961168727.6105998</v>
      </c>
      <c r="I21" s="656"/>
      <c r="J21" s="656"/>
      <c r="K21" s="656"/>
      <c r="L21" s="656"/>
      <c r="M21" s="656"/>
      <c r="N21" s="656"/>
      <c r="O21" s="656"/>
      <c r="P21" s="656"/>
      <c r="Q21" s="656"/>
      <c r="R21" s="656"/>
    </row>
    <row r="22" spans="1:18">
      <c r="A22" s="453">
        <v>16</v>
      </c>
      <c r="B22" s="452" t="s">
        <v>403</v>
      </c>
      <c r="C22" s="652">
        <v>31668680.735799998</v>
      </c>
      <c r="D22" s="652">
        <v>1310279673.6005001</v>
      </c>
      <c r="E22" s="652">
        <v>28760111.292799998</v>
      </c>
      <c r="F22" s="652">
        <v>0</v>
      </c>
      <c r="G22" s="652">
        <v>752408.3539819998</v>
      </c>
      <c r="H22" s="653">
        <v>1313188243.0435002</v>
      </c>
      <c r="I22" s="656"/>
      <c r="J22" s="656"/>
      <c r="K22" s="656"/>
      <c r="L22" s="656"/>
      <c r="M22" s="656"/>
      <c r="N22" s="656"/>
      <c r="O22" s="656"/>
      <c r="P22" s="656"/>
      <c r="Q22" s="656"/>
      <c r="R22" s="656"/>
    </row>
    <row r="23" spans="1:18">
      <c r="A23" s="453">
        <v>17</v>
      </c>
      <c r="B23" s="452" t="s">
        <v>404</v>
      </c>
      <c r="C23" s="652"/>
      <c r="D23" s="652">
        <v>90522299.269999996</v>
      </c>
      <c r="E23" s="652">
        <v>32286.98</v>
      </c>
      <c r="F23" s="652"/>
      <c r="G23" s="652"/>
      <c r="H23" s="653">
        <v>90490012.289999992</v>
      </c>
      <c r="I23" s="656"/>
      <c r="J23" s="656"/>
      <c r="K23" s="656"/>
      <c r="L23" s="656"/>
      <c r="M23" s="656"/>
      <c r="N23" s="656"/>
      <c r="O23" s="656"/>
      <c r="P23" s="656"/>
      <c r="Q23" s="656"/>
      <c r="R23" s="656"/>
    </row>
    <row r="26" spans="1:18" ht="42.6" customHeight="1">
      <c r="B26" s="379" t="s">
        <v>496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36"/>
  <sheetViews>
    <sheetView showGridLines="0" zoomScale="80" zoomScaleNormal="80" workbookViewId="0">
      <selection activeCell="H40" sqref="H40"/>
    </sheetView>
  </sheetViews>
  <sheetFormatPr defaultColWidth="9.140625" defaultRowHeight="12.75"/>
  <cols>
    <col min="1" max="1" width="11" style="371" bestFit="1" customWidth="1"/>
    <col min="2" max="2" width="93.42578125" style="371" customWidth="1"/>
    <col min="3" max="4" width="35" style="371" customWidth="1"/>
    <col min="5" max="7" width="22" style="371" customWidth="1"/>
    <col min="8" max="8" width="28.42578125" style="371" bestFit="1" customWidth="1"/>
    <col min="9" max="16384" width="9.140625" style="371"/>
  </cols>
  <sheetData>
    <row r="1" spans="1:8" ht="13.5">
      <c r="A1" s="370" t="s">
        <v>108</v>
      </c>
      <c r="B1" s="290" t="str">
        <f>Info!C2</f>
        <v>ს.ს "პროკრედიტ ბანკი"</v>
      </c>
      <c r="C1" s="461"/>
      <c r="D1" s="461"/>
      <c r="E1" s="461"/>
      <c r="F1" s="461"/>
      <c r="G1" s="461"/>
      <c r="H1" s="461"/>
    </row>
    <row r="2" spans="1:8">
      <c r="A2" s="370" t="s">
        <v>109</v>
      </c>
      <c r="B2" s="373">
        <f>'1. key ratios'!B2</f>
        <v>45657</v>
      </c>
      <c r="C2" s="461"/>
      <c r="D2" s="461"/>
      <c r="E2" s="461"/>
      <c r="F2" s="461"/>
      <c r="G2" s="461"/>
      <c r="H2" s="461"/>
    </row>
    <row r="3" spans="1:8">
      <c r="A3" s="372" t="s">
        <v>405</v>
      </c>
      <c r="B3" s="461"/>
      <c r="C3" s="461"/>
      <c r="D3" s="461"/>
      <c r="E3" s="461"/>
      <c r="F3" s="461"/>
      <c r="G3" s="461"/>
      <c r="H3" s="461"/>
    </row>
    <row r="4" spans="1:8">
      <c r="A4" s="461"/>
      <c r="B4" s="461"/>
      <c r="C4" s="460" t="s">
        <v>390</v>
      </c>
      <c r="D4" s="460" t="s">
        <v>391</v>
      </c>
      <c r="E4" s="460" t="s">
        <v>392</v>
      </c>
      <c r="F4" s="460" t="s">
        <v>393</v>
      </c>
      <c r="G4" s="460" t="s">
        <v>394</v>
      </c>
      <c r="H4" s="460" t="s">
        <v>395</v>
      </c>
    </row>
    <row r="5" spans="1:8" ht="41.45" customHeight="1">
      <c r="A5" s="762" t="s">
        <v>649</v>
      </c>
      <c r="B5" s="763"/>
      <c r="C5" s="777" t="s">
        <v>484</v>
      </c>
      <c r="D5" s="778"/>
      <c r="E5" s="774" t="s">
        <v>646</v>
      </c>
      <c r="F5" s="774" t="s">
        <v>645</v>
      </c>
      <c r="G5" s="774" t="s">
        <v>399</v>
      </c>
      <c r="H5" s="458" t="s">
        <v>644</v>
      </c>
    </row>
    <row r="6" spans="1:8" ht="25.5">
      <c r="A6" s="766"/>
      <c r="B6" s="767"/>
      <c r="C6" s="459" t="s">
        <v>400</v>
      </c>
      <c r="D6" s="459" t="s">
        <v>401</v>
      </c>
      <c r="E6" s="775"/>
      <c r="F6" s="775"/>
      <c r="G6" s="775"/>
      <c r="H6" s="458" t="s">
        <v>643</v>
      </c>
    </row>
    <row r="7" spans="1:8">
      <c r="A7" s="451">
        <v>1</v>
      </c>
      <c r="B7" s="464" t="s">
        <v>406</v>
      </c>
      <c r="C7" s="451"/>
      <c r="D7" s="451">
        <v>358049376.04900002</v>
      </c>
      <c r="E7" s="451">
        <v>73903.4283</v>
      </c>
      <c r="F7" s="451"/>
      <c r="G7" s="451"/>
      <c r="H7" s="450">
        <v>357975472.6207</v>
      </c>
    </row>
    <row r="8" spans="1:8">
      <c r="A8" s="451">
        <v>2</v>
      </c>
      <c r="B8" s="464" t="s">
        <v>407</v>
      </c>
      <c r="C8" s="451"/>
      <c r="D8" s="451">
        <v>193081161.31189999</v>
      </c>
      <c r="E8" s="451">
        <v>160149.9325</v>
      </c>
      <c r="F8" s="451"/>
      <c r="G8" s="451"/>
      <c r="H8" s="450">
        <v>192921011.37939999</v>
      </c>
    </row>
    <row r="9" spans="1:8">
      <c r="A9" s="451">
        <v>3</v>
      </c>
      <c r="B9" s="464" t="s">
        <v>648</v>
      </c>
      <c r="C9" s="451"/>
      <c r="D9" s="451"/>
      <c r="E9" s="451"/>
      <c r="F9" s="451"/>
      <c r="G9" s="451"/>
      <c r="H9" s="450">
        <v>0</v>
      </c>
    </row>
    <row r="10" spans="1:8">
      <c r="A10" s="451">
        <v>4</v>
      </c>
      <c r="B10" s="464" t="s">
        <v>408</v>
      </c>
      <c r="C10" s="451"/>
      <c r="D10" s="451">
        <v>37493715.683300003</v>
      </c>
      <c r="E10" s="451">
        <v>231691.31289999999</v>
      </c>
      <c r="F10" s="451"/>
      <c r="G10" s="451"/>
      <c r="H10" s="450">
        <v>37262024.370400004</v>
      </c>
    </row>
    <row r="11" spans="1:8">
      <c r="A11" s="451">
        <v>5</v>
      </c>
      <c r="B11" s="464" t="s">
        <v>409</v>
      </c>
      <c r="C11" s="451">
        <v>5525.6</v>
      </c>
      <c r="D11" s="451">
        <v>172112165.96309999</v>
      </c>
      <c r="E11" s="451">
        <v>955682.85640000005</v>
      </c>
      <c r="F11" s="451"/>
      <c r="G11" s="451"/>
      <c r="H11" s="450">
        <v>171162008.70669997</v>
      </c>
    </row>
    <row r="12" spans="1:8">
      <c r="A12" s="451">
        <v>6</v>
      </c>
      <c r="B12" s="464" t="s">
        <v>410</v>
      </c>
      <c r="C12" s="451">
        <v>4283773.4227</v>
      </c>
      <c r="D12" s="451">
        <v>29431093.908399999</v>
      </c>
      <c r="E12" s="451">
        <v>4458689.7567999996</v>
      </c>
      <c r="F12" s="451"/>
      <c r="G12" s="451">
        <v>8472.02</v>
      </c>
      <c r="H12" s="450">
        <v>29256177.574300002</v>
      </c>
    </row>
    <row r="13" spans="1:8">
      <c r="A13" s="451">
        <v>7</v>
      </c>
      <c r="B13" s="464" t="s">
        <v>411</v>
      </c>
      <c r="C13" s="451">
        <v>206672.15</v>
      </c>
      <c r="D13" s="451">
        <v>141712505.56209999</v>
      </c>
      <c r="E13" s="451">
        <v>554827.3284</v>
      </c>
      <c r="F13" s="451"/>
      <c r="G13" s="451"/>
      <c r="H13" s="450">
        <v>141364350.38370001</v>
      </c>
    </row>
    <row r="14" spans="1:8">
      <c r="A14" s="451">
        <v>8</v>
      </c>
      <c r="B14" s="464" t="s">
        <v>412</v>
      </c>
      <c r="C14" s="451">
        <v>1200412.4062999999</v>
      </c>
      <c r="D14" s="451">
        <v>107157036.21359999</v>
      </c>
      <c r="E14" s="451">
        <v>1046421.8541</v>
      </c>
      <c r="F14" s="451"/>
      <c r="G14" s="451"/>
      <c r="H14" s="450">
        <v>107311026.76579998</v>
      </c>
    </row>
    <row r="15" spans="1:8">
      <c r="A15" s="451">
        <v>9</v>
      </c>
      <c r="B15" s="464" t="s">
        <v>413</v>
      </c>
      <c r="C15" s="451">
        <v>12826634.338199999</v>
      </c>
      <c r="D15" s="451">
        <v>78334389.331499994</v>
      </c>
      <c r="E15" s="451">
        <v>10172577.9592</v>
      </c>
      <c r="F15" s="451"/>
      <c r="G15" s="451"/>
      <c r="H15" s="450">
        <v>80988445.710500002</v>
      </c>
    </row>
    <row r="16" spans="1:8">
      <c r="A16" s="451">
        <v>10</v>
      </c>
      <c r="B16" s="464" t="s">
        <v>414</v>
      </c>
      <c r="C16" s="451"/>
      <c r="D16" s="451">
        <v>110785767.3263</v>
      </c>
      <c r="E16" s="451">
        <v>205510.08439999999</v>
      </c>
      <c r="F16" s="451"/>
      <c r="G16" s="451"/>
      <c r="H16" s="450">
        <v>110580257.2419</v>
      </c>
    </row>
    <row r="17" spans="1:8">
      <c r="A17" s="451">
        <v>11</v>
      </c>
      <c r="B17" s="464" t="s">
        <v>415</v>
      </c>
      <c r="C17" s="451"/>
      <c r="D17" s="451">
        <v>10862666.6117</v>
      </c>
      <c r="E17" s="451">
        <v>33307.607400000001</v>
      </c>
      <c r="F17" s="451"/>
      <c r="G17" s="451"/>
      <c r="H17" s="450">
        <v>10829359.0043</v>
      </c>
    </row>
    <row r="18" spans="1:8">
      <c r="A18" s="451">
        <v>12</v>
      </c>
      <c r="B18" s="464" t="s">
        <v>416</v>
      </c>
      <c r="C18" s="451">
        <v>193505.17319999999</v>
      </c>
      <c r="D18" s="451">
        <v>87884495.073200002</v>
      </c>
      <c r="E18" s="451">
        <v>350088.73180000001</v>
      </c>
      <c r="F18" s="451"/>
      <c r="G18" s="451"/>
      <c r="H18" s="450">
        <v>87727911.514599994</v>
      </c>
    </row>
    <row r="19" spans="1:8">
      <c r="A19" s="451">
        <v>13</v>
      </c>
      <c r="B19" s="464" t="s">
        <v>417</v>
      </c>
      <c r="C19" s="451"/>
      <c r="D19" s="451">
        <v>62055253.670699999</v>
      </c>
      <c r="E19" s="451">
        <v>237755.8922</v>
      </c>
      <c r="F19" s="451"/>
      <c r="G19" s="451"/>
      <c r="H19" s="450">
        <v>61817497.778499998</v>
      </c>
    </row>
    <row r="20" spans="1:8">
      <c r="A20" s="451">
        <v>14</v>
      </c>
      <c r="B20" s="464" t="s">
        <v>418</v>
      </c>
      <c r="C20" s="451">
        <v>5091947.9139999999</v>
      </c>
      <c r="D20" s="451">
        <v>61032160.439499997</v>
      </c>
      <c r="E20" s="451">
        <v>3198499.9989999998</v>
      </c>
      <c r="F20" s="451"/>
      <c r="G20" s="451">
        <v>708042.39</v>
      </c>
      <c r="H20" s="450">
        <v>62925608.354499996</v>
      </c>
    </row>
    <row r="21" spans="1:8">
      <c r="A21" s="451">
        <v>15</v>
      </c>
      <c r="B21" s="464" t="s">
        <v>419</v>
      </c>
      <c r="C21" s="451">
        <v>153282.71479999999</v>
      </c>
      <c r="D21" s="451">
        <v>19475845.0517</v>
      </c>
      <c r="E21" s="451">
        <v>140717.78599999999</v>
      </c>
      <c r="F21" s="451"/>
      <c r="G21" s="451"/>
      <c r="H21" s="450">
        <v>19488409.980500001</v>
      </c>
    </row>
    <row r="22" spans="1:8">
      <c r="A22" s="451">
        <v>16</v>
      </c>
      <c r="B22" s="464" t="s">
        <v>420</v>
      </c>
      <c r="C22" s="451"/>
      <c r="D22" s="451">
        <v>1273191.6200000001</v>
      </c>
      <c r="E22" s="451">
        <v>9076.2060000000001</v>
      </c>
      <c r="F22" s="451"/>
      <c r="G22" s="451"/>
      <c r="H22" s="450">
        <v>1264115.4140000001</v>
      </c>
    </row>
    <row r="23" spans="1:8">
      <c r="A23" s="451">
        <v>17</v>
      </c>
      <c r="B23" s="464" t="s">
        <v>421</v>
      </c>
      <c r="C23" s="451"/>
      <c r="D23" s="451">
        <v>1858225.0538999999</v>
      </c>
      <c r="E23" s="451">
        <v>10766.9172</v>
      </c>
      <c r="F23" s="451"/>
      <c r="G23" s="451"/>
      <c r="H23" s="450">
        <v>1847458.1366999999</v>
      </c>
    </row>
    <row r="24" spans="1:8">
      <c r="A24" s="451">
        <v>18</v>
      </c>
      <c r="B24" s="464" t="s">
        <v>422</v>
      </c>
      <c r="C24" s="451"/>
      <c r="D24" s="451">
        <v>12509233.7404</v>
      </c>
      <c r="E24" s="451">
        <v>55392.813199999997</v>
      </c>
      <c r="F24" s="451"/>
      <c r="G24" s="451"/>
      <c r="H24" s="450">
        <v>12453840.927199999</v>
      </c>
    </row>
    <row r="25" spans="1:8">
      <c r="A25" s="451">
        <v>19</v>
      </c>
      <c r="B25" s="464" t="s">
        <v>423</v>
      </c>
      <c r="C25" s="451"/>
      <c r="D25" s="451">
        <v>5827090.2056</v>
      </c>
      <c r="E25" s="451">
        <v>4446.7496000000001</v>
      </c>
      <c r="F25" s="451"/>
      <c r="G25" s="451"/>
      <c r="H25" s="450">
        <v>5822643.4560000002</v>
      </c>
    </row>
    <row r="26" spans="1:8">
      <c r="A26" s="451">
        <v>20</v>
      </c>
      <c r="B26" s="464" t="s">
        <v>424</v>
      </c>
      <c r="C26" s="451"/>
      <c r="D26" s="451">
        <v>64199311.295100003</v>
      </c>
      <c r="E26" s="451">
        <v>132855.09039999999</v>
      </c>
      <c r="F26" s="451"/>
      <c r="G26" s="451"/>
      <c r="H26" s="450">
        <v>64066456.204700001</v>
      </c>
    </row>
    <row r="27" spans="1:8">
      <c r="A27" s="451">
        <v>21</v>
      </c>
      <c r="B27" s="464" t="s">
        <v>425</v>
      </c>
      <c r="C27" s="451">
        <v>254854.49369999999</v>
      </c>
      <c r="D27" s="451">
        <v>35897746.590499997</v>
      </c>
      <c r="E27" s="451">
        <v>366359.30940000003</v>
      </c>
      <c r="F27" s="451"/>
      <c r="G27" s="451"/>
      <c r="H27" s="450">
        <v>35786241.774799995</v>
      </c>
    </row>
    <row r="28" spans="1:8">
      <c r="A28" s="451">
        <v>22</v>
      </c>
      <c r="B28" s="464" t="s">
        <v>426</v>
      </c>
      <c r="C28" s="451"/>
      <c r="D28" s="451">
        <v>16665006.968800001</v>
      </c>
      <c r="E28" s="451">
        <v>21480.965800000002</v>
      </c>
      <c r="F28" s="451"/>
      <c r="G28" s="451"/>
      <c r="H28" s="450">
        <v>16643526.003</v>
      </c>
    </row>
    <row r="29" spans="1:8">
      <c r="A29" s="451">
        <v>23</v>
      </c>
      <c r="B29" s="464" t="s">
        <v>427</v>
      </c>
      <c r="C29" s="451">
        <v>6600053.1290999996</v>
      </c>
      <c r="D29" s="451">
        <v>143019943.54089999</v>
      </c>
      <c r="E29" s="451">
        <v>4601461.2424999997</v>
      </c>
      <c r="F29" s="451"/>
      <c r="G29" s="451">
        <v>27538.69</v>
      </c>
      <c r="H29" s="450">
        <v>145018535.42749998</v>
      </c>
    </row>
    <row r="30" spans="1:8">
      <c r="A30" s="451">
        <v>24</v>
      </c>
      <c r="B30" s="464" t="s">
        <v>428</v>
      </c>
      <c r="C30" s="451">
        <v>122530.5759</v>
      </c>
      <c r="D30" s="451">
        <v>25220725.9855</v>
      </c>
      <c r="E30" s="451">
        <v>209678.5753</v>
      </c>
      <c r="F30" s="451"/>
      <c r="G30" s="451"/>
      <c r="H30" s="450">
        <v>25133577.986099999</v>
      </c>
    </row>
    <row r="31" spans="1:8">
      <c r="A31" s="451">
        <v>25</v>
      </c>
      <c r="B31" s="464" t="s">
        <v>429</v>
      </c>
      <c r="C31" s="451">
        <v>68429.803</v>
      </c>
      <c r="D31" s="451">
        <v>4345128.9312000005</v>
      </c>
      <c r="E31" s="451">
        <v>95593.743300000002</v>
      </c>
      <c r="F31" s="451"/>
      <c r="G31" s="451"/>
      <c r="H31" s="450">
        <v>4317964.9909000006</v>
      </c>
    </row>
    <row r="32" spans="1:8">
      <c r="A32" s="451">
        <v>26</v>
      </c>
      <c r="B32" s="464" t="s">
        <v>430</v>
      </c>
      <c r="C32" s="451">
        <v>661059.01489999995</v>
      </c>
      <c r="D32" s="451">
        <v>68605549.875499994</v>
      </c>
      <c r="E32" s="451">
        <v>1474565.5741999999</v>
      </c>
      <c r="F32" s="451"/>
      <c r="G32" s="451">
        <v>8355.25</v>
      </c>
      <c r="H32" s="450">
        <v>67792043.316199988</v>
      </c>
    </row>
    <row r="33" spans="1:8">
      <c r="A33" s="451">
        <v>27</v>
      </c>
      <c r="B33" s="451" t="s">
        <v>99</v>
      </c>
      <c r="C33" s="451">
        <v>0</v>
      </c>
      <c r="D33" s="451">
        <v>109429571.32620001</v>
      </c>
      <c r="E33" s="451">
        <v>16808.738500002772</v>
      </c>
      <c r="F33" s="451"/>
      <c r="G33" s="451"/>
      <c r="H33" s="450">
        <v>109412762.58770001</v>
      </c>
    </row>
    <row r="34" spans="1:8">
      <c r="A34" s="451">
        <v>28</v>
      </c>
      <c r="B34" s="454" t="s">
        <v>66</v>
      </c>
      <c r="C34" s="454">
        <v>31668680.735799998</v>
      </c>
      <c r="D34" s="454">
        <v>1958318357.3296001</v>
      </c>
      <c r="E34" s="454">
        <v>28818310.454799999</v>
      </c>
      <c r="F34" s="454">
        <v>0</v>
      </c>
      <c r="G34" s="454">
        <v>752408.35</v>
      </c>
      <c r="H34" s="450">
        <v>1961168727.6106002</v>
      </c>
    </row>
    <row r="36" spans="1:8">
      <c r="B36" s="37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E15"/>
  <sheetViews>
    <sheetView showGridLines="0" zoomScale="80" zoomScaleNormal="80" workbookViewId="0">
      <selection activeCell="E6" sqref="E6:E15"/>
    </sheetView>
  </sheetViews>
  <sheetFormatPr defaultColWidth="9.140625" defaultRowHeight="12.75"/>
  <cols>
    <col min="1" max="1" width="11.85546875" style="371" bestFit="1" customWidth="1"/>
    <col min="2" max="2" width="108" style="371" bestFit="1" customWidth="1"/>
    <col min="3" max="3" width="35.5703125" style="371" customWidth="1"/>
    <col min="4" max="4" width="38.42578125" style="371" customWidth="1"/>
    <col min="5" max="16384" width="9.140625" style="371"/>
  </cols>
  <sheetData>
    <row r="1" spans="1:5" ht="13.5">
      <c r="A1" s="370" t="s">
        <v>108</v>
      </c>
      <c r="B1" s="290" t="str">
        <f>Info!C2</f>
        <v>ს.ს "პროკრედიტ ბანკი"</v>
      </c>
    </row>
    <row r="2" spans="1:5">
      <c r="A2" s="370" t="s">
        <v>109</v>
      </c>
      <c r="B2" s="373">
        <f>'1. key ratios'!B2</f>
        <v>45657</v>
      </c>
    </row>
    <row r="3" spans="1:5">
      <c r="A3" s="372" t="s">
        <v>431</v>
      </c>
    </row>
    <row r="5" spans="1:5">
      <c r="A5" s="779" t="s">
        <v>660</v>
      </c>
      <c r="B5" s="779"/>
      <c r="C5" s="472" t="s">
        <v>450</v>
      </c>
      <c r="D5" s="472" t="s">
        <v>659</v>
      </c>
    </row>
    <row r="6" spans="1:5">
      <c r="A6" s="471">
        <v>1</v>
      </c>
      <c r="B6" s="465" t="s">
        <v>658</v>
      </c>
      <c r="C6" s="686">
        <v>30388642.5902</v>
      </c>
      <c r="D6" s="686"/>
      <c r="E6" s="656"/>
    </row>
    <row r="7" spans="1:5">
      <c r="A7" s="468">
        <v>2</v>
      </c>
      <c r="B7" s="465" t="s">
        <v>657</v>
      </c>
      <c r="C7" s="686">
        <v>6098807.0965999998</v>
      </c>
      <c r="D7" s="686">
        <v>0</v>
      </c>
      <c r="E7" s="656"/>
    </row>
    <row r="8" spans="1:5">
      <c r="A8" s="470">
        <v>2.1</v>
      </c>
      <c r="B8" s="469" t="s">
        <v>656</v>
      </c>
      <c r="C8" s="686">
        <v>480344.19650000002</v>
      </c>
      <c r="D8" s="686"/>
      <c r="E8" s="656"/>
    </row>
    <row r="9" spans="1:5">
      <c r="A9" s="470">
        <v>2.2000000000000002</v>
      </c>
      <c r="B9" s="469" t="s">
        <v>655</v>
      </c>
      <c r="C9" s="686">
        <v>5618462.9001000002</v>
      </c>
      <c r="D9" s="686"/>
      <c r="E9" s="656"/>
    </row>
    <row r="10" spans="1:5">
      <c r="A10" s="471">
        <v>3</v>
      </c>
      <c r="B10" s="465" t="s">
        <v>654</v>
      </c>
      <c r="C10" s="686">
        <v>7405385.7727000006</v>
      </c>
      <c r="D10" s="686">
        <v>0</v>
      </c>
      <c r="E10" s="656"/>
    </row>
    <row r="11" spans="1:5">
      <c r="A11" s="470">
        <v>3.1</v>
      </c>
      <c r="B11" s="469" t="s">
        <v>432</v>
      </c>
      <c r="C11" s="686">
        <v>752408.35230000003</v>
      </c>
      <c r="D11" s="686"/>
      <c r="E11" s="656"/>
    </row>
    <row r="12" spans="1:5">
      <c r="A12" s="470">
        <v>3.2</v>
      </c>
      <c r="B12" s="469" t="s">
        <v>653</v>
      </c>
      <c r="C12" s="686">
        <v>5268048.2434</v>
      </c>
      <c r="D12" s="686"/>
      <c r="E12" s="656"/>
    </row>
    <row r="13" spans="1:5">
      <c r="A13" s="470">
        <v>3.3</v>
      </c>
      <c r="B13" s="469" t="s">
        <v>652</v>
      </c>
      <c r="C13" s="686">
        <v>1384929.1769999999</v>
      </c>
      <c r="D13" s="686"/>
      <c r="E13" s="656"/>
    </row>
    <row r="14" spans="1:5">
      <c r="A14" s="468">
        <v>4</v>
      </c>
      <c r="B14" s="467" t="s">
        <v>651</v>
      </c>
      <c r="C14" s="686">
        <v>-321952.62479999999</v>
      </c>
      <c r="D14" s="686"/>
      <c r="E14" s="656"/>
    </row>
    <row r="15" spans="1:5">
      <c r="A15" s="466">
        <v>5</v>
      </c>
      <c r="B15" s="465" t="s">
        <v>650</v>
      </c>
      <c r="C15" s="687">
        <v>28760111.292399999</v>
      </c>
      <c r="D15" s="687">
        <v>0</v>
      </c>
      <c r="E15" s="656"/>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E23"/>
  <sheetViews>
    <sheetView showGridLines="0" zoomScale="80" zoomScaleNormal="80" workbookViewId="0">
      <selection activeCell="C7" sqref="C7:C18"/>
    </sheetView>
  </sheetViews>
  <sheetFormatPr defaultColWidth="9.140625" defaultRowHeight="12.75"/>
  <cols>
    <col min="1" max="1" width="11.85546875" style="461" bestFit="1" customWidth="1"/>
    <col min="2" max="2" width="128.85546875" style="461" bestFit="1" customWidth="1"/>
    <col min="3" max="3" width="37" style="461" customWidth="1"/>
    <col min="4" max="4" width="50.5703125" style="461" customWidth="1"/>
    <col min="5" max="16384" width="9.140625" style="461"/>
  </cols>
  <sheetData>
    <row r="1" spans="1:5" ht="13.5">
      <c r="A1" s="370" t="s">
        <v>108</v>
      </c>
      <c r="B1" s="290" t="str">
        <f>Info!C2</f>
        <v>ს.ს "პროკრედიტ ბანკი"</v>
      </c>
    </row>
    <row r="2" spans="1:5">
      <c r="A2" s="370" t="s">
        <v>109</v>
      </c>
      <c r="B2" s="373">
        <f>'1. key ratios'!B2</f>
        <v>45657</v>
      </c>
    </row>
    <row r="3" spans="1:5">
      <c r="A3" s="372" t="s">
        <v>433</v>
      </c>
    </row>
    <row r="4" spans="1:5">
      <c r="A4" s="372"/>
    </row>
    <row r="5" spans="1:5" ht="15" customHeight="1">
      <c r="A5" s="780" t="s">
        <v>434</v>
      </c>
      <c r="B5" s="781"/>
      <c r="C5" s="784" t="s">
        <v>435</v>
      </c>
      <c r="D5" s="784" t="s">
        <v>436</v>
      </c>
    </row>
    <row r="6" spans="1:5">
      <c r="A6" s="782"/>
      <c r="B6" s="783"/>
      <c r="C6" s="784"/>
      <c r="D6" s="784"/>
    </row>
    <row r="7" spans="1:5">
      <c r="A7" s="454">
        <v>1</v>
      </c>
      <c r="B7" s="454" t="s">
        <v>437</v>
      </c>
      <c r="C7" s="654">
        <v>36153195.919200003</v>
      </c>
      <c r="D7" s="473"/>
      <c r="E7" s="694"/>
    </row>
    <row r="8" spans="1:5">
      <c r="A8" s="451">
        <v>2</v>
      </c>
      <c r="B8" s="451" t="s">
        <v>438</v>
      </c>
      <c r="C8" s="652">
        <v>626838.89289999998</v>
      </c>
      <c r="D8" s="473"/>
      <c r="E8" s="694"/>
    </row>
    <row r="9" spans="1:5">
      <c r="A9" s="451">
        <v>3</v>
      </c>
      <c r="B9" s="476" t="s">
        <v>439</v>
      </c>
      <c r="C9" s="652">
        <v>212851.77870000002</v>
      </c>
      <c r="D9" s="473"/>
      <c r="E9" s="694"/>
    </row>
    <row r="10" spans="1:5">
      <c r="A10" s="451">
        <v>4</v>
      </c>
      <c r="B10" s="451" t="s">
        <v>440</v>
      </c>
      <c r="C10" s="652">
        <v>5324205.8549999995</v>
      </c>
      <c r="D10" s="473"/>
      <c r="E10" s="694"/>
    </row>
    <row r="11" spans="1:5">
      <c r="A11" s="451">
        <v>5</v>
      </c>
      <c r="B11" s="475" t="s">
        <v>661</v>
      </c>
      <c r="C11" s="652"/>
      <c r="D11" s="473"/>
      <c r="E11" s="694"/>
    </row>
    <row r="12" spans="1:5">
      <c r="A12" s="451">
        <v>6</v>
      </c>
      <c r="B12" s="475" t="s">
        <v>441</v>
      </c>
      <c r="C12" s="652">
        <v>3870952.5448999996</v>
      </c>
      <c r="D12" s="473"/>
      <c r="E12" s="694"/>
    </row>
    <row r="13" spans="1:5">
      <c r="A13" s="451">
        <v>7</v>
      </c>
      <c r="B13" s="475" t="s">
        <v>444</v>
      </c>
      <c r="C13" s="652">
        <v>752408.35229999991</v>
      </c>
      <c r="D13" s="473"/>
      <c r="E13" s="694"/>
    </row>
    <row r="14" spans="1:5">
      <c r="A14" s="451">
        <v>8</v>
      </c>
      <c r="B14" s="475" t="s">
        <v>442</v>
      </c>
      <c r="C14" s="652"/>
      <c r="D14" s="451"/>
      <c r="E14" s="694"/>
    </row>
    <row r="15" spans="1:5">
      <c r="A15" s="451">
        <v>9</v>
      </c>
      <c r="B15" s="475" t="s">
        <v>443</v>
      </c>
      <c r="C15" s="652"/>
      <c r="D15" s="451"/>
      <c r="E15" s="694"/>
    </row>
    <row r="16" spans="1:5">
      <c r="A16" s="451">
        <v>10</v>
      </c>
      <c r="B16" s="475" t="s">
        <v>445</v>
      </c>
      <c r="C16" s="652"/>
      <c r="D16" s="451"/>
      <c r="E16" s="694"/>
    </row>
    <row r="17" spans="1:5" ht="25.5">
      <c r="A17" s="451">
        <v>11</v>
      </c>
      <c r="B17" s="475" t="s">
        <v>446</v>
      </c>
      <c r="C17" s="652">
        <v>700844.95780000009</v>
      </c>
      <c r="D17" s="473"/>
      <c r="E17" s="694"/>
    </row>
    <row r="18" spans="1:5">
      <c r="A18" s="454">
        <v>12</v>
      </c>
      <c r="B18" s="474" t="s">
        <v>447</v>
      </c>
      <c r="C18" s="654">
        <v>31668680.735800002</v>
      </c>
      <c r="D18" s="473"/>
      <c r="E18" s="694"/>
    </row>
    <row r="21" spans="1:5">
      <c r="B21" s="370"/>
      <c r="C21" s="694"/>
    </row>
    <row r="22" spans="1:5">
      <c r="B22" s="370"/>
    </row>
    <row r="23" spans="1:5">
      <c r="B23" s="372"/>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AB46"/>
  <sheetViews>
    <sheetView showGridLines="0" zoomScale="80" zoomScaleNormal="80" workbookViewId="0">
      <selection activeCell="G38" sqref="G38"/>
    </sheetView>
  </sheetViews>
  <sheetFormatPr defaultColWidth="9.140625" defaultRowHeight="12.75"/>
  <cols>
    <col min="1" max="1" width="11.85546875" style="461" bestFit="1" customWidth="1"/>
    <col min="2" max="2" width="63.85546875" style="461" customWidth="1"/>
    <col min="3" max="3" width="17.140625" style="461" bestFit="1" customWidth="1"/>
    <col min="4" max="18" width="22.28515625" style="461" customWidth="1"/>
    <col min="19" max="19" width="23.28515625" style="461" bestFit="1" customWidth="1"/>
    <col min="20" max="26" width="22.28515625" style="461" customWidth="1"/>
    <col min="27" max="27" width="23.28515625" style="461" bestFit="1" customWidth="1"/>
    <col min="28" max="28" width="20" style="461" customWidth="1"/>
    <col min="29" max="16384" width="9.140625" style="461"/>
  </cols>
  <sheetData>
    <row r="1" spans="1:28" ht="13.5">
      <c r="A1" s="370" t="s">
        <v>108</v>
      </c>
      <c r="B1" s="290" t="str">
        <f>Info!C2</f>
        <v>ს.ს "პროკრედიტ ბანკი"</v>
      </c>
    </row>
    <row r="2" spans="1:28">
      <c r="A2" s="370" t="s">
        <v>109</v>
      </c>
      <c r="B2" s="373">
        <f>'1. key ratios'!B2</f>
        <v>45657</v>
      </c>
      <c r="C2" s="462"/>
    </row>
    <row r="3" spans="1:28">
      <c r="A3" s="372" t="s">
        <v>448</v>
      </c>
    </row>
    <row r="5" spans="1:28" ht="15" customHeight="1">
      <c r="A5" s="785" t="s">
        <v>674</v>
      </c>
      <c r="B5" s="786"/>
      <c r="C5" s="777" t="s">
        <v>673</v>
      </c>
      <c r="D5" s="791"/>
      <c r="E5" s="791"/>
      <c r="F5" s="791"/>
      <c r="G5" s="791"/>
      <c r="H5" s="791"/>
      <c r="I5" s="791"/>
      <c r="J5" s="791"/>
      <c r="K5" s="791"/>
      <c r="L5" s="791"/>
      <c r="M5" s="791"/>
      <c r="N5" s="791"/>
      <c r="O5" s="791"/>
      <c r="P5" s="791"/>
      <c r="Q5" s="791"/>
      <c r="R5" s="791"/>
      <c r="S5" s="791"/>
      <c r="T5" s="486"/>
      <c r="U5" s="486"/>
      <c r="V5" s="486"/>
      <c r="W5" s="486"/>
      <c r="X5" s="486"/>
      <c r="Y5" s="486"/>
      <c r="Z5" s="486"/>
      <c r="AA5" s="485"/>
      <c r="AB5" s="478"/>
    </row>
    <row r="6" spans="1:28">
      <c r="A6" s="787"/>
      <c r="B6" s="788"/>
      <c r="C6" s="792" t="s">
        <v>66</v>
      </c>
      <c r="D6" s="794" t="s">
        <v>672</v>
      </c>
      <c r="E6" s="794"/>
      <c r="F6" s="794"/>
      <c r="G6" s="794"/>
      <c r="H6" s="795" t="s">
        <v>671</v>
      </c>
      <c r="I6" s="796"/>
      <c r="J6" s="796"/>
      <c r="K6" s="797"/>
      <c r="L6" s="483"/>
      <c r="M6" s="798" t="s">
        <v>670</v>
      </c>
      <c r="N6" s="798"/>
      <c r="O6" s="798"/>
      <c r="P6" s="798"/>
      <c r="Q6" s="798"/>
      <c r="R6" s="798"/>
      <c r="S6" s="775"/>
      <c r="T6" s="484"/>
      <c r="U6" s="778" t="s">
        <v>669</v>
      </c>
      <c r="V6" s="778"/>
      <c r="W6" s="778"/>
      <c r="X6" s="778"/>
      <c r="Y6" s="778"/>
      <c r="Z6" s="778"/>
      <c r="AA6" s="776"/>
      <c r="AB6" s="483"/>
    </row>
    <row r="7" spans="1:28" ht="25.5">
      <c r="A7" s="789"/>
      <c r="B7" s="790"/>
      <c r="C7" s="793"/>
      <c r="D7" s="482"/>
      <c r="E7" s="458" t="s">
        <v>449</v>
      </c>
      <c r="F7" s="458" t="s">
        <v>667</v>
      </c>
      <c r="G7" s="458" t="s">
        <v>668</v>
      </c>
      <c r="H7" s="481"/>
      <c r="I7" s="458" t="s">
        <v>449</v>
      </c>
      <c r="J7" s="458" t="s">
        <v>667</v>
      </c>
      <c r="K7" s="458" t="s">
        <v>668</v>
      </c>
      <c r="L7" s="480"/>
      <c r="M7" s="458" t="s">
        <v>449</v>
      </c>
      <c r="N7" s="458" t="s">
        <v>667</v>
      </c>
      <c r="O7" s="458" t="s">
        <v>666</v>
      </c>
      <c r="P7" s="458" t="s">
        <v>665</v>
      </c>
      <c r="Q7" s="458" t="s">
        <v>664</v>
      </c>
      <c r="R7" s="458" t="s">
        <v>663</v>
      </c>
      <c r="S7" s="458" t="s">
        <v>662</v>
      </c>
      <c r="T7" s="479"/>
      <c r="U7" s="458" t="s">
        <v>449</v>
      </c>
      <c r="V7" s="458" t="s">
        <v>667</v>
      </c>
      <c r="W7" s="458" t="s">
        <v>666</v>
      </c>
      <c r="X7" s="458" t="s">
        <v>665</v>
      </c>
      <c r="Y7" s="458" t="s">
        <v>664</v>
      </c>
      <c r="Z7" s="458" t="s">
        <v>663</v>
      </c>
      <c r="AA7" s="458" t="s">
        <v>662</v>
      </c>
      <c r="AB7" s="478"/>
    </row>
    <row r="8" spans="1:28">
      <c r="A8" s="477">
        <v>1</v>
      </c>
      <c r="B8" s="454" t="s">
        <v>450</v>
      </c>
      <c r="C8" s="654">
        <v>1341948354.3362997</v>
      </c>
      <c r="D8" s="652">
        <v>1279637248.0831997</v>
      </c>
      <c r="E8" s="652">
        <v>4934479.6165999994</v>
      </c>
      <c r="F8" s="652">
        <v>0</v>
      </c>
      <c r="G8" s="652">
        <v>0</v>
      </c>
      <c r="H8" s="652">
        <v>30642425.517299999</v>
      </c>
      <c r="I8" s="652">
        <v>3238069.1209</v>
      </c>
      <c r="J8" s="652">
        <v>483499</v>
      </c>
      <c r="K8" s="652">
        <v>0</v>
      </c>
      <c r="L8" s="652">
        <v>31384664.483799998</v>
      </c>
      <c r="M8" s="652">
        <v>1747138.6401</v>
      </c>
      <c r="N8" s="652">
        <v>6054389.2840999998</v>
      </c>
      <c r="O8" s="652">
        <v>2125971.1100000003</v>
      </c>
      <c r="P8" s="652">
        <v>5034226.5910999998</v>
      </c>
      <c r="Q8" s="652">
        <v>8586330.5073000006</v>
      </c>
      <c r="R8" s="652">
        <v>2997521.2031</v>
      </c>
      <c r="S8" s="652">
        <v>0</v>
      </c>
      <c r="T8" s="652">
        <v>284016.25199999998</v>
      </c>
      <c r="U8" s="652">
        <v>0</v>
      </c>
      <c r="V8" s="652">
        <v>0</v>
      </c>
      <c r="W8" s="652">
        <v>0</v>
      </c>
      <c r="X8" s="652">
        <v>0</v>
      </c>
      <c r="Y8" s="652">
        <v>0</v>
      </c>
      <c r="Z8" s="652">
        <v>0</v>
      </c>
      <c r="AA8" s="652">
        <v>0</v>
      </c>
    </row>
    <row r="9" spans="1:28">
      <c r="A9" s="451">
        <v>1.1000000000000001</v>
      </c>
      <c r="B9" s="468" t="s">
        <v>451</v>
      </c>
      <c r="C9" s="657">
        <v>0</v>
      </c>
      <c r="D9" s="652"/>
      <c r="E9" s="652"/>
      <c r="F9" s="652"/>
      <c r="G9" s="652"/>
      <c r="H9" s="652"/>
      <c r="I9" s="652"/>
      <c r="J9" s="652"/>
      <c r="K9" s="652"/>
      <c r="L9" s="652"/>
      <c r="M9" s="652"/>
      <c r="N9" s="652"/>
      <c r="O9" s="652"/>
      <c r="P9" s="652"/>
      <c r="Q9" s="652"/>
      <c r="R9" s="652"/>
      <c r="S9" s="652"/>
      <c r="T9" s="652"/>
      <c r="U9" s="652"/>
      <c r="V9" s="652"/>
      <c r="W9" s="652"/>
      <c r="X9" s="652"/>
      <c r="Y9" s="652"/>
      <c r="Z9" s="652"/>
      <c r="AA9" s="652"/>
    </row>
    <row r="10" spans="1:28">
      <c r="A10" s="451">
        <v>1.2</v>
      </c>
      <c r="B10" s="468" t="s">
        <v>452</v>
      </c>
      <c r="C10" s="657">
        <v>0</v>
      </c>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row>
    <row r="11" spans="1:28">
      <c r="A11" s="451">
        <v>1.3</v>
      </c>
      <c r="B11" s="468" t="s">
        <v>453</v>
      </c>
      <c r="C11" s="657">
        <v>0</v>
      </c>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row>
    <row r="12" spans="1:28">
      <c r="A12" s="451">
        <v>1.4</v>
      </c>
      <c r="B12" s="468" t="s">
        <v>454</v>
      </c>
      <c r="C12" s="657">
        <v>2471890.15</v>
      </c>
      <c r="D12" s="652">
        <v>2471890.15</v>
      </c>
      <c r="E12" s="652"/>
      <c r="F12" s="652"/>
      <c r="G12" s="652"/>
      <c r="H12" s="652"/>
      <c r="I12" s="652"/>
      <c r="J12" s="652"/>
      <c r="K12" s="652"/>
      <c r="L12" s="652"/>
      <c r="M12" s="652"/>
      <c r="N12" s="652"/>
      <c r="O12" s="652"/>
      <c r="P12" s="652"/>
      <c r="Q12" s="652"/>
      <c r="R12" s="652"/>
      <c r="S12" s="652"/>
      <c r="T12" s="652"/>
      <c r="U12" s="652"/>
      <c r="V12" s="652"/>
      <c r="W12" s="652"/>
      <c r="X12" s="652"/>
      <c r="Y12" s="652"/>
      <c r="Z12" s="652"/>
      <c r="AA12" s="652"/>
    </row>
    <row r="13" spans="1:28">
      <c r="A13" s="451">
        <v>1.5</v>
      </c>
      <c r="B13" s="468" t="s">
        <v>455</v>
      </c>
      <c r="C13" s="657">
        <v>1102873806.5862999</v>
      </c>
      <c r="D13" s="652">
        <v>1047758171.6275998</v>
      </c>
      <c r="E13" s="652">
        <v>2940099.4780999999</v>
      </c>
      <c r="F13" s="652"/>
      <c r="G13" s="652"/>
      <c r="H13" s="652">
        <v>25136027.336399999</v>
      </c>
      <c r="I13" s="652">
        <v>1660486.8226000001</v>
      </c>
      <c r="J13" s="652">
        <v>413701.2</v>
      </c>
      <c r="K13" s="652"/>
      <c r="L13" s="652">
        <v>29979607.622299999</v>
      </c>
      <c r="M13" s="652">
        <v>1721197.6769999999</v>
      </c>
      <c r="N13" s="652">
        <v>5920763.9155000001</v>
      </c>
      <c r="O13" s="652">
        <v>2073792.61</v>
      </c>
      <c r="P13" s="652">
        <v>4860096.2280999999</v>
      </c>
      <c r="Q13" s="652">
        <v>8156258.0028999997</v>
      </c>
      <c r="R13" s="652">
        <v>2997521.2031</v>
      </c>
      <c r="S13" s="652"/>
      <c r="T13" s="652"/>
      <c r="U13" s="652"/>
      <c r="V13" s="652"/>
      <c r="W13" s="652"/>
      <c r="X13" s="652"/>
      <c r="Y13" s="652"/>
      <c r="Z13" s="652"/>
      <c r="AA13" s="652"/>
    </row>
    <row r="14" spans="1:28">
      <c r="A14" s="451">
        <v>1.6</v>
      </c>
      <c r="B14" s="468" t="s">
        <v>456</v>
      </c>
      <c r="C14" s="657">
        <v>236602657.59999999</v>
      </c>
      <c r="D14" s="652">
        <v>229407186.30559999</v>
      </c>
      <c r="E14" s="652">
        <v>1994380.1384999999</v>
      </c>
      <c r="F14" s="652"/>
      <c r="G14" s="652"/>
      <c r="H14" s="652">
        <v>5506398.1809</v>
      </c>
      <c r="I14" s="652">
        <v>1577582.2982999999</v>
      </c>
      <c r="J14" s="652">
        <v>69797.8</v>
      </c>
      <c r="K14" s="652"/>
      <c r="L14" s="652">
        <v>1405056.8615000001</v>
      </c>
      <c r="M14" s="652">
        <v>25940.963100000001</v>
      </c>
      <c r="N14" s="652">
        <v>133625.36859999999</v>
      </c>
      <c r="O14" s="652">
        <v>52178.5</v>
      </c>
      <c r="P14" s="652">
        <v>174130.36300000001</v>
      </c>
      <c r="Q14" s="652">
        <v>430072.50439999998</v>
      </c>
      <c r="R14" s="652"/>
      <c r="S14" s="652"/>
      <c r="T14" s="652">
        <v>284016.25199999998</v>
      </c>
      <c r="U14" s="652"/>
      <c r="V14" s="652"/>
      <c r="W14" s="652"/>
      <c r="X14" s="652"/>
      <c r="Y14" s="652"/>
      <c r="Z14" s="652"/>
      <c r="AA14" s="652"/>
    </row>
    <row r="15" spans="1:28">
      <c r="A15" s="477">
        <v>2</v>
      </c>
      <c r="B15" s="454" t="s">
        <v>457</v>
      </c>
      <c r="C15" s="654">
        <v>90475690.689999998</v>
      </c>
      <c r="D15" s="652">
        <v>90475690.689999998</v>
      </c>
      <c r="E15" s="652">
        <v>0</v>
      </c>
      <c r="F15" s="652">
        <v>0</v>
      </c>
      <c r="G15" s="652">
        <v>0</v>
      </c>
      <c r="H15" s="652">
        <v>0</v>
      </c>
      <c r="I15" s="652">
        <v>0</v>
      </c>
      <c r="J15" s="652">
        <v>0</v>
      </c>
      <c r="K15" s="652">
        <v>0</v>
      </c>
      <c r="L15" s="652">
        <v>0</v>
      </c>
      <c r="M15" s="652">
        <v>0</v>
      </c>
      <c r="N15" s="652">
        <v>0</v>
      </c>
      <c r="O15" s="652">
        <v>0</v>
      </c>
      <c r="P15" s="652">
        <v>0</v>
      </c>
      <c r="Q15" s="652">
        <v>0</v>
      </c>
      <c r="R15" s="652">
        <v>0</v>
      </c>
      <c r="S15" s="652">
        <v>0</v>
      </c>
      <c r="T15" s="652">
        <v>0</v>
      </c>
      <c r="U15" s="652">
        <v>0</v>
      </c>
      <c r="V15" s="652">
        <v>0</v>
      </c>
      <c r="W15" s="652">
        <v>0</v>
      </c>
      <c r="X15" s="652">
        <v>0</v>
      </c>
      <c r="Y15" s="652">
        <v>0</v>
      </c>
      <c r="Z15" s="652">
        <v>0</v>
      </c>
      <c r="AA15" s="652">
        <v>0</v>
      </c>
    </row>
    <row r="16" spans="1:28">
      <c r="A16" s="451">
        <v>2.1</v>
      </c>
      <c r="B16" s="468" t="s">
        <v>451</v>
      </c>
      <c r="C16" s="657">
        <v>19854359.269999996</v>
      </c>
      <c r="D16" s="652">
        <v>19854359.269999996</v>
      </c>
      <c r="E16" s="652"/>
      <c r="F16" s="652"/>
      <c r="G16" s="652"/>
      <c r="H16" s="652"/>
      <c r="I16" s="652"/>
      <c r="J16" s="652"/>
      <c r="K16" s="652"/>
      <c r="L16" s="652"/>
      <c r="M16" s="652"/>
      <c r="N16" s="652"/>
      <c r="O16" s="652"/>
      <c r="P16" s="652"/>
      <c r="Q16" s="652"/>
      <c r="R16" s="652"/>
      <c r="S16" s="652"/>
      <c r="T16" s="652"/>
      <c r="U16" s="652"/>
      <c r="V16" s="652"/>
      <c r="W16" s="652"/>
      <c r="X16" s="652"/>
      <c r="Y16" s="652"/>
      <c r="Z16" s="652"/>
      <c r="AA16" s="652"/>
    </row>
    <row r="17" spans="1:28">
      <c r="A17" s="451">
        <v>2.2000000000000002</v>
      </c>
      <c r="B17" s="468" t="s">
        <v>452</v>
      </c>
      <c r="C17" s="657">
        <v>70621331.420000002</v>
      </c>
      <c r="D17" s="652">
        <v>70621331.420000002</v>
      </c>
      <c r="E17" s="652"/>
      <c r="F17" s="652"/>
      <c r="G17" s="652"/>
      <c r="H17" s="652"/>
      <c r="I17" s="652"/>
      <c r="J17" s="652"/>
      <c r="K17" s="652"/>
      <c r="L17" s="652"/>
      <c r="M17" s="652"/>
      <c r="N17" s="652"/>
      <c r="O17" s="652"/>
      <c r="P17" s="652"/>
      <c r="Q17" s="652"/>
      <c r="R17" s="652"/>
      <c r="S17" s="652"/>
      <c r="T17" s="652"/>
      <c r="U17" s="652"/>
      <c r="V17" s="652"/>
      <c r="W17" s="652"/>
      <c r="X17" s="652"/>
      <c r="Y17" s="652"/>
      <c r="Z17" s="652"/>
      <c r="AA17" s="652"/>
    </row>
    <row r="18" spans="1:28">
      <c r="A18" s="451">
        <v>2.2999999999999998</v>
      </c>
      <c r="B18" s="468" t="s">
        <v>453</v>
      </c>
      <c r="C18" s="657"/>
      <c r="D18" s="652"/>
      <c r="E18" s="652"/>
      <c r="F18" s="652"/>
      <c r="G18" s="652"/>
      <c r="H18" s="652"/>
      <c r="I18" s="652"/>
      <c r="J18" s="652"/>
      <c r="K18" s="652"/>
      <c r="L18" s="652"/>
      <c r="M18" s="652"/>
      <c r="N18" s="652"/>
      <c r="O18" s="652"/>
      <c r="P18" s="652"/>
      <c r="Q18" s="652"/>
      <c r="R18" s="652"/>
      <c r="S18" s="652"/>
      <c r="T18" s="652"/>
      <c r="U18" s="652"/>
      <c r="V18" s="652"/>
      <c r="W18" s="652"/>
      <c r="X18" s="652"/>
      <c r="Y18" s="652"/>
      <c r="Z18" s="652"/>
      <c r="AA18" s="652"/>
    </row>
    <row r="19" spans="1:28">
      <c r="A19" s="451">
        <v>2.4</v>
      </c>
      <c r="B19" s="468" t="s">
        <v>454</v>
      </c>
      <c r="C19" s="657"/>
      <c r="D19" s="652"/>
      <c r="E19" s="652"/>
      <c r="F19" s="652"/>
      <c r="G19" s="652"/>
      <c r="H19" s="652"/>
      <c r="I19" s="652"/>
      <c r="J19" s="652"/>
      <c r="K19" s="652"/>
      <c r="L19" s="652"/>
      <c r="M19" s="652"/>
      <c r="N19" s="652"/>
      <c r="O19" s="652"/>
      <c r="P19" s="652"/>
      <c r="Q19" s="652"/>
      <c r="R19" s="652"/>
      <c r="S19" s="652"/>
      <c r="T19" s="652"/>
      <c r="U19" s="652"/>
      <c r="V19" s="652"/>
      <c r="W19" s="652"/>
      <c r="X19" s="652"/>
      <c r="Y19" s="652"/>
      <c r="Z19" s="652"/>
      <c r="AA19" s="652"/>
    </row>
    <row r="20" spans="1:28">
      <c r="A20" s="451">
        <v>2.5</v>
      </c>
      <c r="B20" s="468" t="s">
        <v>455</v>
      </c>
      <c r="C20" s="657"/>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row>
    <row r="21" spans="1:28">
      <c r="A21" s="451">
        <v>2.6</v>
      </c>
      <c r="B21" s="468" t="s">
        <v>456</v>
      </c>
      <c r="C21" s="657"/>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row>
    <row r="22" spans="1:28">
      <c r="A22" s="477">
        <v>3</v>
      </c>
      <c r="B22" s="454" t="s">
        <v>458</v>
      </c>
      <c r="C22" s="654">
        <v>151566871.48007998</v>
      </c>
      <c r="D22" s="654">
        <v>87052934.178299993</v>
      </c>
      <c r="E22" s="658"/>
      <c r="F22" s="658"/>
      <c r="G22" s="658"/>
      <c r="H22" s="654">
        <v>1923583.8728</v>
      </c>
      <c r="I22" s="658"/>
      <c r="J22" s="658"/>
      <c r="K22" s="658"/>
      <c r="L22" s="654">
        <v>0</v>
      </c>
      <c r="M22" s="658"/>
      <c r="N22" s="658"/>
      <c r="O22" s="658"/>
      <c r="P22" s="658"/>
      <c r="Q22" s="658"/>
      <c r="R22" s="658"/>
      <c r="S22" s="658"/>
      <c r="T22" s="654">
        <v>0</v>
      </c>
      <c r="U22" s="658"/>
      <c r="V22" s="658"/>
      <c r="W22" s="658"/>
      <c r="X22" s="658"/>
      <c r="Y22" s="658"/>
      <c r="Z22" s="658"/>
      <c r="AA22" s="658"/>
    </row>
    <row r="23" spans="1:28">
      <c r="A23" s="451">
        <v>3.1</v>
      </c>
      <c r="B23" s="468" t="s">
        <v>451</v>
      </c>
      <c r="C23" s="657"/>
      <c r="D23" s="654"/>
      <c r="E23" s="658"/>
      <c r="F23" s="658"/>
      <c r="G23" s="658"/>
      <c r="H23" s="654"/>
      <c r="I23" s="658"/>
      <c r="J23" s="658"/>
      <c r="K23" s="658"/>
      <c r="L23" s="654"/>
      <c r="M23" s="658"/>
      <c r="N23" s="658"/>
      <c r="O23" s="658"/>
      <c r="P23" s="658"/>
      <c r="Q23" s="658"/>
      <c r="R23" s="658"/>
      <c r="S23" s="658"/>
      <c r="T23" s="654"/>
      <c r="U23" s="658"/>
      <c r="V23" s="658"/>
      <c r="W23" s="658"/>
      <c r="X23" s="658"/>
      <c r="Y23" s="658"/>
      <c r="Z23" s="658"/>
      <c r="AA23" s="658"/>
    </row>
    <row r="24" spans="1:28">
      <c r="A24" s="451">
        <v>3.2</v>
      </c>
      <c r="B24" s="468" t="s">
        <v>452</v>
      </c>
      <c r="C24" s="657"/>
      <c r="D24" s="654"/>
      <c r="E24" s="658"/>
      <c r="F24" s="658"/>
      <c r="G24" s="658"/>
      <c r="H24" s="654"/>
      <c r="I24" s="658"/>
      <c r="J24" s="658"/>
      <c r="K24" s="658"/>
      <c r="L24" s="654"/>
      <c r="M24" s="658"/>
      <c r="N24" s="658"/>
      <c r="O24" s="658"/>
      <c r="P24" s="658"/>
      <c r="Q24" s="658"/>
      <c r="R24" s="658"/>
      <c r="S24" s="658"/>
      <c r="T24" s="654"/>
      <c r="U24" s="658"/>
      <c r="V24" s="658"/>
      <c r="W24" s="658"/>
      <c r="X24" s="658"/>
      <c r="Y24" s="658"/>
      <c r="Z24" s="658"/>
      <c r="AA24" s="658"/>
    </row>
    <row r="25" spans="1:28">
      <c r="A25" s="451">
        <v>3.3</v>
      </c>
      <c r="B25" s="468" t="s">
        <v>453</v>
      </c>
      <c r="C25" s="657"/>
      <c r="D25" s="654"/>
      <c r="E25" s="658"/>
      <c r="F25" s="658"/>
      <c r="G25" s="658"/>
      <c r="H25" s="654"/>
      <c r="I25" s="658"/>
      <c r="J25" s="658"/>
      <c r="K25" s="658"/>
      <c r="L25" s="654"/>
      <c r="M25" s="658"/>
      <c r="N25" s="658"/>
      <c r="O25" s="658"/>
      <c r="P25" s="658"/>
      <c r="Q25" s="658"/>
      <c r="R25" s="658"/>
      <c r="S25" s="658"/>
      <c r="T25" s="654"/>
      <c r="U25" s="658"/>
      <c r="V25" s="658"/>
      <c r="W25" s="658"/>
      <c r="X25" s="658"/>
      <c r="Y25" s="658"/>
      <c r="Z25" s="658"/>
      <c r="AA25" s="658"/>
    </row>
    <row r="26" spans="1:28">
      <c r="A26" s="451">
        <v>3.4</v>
      </c>
      <c r="B26" s="468" t="s">
        <v>454</v>
      </c>
      <c r="C26" s="657">
        <v>352759.19</v>
      </c>
      <c r="D26" s="654">
        <v>184.66</v>
      </c>
      <c r="E26" s="658"/>
      <c r="F26" s="658"/>
      <c r="G26" s="658"/>
      <c r="H26" s="654"/>
      <c r="I26" s="658"/>
      <c r="J26" s="658"/>
      <c r="K26" s="658"/>
      <c r="L26" s="654"/>
      <c r="M26" s="658"/>
      <c r="N26" s="658"/>
      <c r="O26" s="658"/>
      <c r="P26" s="658"/>
      <c r="Q26" s="658"/>
      <c r="R26" s="658"/>
      <c r="S26" s="658"/>
      <c r="T26" s="654"/>
      <c r="U26" s="658"/>
      <c r="V26" s="658"/>
      <c r="W26" s="658"/>
      <c r="X26" s="658"/>
      <c r="Y26" s="658"/>
      <c r="Z26" s="658"/>
      <c r="AA26" s="658"/>
    </row>
    <row r="27" spans="1:28">
      <c r="A27" s="451">
        <v>3.5</v>
      </c>
      <c r="B27" s="468" t="s">
        <v>455</v>
      </c>
      <c r="C27" s="657">
        <v>149527315.18301699</v>
      </c>
      <c r="D27" s="654">
        <v>85369800.411200002</v>
      </c>
      <c r="E27" s="658"/>
      <c r="F27" s="658"/>
      <c r="G27" s="658"/>
      <c r="H27" s="654">
        <v>1919735.8728</v>
      </c>
      <c r="I27" s="658"/>
      <c r="J27" s="658"/>
      <c r="K27" s="658"/>
      <c r="L27" s="654"/>
      <c r="M27" s="658"/>
      <c r="N27" s="658"/>
      <c r="O27" s="658"/>
      <c r="P27" s="658"/>
      <c r="Q27" s="658"/>
      <c r="R27" s="658"/>
      <c r="S27" s="658"/>
      <c r="T27" s="654"/>
      <c r="U27" s="658"/>
      <c r="V27" s="658"/>
      <c r="W27" s="658"/>
      <c r="X27" s="658"/>
      <c r="Y27" s="658"/>
      <c r="Z27" s="658"/>
      <c r="AA27" s="658"/>
    </row>
    <row r="28" spans="1:28">
      <c r="A28" s="451">
        <v>3.6</v>
      </c>
      <c r="B28" s="468" t="s">
        <v>456</v>
      </c>
      <c r="C28" s="657">
        <v>1686797.1070630001</v>
      </c>
      <c r="D28" s="654">
        <v>1682949.1070999999</v>
      </c>
      <c r="E28" s="658"/>
      <c r="F28" s="658"/>
      <c r="G28" s="658"/>
      <c r="H28" s="654">
        <v>3848</v>
      </c>
      <c r="I28" s="658"/>
      <c r="J28" s="658"/>
      <c r="K28" s="658"/>
      <c r="L28" s="654"/>
      <c r="M28" s="658"/>
      <c r="N28" s="658"/>
      <c r="O28" s="658"/>
      <c r="P28" s="658"/>
      <c r="Q28" s="658"/>
      <c r="R28" s="658"/>
      <c r="S28" s="658"/>
      <c r="T28" s="654"/>
      <c r="U28" s="658"/>
      <c r="V28" s="658"/>
      <c r="W28" s="658"/>
      <c r="X28" s="658"/>
      <c r="Y28" s="658"/>
      <c r="Z28" s="658"/>
      <c r="AA28" s="658"/>
    </row>
    <row r="31" spans="1:28">
      <c r="C31" s="694"/>
      <c r="D31" s="694"/>
      <c r="E31" s="694"/>
      <c r="F31" s="694"/>
      <c r="G31" s="694"/>
      <c r="H31" s="694"/>
      <c r="I31" s="694"/>
      <c r="J31" s="694"/>
      <c r="K31" s="694"/>
      <c r="L31" s="694"/>
      <c r="M31" s="694"/>
      <c r="N31" s="694"/>
      <c r="O31" s="694"/>
      <c r="P31" s="694"/>
      <c r="Q31" s="694"/>
      <c r="R31" s="694"/>
      <c r="S31" s="694"/>
      <c r="T31" s="694"/>
      <c r="U31" s="694"/>
      <c r="V31" s="694"/>
      <c r="W31" s="694"/>
      <c r="X31" s="694"/>
      <c r="Y31" s="694"/>
      <c r="Z31" s="694"/>
      <c r="AA31" s="694"/>
      <c r="AB31" s="694"/>
    </row>
    <row r="32" spans="1:28">
      <c r="C32" s="694"/>
      <c r="D32" s="694"/>
      <c r="E32" s="694"/>
      <c r="F32" s="694"/>
      <c r="G32" s="694"/>
      <c r="H32" s="694"/>
      <c r="I32" s="694"/>
      <c r="J32" s="694"/>
      <c r="K32" s="694"/>
      <c r="L32" s="694"/>
      <c r="M32" s="694"/>
      <c r="N32" s="694"/>
      <c r="O32" s="694"/>
      <c r="P32" s="694"/>
      <c r="Q32" s="694"/>
      <c r="R32" s="694"/>
      <c r="S32" s="694"/>
      <c r="T32" s="694"/>
      <c r="U32" s="694"/>
      <c r="V32" s="694"/>
      <c r="W32" s="694"/>
      <c r="X32" s="694"/>
      <c r="Y32" s="694"/>
      <c r="Z32" s="694"/>
      <c r="AA32" s="694"/>
      <c r="AB32" s="694"/>
    </row>
    <row r="33" spans="3:28">
      <c r="C33" s="694"/>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row>
    <row r="34" spans="3:28">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c r="AB34" s="694"/>
    </row>
    <row r="35" spans="3:28">
      <c r="C35" s="694"/>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row>
    <row r="36" spans="3:28">
      <c r="C36" s="694"/>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row>
    <row r="37" spans="3:28">
      <c r="C37" s="694"/>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row>
    <row r="38" spans="3:28">
      <c r="C38" s="694"/>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row>
    <row r="39" spans="3:28">
      <c r="C39" s="694"/>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row>
    <row r="40" spans="3:28">
      <c r="C40" s="694"/>
      <c r="D40" s="694"/>
      <c r="E40" s="694"/>
      <c r="F40" s="694"/>
      <c r="G40" s="694"/>
      <c r="H40" s="694"/>
      <c r="I40" s="694"/>
      <c r="J40" s="694"/>
      <c r="K40" s="694"/>
      <c r="L40" s="694"/>
      <c r="M40" s="694"/>
      <c r="N40" s="694"/>
      <c r="O40" s="694"/>
      <c r="P40" s="694"/>
      <c r="Q40" s="694"/>
      <c r="R40" s="694"/>
      <c r="S40" s="694"/>
      <c r="T40" s="694"/>
      <c r="U40" s="694"/>
      <c r="V40" s="694"/>
      <c r="W40" s="694"/>
      <c r="X40" s="694"/>
      <c r="Y40" s="694"/>
      <c r="Z40" s="694"/>
      <c r="AA40" s="694"/>
      <c r="AB40" s="694"/>
    </row>
    <row r="41" spans="3:28">
      <c r="C41" s="694"/>
      <c r="D41" s="694"/>
      <c r="E41" s="694"/>
      <c r="F41" s="694"/>
      <c r="G41" s="694"/>
      <c r="H41" s="694"/>
      <c r="I41" s="694"/>
      <c r="J41" s="694"/>
      <c r="K41" s="694"/>
      <c r="L41" s="694"/>
      <c r="M41" s="694"/>
      <c r="N41" s="694"/>
      <c r="O41" s="694"/>
      <c r="P41" s="694"/>
      <c r="Q41" s="694"/>
      <c r="R41" s="694"/>
      <c r="S41" s="694"/>
      <c r="T41" s="694"/>
      <c r="U41" s="694"/>
      <c r="V41" s="694"/>
      <c r="W41" s="694"/>
      <c r="X41" s="694"/>
      <c r="Y41" s="694"/>
      <c r="Z41" s="694"/>
      <c r="AA41" s="694"/>
      <c r="AB41" s="694"/>
    </row>
    <row r="42" spans="3:28">
      <c r="C42" s="694"/>
      <c r="D42" s="694"/>
      <c r="E42" s="694"/>
      <c r="F42" s="694"/>
      <c r="G42" s="694"/>
      <c r="H42" s="694"/>
      <c r="I42" s="694"/>
      <c r="J42" s="694"/>
      <c r="K42" s="694"/>
      <c r="L42" s="694"/>
      <c r="M42" s="694"/>
      <c r="N42" s="694"/>
      <c r="O42" s="694"/>
      <c r="P42" s="694"/>
      <c r="Q42" s="694"/>
      <c r="R42" s="694"/>
      <c r="S42" s="694"/>
      <c r="T42" s="694"/>
      <c r="U42" s="694"/>
      <c r="V42" s="694"/>
      <c r="W42" s="694"/>
      <c r="X42" s="694"/>
      <c r="Y42" s="694"/>
      <c r="Z42" s="694"/>
      <c r="AA42" s="694"/>
      <c r="AB42" s="694"/>
    </row>
    <row r="43" spans="3:28">
      <c r="C43" s="694"/>
      <c r="D43" s="694"/>
      <c r="E43" s="694"/>
      <c r="F43" s="694"/>
      <c r="G43" s="694"/>
      <c r="H43" s="694"/>
      <c r="I43" s="694"/>
      <c r="J43" s="694"/>
      <c r="K43" s="694"/>
      <c r="L43" s="694"/>
      <c r="M43" s="694"/>
      <c r="N43" s="694"/>
      <c r="O43" s="694"/>
      <c r="P43" s="694"/>
      <c r="Q43" s="694"/>
      <c r="R43" s="694"/>
      <c r="S43" s="694"/>
      <c r="T43" s="694"/>
      <c r="U43" s="694"/>
      <c r="V43" s="694"/>
      <c r="W43" s="694"/>
      <c r="X43" s="694"/>
      <c r="Y43" s="694"/>
      <c r="Z43" s="694"/>
      <c r="AA43" s="694"/>
      <c r="AB43" s="694"/>
    </row>
    <row r="44" spans="3:28">
      <c r="C44" s="694"/>
      <c r="D44" s="694"/>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row>
    <row r="45" spans="3:28">
      <c r="C45" s="694"/>
      <c r="D45" s="694"/>
      <c r="E45" s="694"/>
      <c r="F45" s="694"/>
      <c r="G45" s="694"/>
      <c r="H45" s="694"/>
      <c r="I45" s="694"/>
      <c r="J45" s="694"/>
      <c r="K45" s="694"/>
      <c r="L45" s="694"/>
      <c r="M45" s="694"/>
      <c r="N45" s="694"/>
      <c r="O45" s="694"/>
      <c r="P45" s="694"/>
      <c r="Q45" s="694"/>
      <c r="R45" s="694"/>
      <c r="S45" s="694"/>
      <c r="T45" s="694"/>
      <c r="U45" s="694"/>
      <c r="V45" s="694"/>
      <c r="W45" s="694"/>
      <c r="X45" s="694"/>
      <c r="Y45" s="694"/>
      <c r="Z45" s="694"/>
      <c r="AA45" s="694"/>
      <c r="AB45" s="694"/>
    </row>
    <row r="46" spans="3:28">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A41"/>
  <sheetViews>
    <sheetView showGridLines="0" zoomScale="80" zoomScaleNormal="80" workbookViewId="0">
      <selection activeCell="H42" sqref="H42"/>
    </sheetView>
  </sheetViews>
  <sheetFormatPr defaultColWidth="9.140625" defaultRowHeight="12.75"/>
  <cols>
    <col min="1" max="1" width="11.85546875" style="461" bestFit="1" customWidth="1"/>
    <col min="2" max="2" width="90.28515625" style="461" bestFit="1" customWidth="1"/>
    <col min="3" max="3" width="20.140625" style="461" customWidth="1"/>
    <col min="4" max="4" width="22.28515625" style="461" customWidth="1"/>
    <col min="5" max="7" width="17.140625" style="461" customWidth="1"/>
    <col min="8" max="8" width="22.28515625" style="461" customWidth="1"/>
    <col min="9" max="10" width="17.140625" style="461" customWidth="1"/>
    <col min="11" max="27" width="22.28515625" style="461" customWidth="1"/>
    <col min="28" max="16384" width="9.140625" style="461"/>
  </cols>
  <sheetData>
    <row r="1" spans="1:27" ht="13.5">
      <c r="A1" s="370" t="s">
        <v>108</v>
      </c>
      <c r="B1" s="290" t="str">
        <f>Info!C2</f>
        <v>ს.ს "პროკრედიტ ბანკი"</v>
      </c>
    </row>
    <row r="2" spans="1:27">
      <c r="A2" s="370" t="s">
        <v>109</v>
      </c>
      <c r="B2" s="373">
        <f>'1. key ratios'!B2</f>
        <v>45657</v>
      </c>
    </row>
    <row r="3" spans="1:27">
      <c r="A3" s="372" t="s">
        <v>459</v>
      </c>
      <c r="C3" s="463"/>
    </row>
    <row r="4" spans="1:27" ht="13.5" thickBot="1">
      <c r="A4" s="372"/>
      <c r="B4" s="463"/>
      <c r="C4" s="463"/>
    </row>
    <row r="5" spans="1:27" ht="13.5" customHeight="1">
      <c r="A5" s="803" t="s">
        <v>681</v>
      </c>
      <c r="B5" s="804"/>
      <c r="C5" s="800" t="s">
        <v>460</v>
      </c>
      <c r="D5" s="801"/>
      <c r="E5" s="801"/>
      <c r="F5" s="801"/>
      <c r="G5" s="801"/>
      <c r="H5" s="801"/>
      <c r="I5" s="801"/>
      <c r="J5" s="801"/>
      <c r="K5" s="801"/>
      <c r="L5" s="801"/>
      <c r="M5" s="801"/>
      <c r="N5" s="801"/>
      <c r="O5" s="801"/>
      <c r="P5" s="801"/>
      <c r="Q5" s="801"/>
      <c r="R5" s="801"/>
      <c r="S5" s="801"/>
      <c r="T5" s="801"/>
      <c r="U5" s="801"/>
      <c r="V5" s="801"/>
      <c r="W5" s="801"/>
      <c r="X5" s="801"/>
      <c r="Y5" s="801"/>
      <c r="Z5" s="801"/>
      <c r="AA5" s="802"/>
    </row>
    <row r="6" spans="1:27" ht="12" customHeight="1">
      <c r="A6" s="805"/>
      <c r="B6" s="806"/>
      <c r="C6" s="809" t="s">
        <v>66</v>
      </c>
      <c r="D6" s="774" t="s">
        <v>672</v>
      </c>
      <c r="E6" s="774"/>
      <c r="F6" s="774"/>
      <c r="G6" s="774"/>
      <c r="H6" s="795" t="s">
        <v>671</v>
      </c>
      <c r="I6" s="796"/>
      <c r="J6" s="796"/>
      <c r="K6" s="796"/>
      <c r="L6" s="484"/>
      <c r="M6" s="778" t="s">
        <v>670</v>
      </c>
      <c r="N6" s="778"/>
      <c r="O6" s="778"/>
      <c r="P6" s="778"/>
      <c r="Q6" s="778"/>
      <c r="R6" s="778"/>
      <c r="S6" s="776"/>
      <c r="T6" s="484"/>
      <c r="U6" s="778" t="s">
        <v>669</v>
      </c>
      <c r="V6" s="778"/>
      <c r="W6" s="778"/>
      <c r="X6" s="778"/>
      <c r="Y6" s="778"/>
      <c r="Z6" s="778"/>
      <c r="AA6" s="799"/>
    </row>
    <row r="7" spans="1:27" ht="38.25">
      <c r="A7" s="807"/>
      <c r="B7" s="808"/>
      <c r="C7" s="810"/>
      <c r="D7" s="482"/>
      <c r="E7" s="458" t="s">
        <v>449</v>
      </c>
      <c r="F7" s="458" t="s">
        <v>667</v>
      </c>
      <c r="G7" s="458" t="s">
        <v>668</v>
      </c>
      <c r="H7" s="462"/>
      <c r="I7" s="458" t="s">
        <v>449</v>
      </c>
      <c r="J7" s="458" t="s">
        <v>667</v>
      </c>
      <c r="K7" s="458" t="s">
        <v>668</v>
      </c>
      <c r="L7" s="479"/>
      <c r="M7" s="458" t="s">
        <v>449</v>
      </c>
      <c r="N7" s="458" t="s">
        <v>680</v>
      </c>
      <c r="O7" s="458" t="s">
        <v>679</v>
      </c>
      <c r="P7" s="458" t="s">
        <v>678</v>
      </c>
      <c r="Q7" s="458" t="s">
        <v>677</v>
      </c>
      <c r="R7" s="458" t="s">
        <v>676</v>
      </c>
      <c r="S7" s="458" t="s">
        <v>662</v>
      </c>
      <c r="T7" s="479"/>
      <c r="U7" s="458" t="s">
        <v>449</v>
      </c>
      <c r="V7" s="458" t="s">
        <v>680</v>
      </c>
      <c r="W7" s="458" t="s">
        <v>679</v>
      </c>
      <c r="X7" s="458" t="s">
        <v>678</v>
      </c>
      <c r="Y7" s="458" t="s">
        <v>677</v>
      </c>
      <c r="Z7" s="458" t="s">
        <v>676</v>
      </c>
      <c r="AA7" s="458" t="s">
        <v>662</v>
      </c>
    </row>
    <row r="8" spans="1:27" s="689" customFormat="1">
      <c r="A8" s="504">
        <v>1</v>
      </c>
      <c r="B8" s="505" t="s">
        <v>450</v>
      </c>
      <c r="C8" s="659">
        <v>1341948354.3362999</v>
      </c>
      <c r="D8" s="654">
        <v>1279637248.0832</v>
      </c>
      <c r="E8" s="654">
        <v>4934479.6166000003</v>
      </c>
      <c r="F8" s="654"/>
      <c r="G8" s="654"/>
      <c r="H8" s="654">
        <v>30642425.517299999</v>
      </c>
      <c r="I8" s="654">
        <v>3238069.1209</v>
      </c>
      <c r="J8" s="654">
        <v>483499</v>
      </c>
      <c r="K8" s="654"/>
      <c r="L8" s="654">
        <v>31384664.483800001</v>
      </c>
      <c r="M8" s="654">
        <v>1747138.6401</v>
      </c>
      <c r="N8" s="654">
        <v>6054389.2840999998</v>
      </c>
      <c r="O8" s="654">
        <v>2125971.11</v>
      </c>
      <c r="P8" s="654">
        <v>5034226.5910999998</v>
      </c>
      <c r="Q8" s="654">
        <v>8586330.5073000006</v>
      </c>
      <c r="R8" s="654">
        <v>2997521.2031</v>
      </c>
      <c r="S8" s="654"/>
      <c r="T8" s="654">
        <v>284016.25199999998</v>
      </c>
      <c r="U8" s="654"/>
      <c r="V8" s="654"/>
      <c r="W8" s="654"/>
      <c r="X8" s="654"/>
      <c r="Y8" s="654"/>
      <c r="Z8" s="654"/>
      <c r="AA8" s="688"/>
    </row>
    <row r="9" spans="1:27">
      <c r="A9" s="497">
        <v>1.1000000000000001</v>
      </c>
      <c r="B9" s="503" t="s">
        <v>461</v>
      </c>
      <c r="C9" s="661">
        <v>1327444863.4304001</v>
      </c>
      <c r="D9" s="652">
        <v>1266331565.3618</v>
      </c>
      <c r="E9" s="652">
        <v>4825985.7766000004</v>
      </c>
      <c r="F9" s="652"/>
      <c r="G9" s="652"/>
      <c r="H9" s="652">
        <v>30542725.253699999</v>
      </c>
      <c r="I9" s="652">
        <v>3233516.1209</v>
      </c>
      <c r="J9" s="652">
        <v>413701.2</v>
      </c>
      <c r="K9" s="652"/>
      <c r="L9" s="652">
        <v>30286556.562899999</v>
      </c>
      <c r="M9" s="652">
        <v>1226711.7751</v>
      </c>
      <c r="N9" s="652">
        <v>6034122.1041000001</v>
      </c>
      <c r="O9" s="652">
        <v>2073792.61</v>
      </c>
      <c r="P9" s="652">
        <v>4662144.8651999999</v>
      </c>
      <c r="Q9" s="652">
        <v>8586330.5073000006</v>
      </c>
      <c r="R9" s="652">
        <v>2997521.2031</v>
      </c>
      <c r="S9" s="652"/>
      <c r="T9" s="652">
        <v>284016.25199999998</v>
      </c>
      <c r="U9" s="652"/>
      <c r="V9" s="652"/>
      <c r="W9" s="652"/>
      <c r="X9" s="652"/>
      <c r="Y9" s="652"/>
      <c r="Z9" s="652"/>
      <c r="AA9" s="660"/>
    </row>
    <row r="10" spans="1:27">
      <c r="A10" s="501" t="s">
        <v>157</v>
      </c>
      <c r="B10" s="502" t="s">
        <v>462</v>
      </c>
      <c r="C10" s="662">
        <v>1274014878.7755001</v>
      </c>
      <c r="D10" s="652">
        <v>1214577499.9082999</v>
      </c>
      <c r="E10" s="652">
        <v>4825985.7766000004</v>
      </c>
      <c r="F10" s="652"/>
      <c r="G10" s="652"/>
      <c r="H10" s="652">
        <v>29294570.292300001</v>
      </c>
      <c r="I10" s="652">
        <v>3233516.1209</v>
      </c>
      <c r="J10" s="652">
        <v>413701.2</v>
      </c>
      <c r="K10" s="652"/>
      <c r="L10" s="652">
        <v>29858792.322900001</v>
      </c>
      <c r="M10" s="652">
        <v>1226711.7751</v>
      </c>
      <c r="N10" s="652">
        <v>5932710.2741</v>
      </c>
      <c r="O10" s="652">
        <v>2073792.61</v>
      </c>
      <c r="P10" s="652">
        <v>4382442.7951999996</v>
      </c>
      <c r="Q10" s="652">
        <v>8586330.5073000006</v>
      </c>
      <c r="R10" s="652">
        <v>2997521.2031</v>
      </c>
      <c r="S10" s="652"/>
      <c r="T10" s="652">
        <v>284016.25199999998</v>
      </c>
      <c r="U10" s="652"/>
      <c r="V10" s="652"/>
      <c r="W10" s="652"/>
      <c r="X10" s="652"/>
      <c r="Y10" s="652"/>
      <c r="Z10" s="652"/>
      <c r="AA10" s="660"/>
    </row>
    <row r="11" spans="1:27">
      <c r="A11" s="499" t="s">
        <v>463</v>
      </c>
      <c r="B11" s="500" t="s">
        <v>464</v>
      </c>
      <c r="C11" s="663">
        <v>613943241.56709993</v>
      </c>
      <c r="D11" s="652">
        <v>592068770.28859997</v>
      </c>
      <c r="E11" s="652">
        <v>1319532.0800999999</v>
      </c>
      <c r="F11" s="652"/>
      <c r="G11" s="652"/>
      <c r="H11" s="652">
        <v>11178831.4552</v>
      </c>
      <c r="I11" s="652">
        <v>368463.78960000002</v>
      </c>
      <c r="J11" s="652">
        <v>413701.2</v>
      </c>
      <c r="K11" s="652"/>
      <c r="L11" s="652">
        <v>10695639.8233</v>
      </c>
      <c r="M11" s="652">
        <v>1226711.7751</v>
      </c>
      <c r="N11" s="652">
        <v>178030.7144</v>
      </c>
      <c r="O11" s="652">
        <v>11996.89</v>
      </c>
      <c r="P11" s="652">
        <v>558622.20299999998</v>
      </c>
      <c r="Q11" s="652">
        <v>4060995.0827000001</v>
      </c>
      <c r="R11" s="652"/>
      <c r="S11" s="652"/>
      <c r="T11" s="652"/>
      <c r="U11" s="652"/>
      <c r="V11" s="652"/>
      <c r="W11" s="652"/>
      <c r="X11" s="652"/>
      <c r="Y11" s="652"/>
      <c r="Z11" s="652"/>
      <c r="AA11" s="660"/>
    </row>
    <row r="12" spans="1:27">
      <c r="A12" s="499" t="s">
        <v>465</v>
      </c>
      <c r="B12" s="500" t="s">
        <v>466</v>
      </c>
      <c r="C12" s="663">
        <v>219580591.75750002</v>
      </c>
      <c r="D12" s="652">
        <v>212468087.76640001</v>
      </c>
      <c r="E12" s="652">
        <v>321809.00770000002</v>
      </c>
      <c r="F12" s="652"/>
      <c r="G12" s="652"/>
      <c r="H12" s="652">
        <v>7112503.9911000002</v>
      </c>
      <c r="I12" s="652">
        <v>967250.94259999995</v>
      </c>
      <c r="J12" s="652"/>
      <c r="K12" s="652"/>
      <c r="L12" s="652"/>
      <c r="M12" s="652"/>
      <c r="N12" s="652"/>
      <c r="O12" s="652"/>
      <c r="P12" s="652"/>
      <c r="Q12" s="652"/>
      <c r="R12" s="652"/>
      <c r="S12" s="652"/>
      <c r="T12" s="652"/>
      <c r="U12" s="652"/>
      <c r="V12" s="652"/>
      <c r="W12" s="652"/>
      <c r="X12" s="652"/>
      <c r="Y12" s="652"/>
      <c r="Z12" s="652"/>
      <c r="AA12" s="660"/>
    </row>
    <row r="13" spans="1:27">
      <c r="A13" s="499" t="s">
        <v>467</v>
      </c>
      <c r="B13" s="500" t="s">
        <v>468</v>
      </c>
      <c r="C13" s="663">
        <v>122127624.0644</v>
      </c>
      <c r="D13" s="652">
        <v>120252236.04369999</v>
      </c>
      <c r="E13" s="652">
        <v>629261.21400000004</v>
      </c>
      <c r="F13" s="652"/>
      <c r="G13" s="652"/>
      <c r="H13" s="652">
        <v>1591371.7686999999</v>
      </c>
      <c r="I13" s="652">
        <v>1204565.5086999999</v>
      </c>
      <c r="J13" s="652"/>
      <c r="K13" s="652"/>
      <c r="L13" s="652"/>
      <c r="M13" s="652"/>
      <c r="N13" s="652"/>
      <c r="O13" s="652"/>
      <c r="P13" s="652"/>
      <c r="Q13" s="652"/>
      <c r="R13" s="652"/>
      <c r="S13" s="652"/>
      <c r="T13" s="652">
        <v>284016.25199999998</v>
      </c>
      <c r="U13" s="652"/>
      <c r="V13" s="652"/>
      <c r="W13" s="652"/>
      <c r="X13" s="652"/>
      <c r="Y13" s="652"/>
      <c r="Z13" s="652"/>
      <c r="AA13" s="660"/>
    </row>
    <row r="14" spans="1:27">
      <c r="A14" s="499" t="s">
        <v>469</v>
      </c>
      <c r="B14" s="500" t="s">
        <v>470</v>
      </c>
      <c r="C14" s="663">
        <v>318363421.3865</v>
      </c>
      <c r="D14" s="652">
        <v>289788405.8096</v>
      </c>
      <c r="E14" s="652">
        <v>2555383.4748</v>
      </c>
      <c r="F14" s="652"/>
      <c r="G14" s="652"/>
      <c r="H14" s="652">
        <v>9411863.0772999991</v>
      </c>
      <c r="I14" s="652">
        <v>693235.88</v>
      </c>
      <c r="J14" s="652"/>
      <c r="K14" s="652"/>
      <c r="L14" s="652">
        <v>19163152.499600001</v>
      </c>
      <c r="M14" s="652"/>
      <c r="N14" s="652">
        <v>5754679.5597000001</v>
      </c>
      <c r="O14" s="652">
        <v>2061795.72</v>
      </c>
      <c r="P14" s="652">
        <v>3823820.5921999998</v>
      </c>
      <c r="Q14" s="652">
        <v>4525335.4245999996</v>
      </c>
      <c r="R14" s="652">
        <v>2997521.2031</v>
      </c>
      <c r="S14" s="652"/>
      <c r="T14" s="652"/>
      <c r="U14" s="652"/>
      <c r="V14" s="652"/>
      <c r="W14" s="652"/>
      <c r="X14" s="652"/>
      <c r="Y14" s="652"/>
      <c r="Z14" s="652"/>
      <c r="AA14" s="660"/>
    </row>
    <row r="15" spans="1:27">
      <c r="A15" s="498">
        <v>1.2</v>
      </c>
      <c r="B15" s="496" t="s">
        <v>675</v>
      </c>
      <c r="C15" s="661">
        <v>27525949.616299998</v>
      </c>
      <c r="D15" s="652">
        <v>5054041.4770999998</v>
      </c>
      <c r="E15" s="652">
        <v>35547.5766</v>
      </c>
      <c r="F15" s="652"/>
      <c r="G15" s="652"/>
      <c r="H15" s="652">
        <v>876498.42339999997</v>
      </c>
      <c r="I15" s="652">
        <v>186636.0404</v>
      </c>
      <c r="J15" s="652">
        <v>35513.120000000003</v>
      </c>
      <c r="K15" s="652"/>
      <c r="L15" s="652">
        <v>21311393.463799998</v>
      </c>
      <c r="M15" s="652">
        <v>401987.06040000002</v>
      </c>
      <c r="N15" s="652">
        <v>3417198.3813</v>
      </c>
      <c r="O15" s="652">
        <v>1993093.45</v>
      </c>
      <c r="P15" s="652">
        <v>4201989.8244000003</v>
      </c>
      <c r="Q15" s="652">
        <v>5920827.6533000004</v>
      </c>
      <c r="R15" s="652">
        <v>3021119.8552000001</v>
      </c>
      <c r="S15" s="652"/>
      <c r="T15" s="652">
        <v>284016.25199999998</v>
      </c>
      <c r="U15" s="652"/>
      <c r="V15" s="652"/>
      <c r="W15" s="652"/>
      <c r="X15" s="652"/>
      <c r="Y15" s="652"/>
      <c r="Z15" s="652"/>
      <c r="AA15" s="660"/>
    </row>
    <row r="16" spans="1:27">
      <c r="A16" s="497">
        <v>1.3</v>
      </c>
      <c r="B16" s="496" t="s">
        <v>471</v>
      </c>
      <c r="C16" s="664">
        <v>0</v>
      </c>
      <c r="D16" s="665">
        <v>0</v>
      </c>
      <c r="E16" s="665">
        <v>0</v>
      </c>
      <c r="F16" s="665"/>
      <c r="G16" s="665"/>
      <c r="H16" s="665">
        <v>0</v>
      </c>
      <c r="I16" s="665">
        <v>0</v>
      </c>
      <c r="J16" s="665">
        <v>0</v>
      </c>
      <c r="K16" s="665"/>
      <c r="L16" s="665">
        <v>0</v>
      </c>
      <c r="M16" s="665">
        <v>0</v>
      </c>
      <c r="N16" s="665">
        <v>0</v>
      </c>
      <c r="O16" s="665">
        <v>0</v>
      </c>
      <c r="P16" s="665">
        <v>0</v>
      </c>
      <c r="Q16" s="665">
        <v>0</v>
      </c>
      <c r="R16" s="665">
        <v>0</v>
      </c>
      <c r="S16" s="665"/>
      <c r="T16" s="665">
        <v>0</v>
      </c>
      <c r="U16" s="665"/>
      <c r="V16" s="665"/>
      <c r="W16" s="665"/>
      <c r="X16" s="665"/>
      <c r="Y16" s="665"/>
      <c r="Z16" s="665"/>
      <c r="AA16" s="666"/>
    </row>
    <row r="17" spans="1:27" ht="25.5">
      <c r="A17" s="493" t="s">
        <v>472</v>
      </c>
      <c r="B17" s="495" t="s">
        <v>473</v>
      </c>
      <c r="C17" s="667">
        <v>1267055146.9282</v>
      </c>
      <c r="D17" s="652">
        <v>1213547650.7135</v>
      </c>
      <c r="E17" s="652">
        <v>4480811.6593000004</v>
      </c>
      <c r="F17" s="652"/>
      <c r="G17" s="652"/>
      <c r="H17" s="652">
        <v>28692258.130600002</v>
      </c>
      <c r="I17" s="652">
        <v>3009946.4273999999</v>
      </c>
      <c r="J17" s="652">
        <v>413701.2</v>
      </c>
      <c r="K17" s="652"/>
      <c r="L17" s="652">
        <v>24531221.8321</v>
      </c>
      <c r="M17" s="652">
        <v>1159584.5708999999</v>
      </c>
      <c r="N17" s="652">
        <v>5783298.0330999997</v>
      </c>
      <c r="O17" s="652">
        <v>1791117.8051</v>
      </c>
      <c r="P17" s="652">
        <v>1134221.8997</v>
      </c>
      <c r="Q17" s="652">
        <v>7329118.5469000004</v>
      </c>
      <c r="R17" s="652">
        <v>2794346.3974000001</v>
      </c>
      <c r="S17" s="652"/>
      <c r="T17" s="652">
        <v>284016.25199999998</v>
      </c>
      <c r="U17" s="652"/>
      <c r="V17" s="652"/>
      <c r="W17" s="652"/>
      <c r="X17" s="652"/>
      <c r="Y17" s="652"/>
      <c r="Z17" s="652"/>
      <c r="AA17" s="660"/>
    </row>
    <row r="18" spans="1:27" ht="25.5">
      <c r="A18" s="491" t="s">
        <v>474</v>
      </c>
      <c r="B18" s="492" t="s">
        <v>475</v>
      </c>
      <c r="C18" s="668">
        <v>1148994494.3442001</v>
      </c>
      <c r="D18" s="652">
        <v>1106115790.8261001</v>
      </c>
      <c r="E18" s="652">
        <v>3494193.7132999999</v>
      </c>
      <c r="F18" s="652"/>
      <c r="G18" s="652"/>
      <c r="H18" s="652">
        <v>22287378.952599999</v>
      </c>
      <c r="I18" s="652">
        <v>2658529.3174000001</v>
      </c>
      <c r="J18" s="652">
        <v>413701.2</v>
      </c>
      <c r="K18" s="652"/>
      <c r="L18" s="652">
        <v>20307308.313499998</v>
      </c>
      <c r="M18" s="652">
        <v>1186807.3848000001</v>
      </c>
      <c r="N18" s="652">
        <v>367923.56140000001</v>
      </c>
      <c r="O18" s="652">
        <v>1732598.8378999999</v>
      </c>
      <c r="P18" s="652">
        <v>1976321.3607000001</v>
      </c>
      <c r="Q18" s="652">
        <v>7710322.8559999997</v>
      </c>
      <c r="R18" s="652">
        <v>2794346.3974000001</v>
      </c>
      <c r="S18" s="652"/>
      <c r="T18" s="652">
        <v>284016.25199999998</v>
      </c>
      <c r="U18" s="652"/>
      <c r="V18" s="652"/>
      <c r="W18" s="652"/>
      <c r="X18" s="652"/>
      <c r="Y18" s="652"/>
      <c r="Z18" s="652"/>
      <c r="AA18" s="660"/>
    </row>
    <row r="19" spans="1:27">
      <c r="A19" s="493" t="s">
        <v>476</v>
      </c>
      <c r="B19" s="494" t="s">
        <v>477</v>
      </c>
      <c r="C19" s="669">
        <v>1212350863.1948001</v>
      </c>
      <c r="D19" s="652">
        <v>1157849899.5762</v>
      </c>
      <c r="E19" s="652">
        <v>2523582.9574000002</v>
      </c>
      <c r="F19" s="652"/>
      <c r="G19" s="652"/>
      <c r="H19" s="652">
        <v>34587378.706500001</v>
      </c>
      <c r="I19" s="652">
        <v>868932.48959999997</v>
      </c>
      <c r="J19" s="652">
        <v>1007217.3</v>
      </c>
      <c r="K19" s="652"/>
      <c r="L19" s="652">
        <v>19913584.912099998</v>
      </c>
      <c r="M19" s="652">
        <v>696566.97290000005</v>
      </c>
      <c r="N19" s="652">
        <v>3261736.3103999998</v>
      </c>
      <c r="O19" s="652">
        <v>134170.0417</v>
      </c>
      <c r="P19" s="652">
        <v>1167404.4569999999</v>
      </c>
      <c r="Q19" s="652">
        <v>8992727.3232000005</v>
      </c>
      <c r="R19" s="652">
        <v>0</v>
      </c>
      <c r="S19" s="652"/>
      <c r="T19" s="652">
        <v>0</v>
      </c>
      <c r="U19" s="652"/>
      <c r="V19" s="652"/>
      <c r="W19" s="652"/>
      <c r="X19" s="652"/>
      <c r="Y19" s="652"/>
      <c r="Z19" s="652"/>
      <c r="AA19" s="660"/>
    </row>
    <row r="20" spans="1:27">
      <c r="A20" s="491" t="s">
        <v>478</v>
      </c>
      <c r="B20" s="492" t="s">
        <v>479</v>
      </c>
      <c r="C20" s="668">
        <v>1064883762.8220999</v>
      </c>
      <c r="D20" s="652">
        <v>1014666755.6364</v>
      </c>
      <c r="E20" s="652">
        <v>1913969.3093000001</v>
      </c>
      <c r="F20" s="652"/>
      <c r="G20" s="652"/>
      <c r="H20" s="652">
        <v>30673357.017200001</v>
      </c>
      <c r="I20" s="652">
        <v>813126.56640000001</v>
      </c>
      <c r="J20" s="652">
        <v>1007217.3</v>
      </c>
      <c r="K20" s="652"/>
      <c r="L20" s="652">
        <v>19543650.168499999</v>
      </c>
      <c r="M20" s="652">
        <v>1475296.0401000001</v>
      </c>
      <c r="N20" s="652">
        <v>354281.9901</v>
      </c>
      <c r="O20" s="652">
        <v>134170.0417</v>
      </c>
      <c r="P20" s="652">
        <v>1295606.0970000001</v>
      </c>
      <c r="Q20" s="652">
        <v>9898099.8507000003</v>
      </c>
      <c r="R20" s="652">
        <v>0</v>
      </c>
      <c r="S20" s="652"/>
      <c r="T20" s="652">
        <v>0</v>
      </c>
      <c r="U20" s="652"/>
      <c r="V20" s="652"/>
      <c r="W20" s="652"/>
      <c r="X20" s="652"/>
      <c r="Y20" s="652"/>
      <c r="Z20" s="652"/>
      <c r="AA20" s="660"/>
    </row>
    <row r="21" spans="1:27">
      <c r="A21" s="490">
        <v>1.4</v>
      </c>
      <c r="B21" s="489" t="s">
        <v>498</v>
      </c>
      <c r="C21" s="670">
        <v>24230778.600000001</v>
      </c>
      <c r="D21" s="652">
        <v>23753063.16</v>
      </c>
      <c r="E21" s="652">
        <v>603989.68999999994</v>
      </c>
      <c r="F21" s="652"/>
      <c r="G21" s="652"/>
      <c r="H21" s="652">
        <v>449770.25</v>
      </c>
      <c r="I21" s="652">
        <v>143770.25</v>
      </c>
      <c r="J21" s="652"/>
      <c r="K21" s="652"/>
      <c r="L21" s="652">
        <v>27945.19</v>
      </c>
      <c r="M21" s="652"/>
      <c r="N21" s="652"/>
      <c r="O21" s="652"/>
      <c r="P21" s="652"/>
      <c r="Q21" s="652"/>
      <c r="R21" s="652"/>
      <c r="S21" s="652"/>
      <c r="T21" s="652"/>
      <c r="U21" s="652"/>
      <c r="V21" s="652"/>
      <c r="W21" s="652"/>
      <c r="X21" s="652"/>
      <c r="Y21" s="652"/>
      <c r="Z21" s="652"/>
      <c r="AA21" s="660"/>
    </row>
    <row r="22" spans="1:27" ht="13.5" thickBot="1">
      <c r="A22" s="488">
        <v>1.5</v>
      </c>
      <c r="B22" s="487" t="s">
        <v>499</v>
      </c>
      <c r="C22" s="671">
        <v>38242711.347199999</v>
      </c>
      <c r="D22" s="672">
        <v>35046362.864100002</v>
      </c>
      <c r="E22" s="672"/>
      <c r="F22" s="672"/>
      <c r="G22" s="672"/>
      <c r="H22" s="672">
        <v>3196348.4830999998</v>
      </c>
      <c r="I22" s="672">
        <v>346925.01</v>
      </c>
      <c r="J22" s="672"/>
      <c r="K22" s="672"/>
      <c r="L22" s="672"/>
      <c r="M22" s="672"/>
      <c r="N22" s="672"/>
      <c r="O22" s="672"/>
      <c r="P22" s="672"/>
      <c r="Q22" s="672"/>
      <c r="R22" s="672"/>
      <c r="S22" s="672"/>
      <c r="T22" s="672"/>
      <c r="U22" s="672"/>
      <c r="V22" s="672"/>
      <c r="W22" s="672"/>
      <c r="X22" s="672"/>
      <c r="Y22" s="672"/>
      <c r="Z22" s="672"/>
      <c r="AA22" s="673"/>
    </row>
    <row r="24" spans="1:27">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row>
    <row r="25" spans="1:27">
      <c r="C25" s="694"/>
      <c r="D25" s="694"/>
      <c r="E25" s="694"/>
      <c r="F25" s="694"/>
      <c r="G25" s="694"/>
      <c r="H25" s="694"/>
      <c r="I25" s="694"/>
      <c r="J25" s="694"/>
      <c r="K25" s="694"/>
      <c r="L25" s="694"/>
      <c r="M25" s="694"/>
      <c r="N25" s="694"/>
      <c r="O25" s="694"/>
      <c r="P25" s="694"/>
      <c r="Q25" s="694"/>
      <c r="R25" s="694"/>
      <c r="S25" s="694"/>
      <c r="T25" s="694"/>
      <c r="U25" s="694"/>
      <c r="V25" s="694"/>
      <c r="W25" s="694"/>
      <c r="X25" s="694"/>
      <c r="Y25" s="694"/>
      <c r="Z25" s="694"/>
      <c r="AA25" s="694"/>
    </row>
    <row r="26" spans="1:27">
      <c r="C26" s="694"/>
      <c r="D26" s="694"/>
      <c r="E26" s="694"/>
      <c r="F26" s="694"/>
      <c r="G26" s="694"/>
      <c r="H26" s="694"/>
      <c r="I26" s="694"/>
      <c r="J26" s="694"/>
      <c r="K26" s="694"/>
      <c r="L26" s="694"/>
      <c r="M26" s="694"/>
      <c r="N26" s="694"/>
      <c r="O26" s="694"/>
      <c r="P26" s="694"/>
      <c r="Q26" s="694"/>
      <c r="R26" s="694"/>
      <c r="S26" s="694"/>
      <c r="T26" s="694"/>
      <c r="U26" s="694"/>
      <c r="V26" s="694"/>
      <c r="W26" s="694"/>
      <c r="X26" s="694"/>
      <c r="Y26" s="694"/>
      <c r="Z26" s="694"/>
      <c r="AA26" s="694"/>
    </row>
    <row r="27" spans="1:27">
      <c r="C27" s="694"/>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row>
    <row r="28" spans="1:27">
      <c r="C28" s="694"/>
      <c r="D28" s="694"/>
      <c r="E28" s="694"/>
      <c r="F28" s="694"/>
      <c r="G28" s="694"/>
      <c r="H28" s="694"/>
      <c r="I28" s="694"/>
      <c r="J28" s="694"/>
      <c r="K28" s="694"/>
      <c r="L28" s="694"/>
      <c r="M28" s="694"/>
      <c r="N28" s="694"/>
      <c r="O28" s="694"/>
      <c r="P28" s="694"/>
      <c r="Q28" s="694"/>
      <c r="R28" s="694"/>
      <c r="S28" s="694"/>
      <c r="T28" s="694"/>
      <c r="U28" s="694"/>
      <c r="V28" s="694"/>
      <c r="W28" s="694"/>
      <c r="X28" s="694"/>
      <c r="Y28" s="694"/>
      <c r="Z28" s="694"/>
      <c r="AA28" s="694"/>
    </row>
    <row r="29" spans="1:27">
      <c r="C29" s="694"/>
      <c r="D29" s="694"/>
      <c r="E29" s="694"/>
      <c r="F29" s="694"/>
      <c r="G29" s="694"/>
      <c r="H29" s="694"/>
      <c r="I29" s="694"/>
      <c r="J29" s="694"/>
      <c r="K29" s="694"/>
      <c r="L29" s="694"/>
      <c r="M29" s="694"/>
      <c r="N29" s="694"/>
      <c r="O29" s="694"/>
      <c r="P29" s="694"/>
      <c r="Q29" s="694"/>
      <c r="R29" s="694"/>
      <c r="S29" s="694"/>
      <c r="T29" s="694"/>
      <c r="U29" s="694"/>
      <c r="V29" s="694"/>
      <c r="W29" s="694"/>
      <c r="X29" s="694"/>
      <c r="Y29" s="694"/>
      <c r="Z29" s="694"/>
      <c r="AA29" s="694"/>
    </row>
    <row r="30" spans="1:27">
      <c r="C30" s="694"/>
      <c r="D30" s="694"/>
      <c r="E30" s="694"/>
      <c r="F30" s="694"/>
      <c r="G30" s="694"/>
      <c r="H30" s="694"/>
      <c r="I30" s="694"/>
      <c r="J30" s="694"/>
      <c r="K30" s="694"/>
      <c r="L30" s="694"/>
      <c r="M30" s="694"/>
      <c r="N30" s="694"/>
      <c r="O30" s="694"/>
      <c r="P30" s="694"/>
      <c r="Q30" s="694"/>
      <c r="R30" s="694"/>
      <c r="S30" s="694"/>
      <c r="T30" s="694"/>
      <c r="U30" s="694"/>
      <c r="V30" s="694"/>
      <c r="W30" s="694"/>
      <c r="X30" s="694"/>
      <c r="Y30" s="694"/>
      <c r="Z30" s="694"/>
      <c r="AA30" s="694"/>
    </row>
    <row r="31" spans="1:27">
      <c r="C31" s="694"/>
      <c r="D31" s="694"/>
      <c r="E31" s="694"/>
      <c r="F31" s="694"/>
      <c r="G31" s="694"/>
      <c r="H31" s="694"/>
      <c r="I31" s="694"/>
      <c r="J31" s="694"/>
      <c r="K31" s="694"/>
      <c r="L31" s="694"/>
      <c r="M31" s="694"/>
      <c r="N31" s="694"/>
      <c r="O31" s="694"/>
      <c r="P31" s="694"/>
      <c r="Q31" s="694"/>
      <c r="R31" s="694"/>
      <c r="S31" s="694"/>
      <c r="T31" s="694"/>
      <c r="U31" s="694"/>
      <c r="V31" s="694"/>
      <c r="W31" s="694"/>
      <c r="X31" s="694"/>
      <c r="Y31" s="694"/>
      <c r="Z31" s="694"/>
      <c r="AA31" s="694"/>
    </row>
    <row r="32" spans="1:27">
      <c r="C32" s="694"/>
      <c r="D32" s="694"/>
      <c r="E32" s="694"/>
      <c r="F32" s="694"/>
      <c r="G32" s="694"/>
      <c r="H32" s="694"/>
      <c r="I32" s="694"/>
      <c r="J32" s="694"/>
      <c r="K32" s="694"/>
      <c r="L32" s="694"/>
      <c r="M32" s="694"/>
      <c r="N32" s="694"/>
      <c r="O32" s="694"/>
      <c r="P32" s="694"/>
      <c r="Q32" s="694"/>
      <c r="R32" s="694"/>
      <c r="S32" s="694"/>
      <c r="T32" s="694"/>
      <c r="U32" s="694"/>
      <c r="V32" s="694"/>
      <c r="W32" s="694"/>
      <c r="X32" s="694"/>
      <c r="Y32" s="694"/>
      <c r="Z32" s="694"/>
      <c r="AA32" s="694"/>
    </row>
    <row r="33" spans="3:27">
      <c r="C33" s="694"/>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row>
    <row r="34" spans="3:27">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row>
    <row r="35" spans="3:27">
      <c r="C35" s="694"/>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row>
    <row r="36" spans="3:27">
      <c r="C36" s="694"/>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row>
    <row r="37" spans="3:27">
      <c r="C37" s="694"/>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row>
    <row r="38" spans="3:27">
      <c r="C38" s="694"/>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row>
    <row r="39" spans="3:27">
      <c r="C39" s="694"/>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row>
    <row r="40" spans="3:27">
      <c r="C40" s="694"/>
      <c r="D40" s="694"/>
      <c r="E40" s="694"/>
      <c r="F40" s="694"/>
      <c r="G40" s="694"/>
      <c r="H40" s="694"/>
      <c r="I40" s="694"/>
      <c r="J40" s="694"/>
      <c r="K40" s="694"/>
      <c r="L40" s="694"/>
      <c r="M40" s="694"/>
      <c r="N40" s="694"/>
      <c r="O40" s="694"/>
      <c r="P40" s="694"/>
      <c r="Q40" s="694"/>
      <c r="R40" s="694"/>
      <c r="S40" s="694"/>
      <c r="T40" s="694"/>
      <c r="U40" s="694"/>
      <c r="V40" s="694"/>
      <c r="W40" s="694"/>
      <c r="X40" s="694"/>
      <c r="Y40" s="694"/>
      <c r="Z40" s="694"/>
      <c r="AA40" s="694"/>
    </row>
    <row r="41" spans="3:27">
      <c r="C41" s="694"/>
      <c r="D41" s="694"/>
      <c r="E41" s="694"/>
      <c r="F41" s="694"/>
      <c r="G41" s="694"/>
      <c r="H41" s="694"/>
      <c r="I41" s="694"/>
      <c r="J41" s="694"/>
      <c r="K41" s="694"/>
      <c r="L41" s="694"/>
      <c r="M41" s="694"/>
      <c r="N41" s="694"/>
      <c r="O41" s="694"/>
      <c r="P41" s="694"/>
      <c r="Q41" s="694"/>
      <c r="R41" s="694"/>
      <c r="S41" s="694"/>
      <c r="T41" s="694"/>
      <c r="U41" s="694"/>
      <c r="V41" s="694"/>
      <c r="W41" s="694"/>
      <c r="X41" s="694"/>
      <c r="Y41" s="694"/>
      <c r="Z41" s="694"/>
      <c r="AA41" s="694"/>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BE50"/>
  <sheetViews>
    <sheetView showGridLines="0" topLeftCell="D6" zoomScale="80" zoomScaleNormal="80" workbookViewId="0">
      <selection activeCell="K37" sqref="K37:K38"/>
    </sheetView>
  </sheetViews>
  <sheetFormatPr defaultColWidth="9.140625" defaultRowHeight="12.75"/>
  <cols>
    <col min="1" max="1" width="11.85546875" style="461" bestFit="1" customWidth="1"/>
    <col min="2" max="2" width="93.42578125" style="461" customWidth="1"/>
    <col min="3" max="3" width="16.7109375" style="461" bestFit="1" customWidth="1"/>
    <col min="4" max="4" width="17.42578125" style="461" bestFit="1" customWidth="1"/>
    <col min="5" max="5" width="16.140625" style="461" customWidth="1"/>
    <col min="6" max="6" width="16.140625" style="478" customWidth="1"/>
    <col min="7" max="7" width="25.28515625" style="478" customWidth="1"/>
    <col min="8" max="8" width="16.140625" style="461" customWidth="1"/>
    <col min="9" max="11" width="16.140625" style="478" customWidth="1"/>
    <col min="12" max="12" width="26.28515625" style="478" customWidth="1"/>
    <col min="13" max="16384" width="9.140625" style="461"/>
  </cols>
  <sheetData>
    <row r="1" spans="1:57" ht="13.5">
      <c r="A1" s="370" t="s">
        <v>108</v>
      </c>
      <c r="B1" s="290" t="str">
        <f>Info!C2</f>
        <v>ს.ს "პროკრედიტ ბანკი"</v>
      </c>
      <c r="F1" s="461"/>
      <c r="G1" s="461"/>
      <c r="I1" s="461"/>
      <c r="J1" s="461"/>
      <c r="K1" s="461"/>
      <c r="L1" s="461"/>
    </row>
    <row r="2" spans="1:57">
      <c r="A2" s="370" t="s">
        <v>109</v>
      </c>
      <c r="B2" s="373">
        <f>'1. key ratios'!B2</f>
        <v>45657</v>
      </c>
      <c r="F2" s="461"/>
      <c r="G2" s="461"/>
      <c r="I2" s="461"/>
      <c r="J2" s="461"/>
      <c r="K2" s="461"/>
      <c r="L2" s="461"/>
    </row>
    <row r="3" spans="1:57">
      <c r="A3" s="372" t="s">
        <v>482</v>
      </c>
      <c r="F3" s="461"/>
      <c r="G3" s="461"/>
      <c r="I3" s="461"/>
      <c r="J3" s="461"/>
      <c r="K3" s="461"/>
      <c r="L3" s="461"/>
    </row>
    <row r="4" spans="1:57">
      <c r="F4" s="461"/>
      <c r="G4" s="461"/>
      <c r="I4" s="461"/>
      <c r="J4" s="461"/>
      <c r="K4" s="461"/>
      <c r="L4" s="461"/>
    </row>
    <row r="5" spans="1:57" ht="37.5" customHeight="1">
      <c r="A5" s="762" t="s">
        <v>483</v>
      </c>
      <c r="B5" s="763"/>
      <c r="C5" s="811" t="s">
        <v>484</v>
      </c>
      <c r="D5" s="812"/>
      <c r="E5" s="812"/>
      <c r="F5" s="812"/>
      <c r="G5" s="812"/>
      <c r="H5" s="811" t="s">
        <v>687</v>
      </c>
      <c r="I5" s="813"/>
      <c r="J5" s="813"/>
      <c r="K5" s="813"/>
      <c r="L5" s="814"/>
    </row>
    <row r="6" spans="1:57" ht="39.6" customHeight="1">
      <c r="A6" s="766"/>
      <c r="B6" s="767"/>
      <c r="C6" s="377"/>
      <c r="D6" s="459" t="s">
        <v>672</v>
      </c>
      <c r="E6" s="459" t="s">
        <v>671</v>
      </c>
      <c r="F6" s="459" t="s">
        <v>670</v>
      </c>
      <c r="G6" s="459" t="s">
        <v>669</v>
      </c>
      <c r="H6" s="479"/>
      <c r="I6" s="459" t="s">
        <v>672</v>
      </c>
      <c r="J6" s="459" t="s">
        <v>671</v>
      </c>
      <c r="K6" s="459" t="s">
        <v>670</v>
      </c>
      <c r="L6" s="459" t="s">
        <v>669</v>
      </c>
    </row>
    <row r="7" spans="1:57">
      <c r="A7" s="451">
        <v>1</v>
      </c>
      <c r="B7" s="464" t="s">
        <v>406</v>
      </c>
      <c r="C7" s="674">
        <v>1180443.6680000001</v>
      </c>
      <c r="D7" s="652">
        <v>731794.7622</v>
      </c>
      <c r="E7" s="652">
        <v>448648.90580000001</v>
      </c>
      <c r="F7" s="675"/>
      <c r="G7" s="675"/>
      <c r="H7" s="652">
        <v>34608.4283</v>
      </c>
      <c r="I7" s="652">
        <v>8875.3793000000005</v>
      </c>
      <c r="J7" s="652">
        <v>25733.048999999999</v>
      </c>
      <c r="K7" s="675"/>
      <c r="L7" s="675"/>
      <c r="M7" s="694"/>
      <c r="N7" s="694"/>
      <c r="O7" s="694"/>
      <c r="P7" s="694"/>
      <c r="Q7" s="694"/>
      <c r="R7" s="694"/>
      <c r="S7" s="694"/>
      <c r="T7" s="694"/>
      <c r="U7" s="694"/>
      <c r="V7" s="694"/>
      <c r="W7" s="694"/>
      <c r="X7" s="694"/>
      <c r="Y7" s="694"/>
      <c r="Z7" s="694"/>
      <c r="AA7" s="694"/>
      <c r="AB7" s="694"/>
      <c r="AC7" s="694"/>
      <c r="AD7" s="694"/>
      <c r="AE7" s="694"/>
      <c r="AF7" s="694"/>
      <c r="AG7" s="694"/>
      <c r="AH7" s="694"/>
      <c r="AI7" s="694"/>
      <c r="AJ7" s="694"/>
      <c r="AK7" s="694"/>
      <c r="AL7" s="694"/>
      <c r="AM7" s="694"/>
      <c r="AN7" s="694"/>
      <c r="AO7" s="694"/>
      <c r="AP7" s="694"/>
      <c r="AQ7" s="694"/>
      <c r="AR7" s="694"/>
      <c r="AS7" s="694"/>
      <c r="AT7" s="694"/>
      <c r="AU7" s="694"/>
      <c r="AV7" s="694"/>
      <c r="AW7" s="694"/>
      <c r="AX7" s="694"/>
      <c r="AY7" s="694"/>
      <c r="AZ7" s="694"/>
      <c r="BA7" s="694"/>
      <c r="BB7" s="694"/>
      <c r="BC7" s="694"/>
      <c r="BD7" s="694"/>
      <c r="BE7" s="694"/>
    </row>
    <row r="8" spans="1:57">
      <c r="A8" s="451">
        <v>2</v>
      </c>
      <c r="B8" s="464" t="s">
        <v>407</v>
      </c>
      <c r="C8" s="674">
        <v>11340981.290000001</v>
      </c>
      <c r="D8" s="652">
        <v>11307611.91</v>
      </c>
      <c r="E8" s="652">
        <v>33369.379999999997</v>
      </c>
      <c r="F8" s="676"/>
      <c r="G8" s="676"/>
      <c r="H8" s="652">
        <v>158054.50899999999</v>
      </c>
      <c r="I8" s="676">
        <v>157610.72899999999</v>
      </c>
      <c r="J8" s="676">
        <v>443.78</v>
      </c>
      <c r="K8" s="676"/>
      <c r="L8" s="676"/>
      <c r="M8" s="694"/>
      <c r="N8" s="694"/>
      <c r="O8" s="694"/>
      <c r="P8" s="694"/>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4"/>
      <c r="BA8" s="694"/>
      <c r="BB8" s="694"/>
      <c r="BC8" s="694"/>
      <c r="BD8" s="694"/>
      <c r="BE8" s="694"/>
    </row>
    <row r="9" spans="1:57">
      <c r="A9" s="451">
        <v>3</v>
      </c>
      <c r="B9" s="464" t="s">
        <v>648</v>
      </c>
      <c r="C9" s="674">
        <v>0</v>
      </c>
      <c r="D9" s="652"/>
      <c r="E9" s="652"/>
      <c r="F9" s="677"/>
      <c r="G9" s="677"/>
      <c r="H9" s="652">
        <v>0</v>
      </c>
      <c r="I9" s="677"/>
      <c r="J9" s="677"/>
      <c r="K9" s="677"/>
      <c r="L9" s="677"/>
      <c r="M9" s="694"/>
      <c r="N9" s="694"/>
      <c r="O9" s="694"/>
      <c r="P9" s="694"/>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4"/>
      <c r="BA9" s="694"/>
      <c r="BB9" s="694"/>
      <c r="BC9" s="694"/>
      <c r="BD9" s="694"/>
      <c r="BE9" s="694"/>
    </row>
    <row r="10" spans="1:57">
      <c r="A10" s="451">
        <v>4</v>
      </c>
      <c r="B10" s="464" t="s">
        <v>408</v>
      </c>
      <c r="C10" s="674">
        <v>37493715.683300003</v>
      </c>
      <c r="D10" s="652">
        <v>36868636.584200002</v>
      </c>
      <c r="E10" s="652">
        <v>625079.09909999999</v>
      </c>
      <c r="F10" s="677"/>
      <c r="G10" s="677"/>
      <c r="H10" s="652">
        <v>231691.31289999999</v>
      </c>
      <c r="I10" s="677">
        <v>228640.4461</v>
      </c>
      <c r="J10" s="677">
        <v>3050.8667999999998</v>
      </c>
      <c r="K10" s="677"/>
      <c r="L10" s="677"/>
      <c r="M10" s="694"/>
      <c r="N10" s="694"/>
      <c r="O10" s="694"/>
      <c r="P10" s="694"/>
      <c r="Q10" s="694"/>
      <c r="R10" s="694"/>
      <c r="S10" s="694"/>
      <c r="T10" s="694"/>
      <c r="U10" s="694"/>
      <c r="V10" s="694"/>
      <c r="W10" s="694"/>
      <c r="X10" s="694"/>
      <c r="Y10" s="694"/>
      <c r="Z10" s="694"/>
      <c r="AA10" s="694"/>
      <c r="AB10" s="694"/>
      <c r="AC10" s="694"/>
      <c r="AD10" s="694"/>
      <c r="AE10" s="694"/>
      <c r="AF10" s="694"/>
      <c r="AG10" s="694"/>
      <c r="AH10" s="694"/>
      <c r="AI10" s="694"/>
      <c r="AJ10" s="694"/>
      <c r="AK10" s="694"/>
      <c r="AL10" s="694"/>
      <c r="AM10" s="694"/>
      <c r="AN10" s="694"/>
      <c r="AO10" s="694"/>
      <c r="AP10" s="694"/>
      <c r="AQ10" s="694"/>
      <c r="AR10" s="694"/>
      <c r="AS10" s="694"/>
      <c r="AT10" s="694"/>
      <c r="AU10" s="694"/>
      <c r="AV10" s="694"/>
      <c r="AW10" s="694"/>
      <c r="AX10" s="694"/>
      <c r="AY10" s="694"/>
      <c r="AZ10" s="694"/>
      <c r="BA10" s="694"/>
      <c r="BB10" s="694"/>
      <c r="BC10" s="694"/>
      <c r="BD10" s="694"/>
      <c r="BE10" s="694"/>
    </row>
    <row r="11" spans="1:57">
      <c r="A11" s="451">
        <v>5</v>
      </c>
      <c r="B11" s="464" t="s">
        <v>409</v>
      </c>
      <c r="C11" s="674">
        <v>172117691.56309998</v>
      </c>
      <c r="D11" s="652">
        <v>171048622.9919</v>
      </c>
      <c r="E11" s="652">
        <v>1063542.9712</v>
      </c>
      <c r="F11" s="677">
        <v>5525.6</v>
      </c>
      <c r="G11" s="677"/>
      <c r="H11" s="652">
        <v>955682.85639999993</v>
      </c>
      <c r="I11" s="677">
        <v>909800.05539999995</v>
      </c>
      <c r="J11" s="677">
        <v>42858.811000000002</v>
      </c>
      <c r="K11" s="677">
        <v>3023.99</v>
      </c>
      <c r="L11" s="677"/>
      <c r="M11" s="694"/>
      <c r="N11" s="694"/>
      <c r="O11" s="694"/>
      <c r="P11" s="694"/>
      <c r="Q11" s="694"/>
      <c r="R11" s="694"/>
      <c r="S11" s="694"/>
      <c r="T11" s="694"/>
      <c r="U11" s="694"/>
      <c r="V11" s="694"/>
      <c r="W11" s="694"/>
      <c r="X11" s="694"/>
      <c r="Y11" s="694"/>
      <c r="Z11" s="694"/>
      <c r="AA11" s="694"/>
      <c r="AB11" s="694"/>
      <c r="AC11" s="694"/>
      <c r="AD11" s="694"/>
      <c r="AE11" s="694"/>
      <c r="AF11" s="694"/>
      <c r="AG11" s="694"/>
      <c r="AH11" s="694"/>
      <c r="AI11" s="694"/>
      <c r="AJ11" s="694"/>
      <c r="AK11" s="694"/>
      <c r="AL11" s="694"/>
      <c r="AM11" s="694"/>
      <c r="AN11" s="694"/>
      <c r="AO11" s="694"/>
      <c r="AP11" s="694"/>
      <c r="AQ11" s="694"/>
      <c r="AR11" s="694"/>
      <c r="AS11" s="694"/>
      <c r="AT11" s="694"/>
      <c r="AU11" s="694"/>
      <c r="AV11" s="694"/>
      <c r="AW11" s="694"/>
      <c r="AX11" s="694"/>
      <c r="AY11" s="694"/>
      <c r="AZ11" s="694"/>
      <c r="BA11" s="694"/>
      <c r="BB11" s="694"/>
      <c r="BC11" s="694"/>
      <c r="BD11" s="694"/>
      <c r="BE11" s="694"/>
    </row>
    <row r="12" spans="1:57">
      <c r="A12" s="451">
        <v>6</v>
      </c>
      <c r="B12" s="464" t="s">
        <v>410</v>
      </c>
      <c r="C12" s="674">
        <v>33714867.331100002</v>
      </c>
      <c r="D12" s="652">
        <v>23338995.272599999</v>
      </c>
      <c r="E12" s="652">
        <v>6092098.6358000003</v>
      </c>
      <c r="F12" s="677">
        <v>4283773.4227</v>
      </c>
      <c r="G12" s="677"/>
      <c r="H12" s="652">
        <v>4458689.7567999996</v>
      </c>
      <c r="I12" s="677">
        <v>67388.892500000002</v>
      </c>
      <c r="J12" s="677">
        <v>107674.9016</v>
      </c>
      <c r="K12" s="677">
        <v>4283625.9627</v>
      </c>
      <c r="L12" s="677"/>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4"/>
      <c r="AM12" s="694"/>
      <c r="AN12" s="694"/>
      <c r="AO12" s="694"/>
      <c r="AP12" s="694"/>
      <c r="AQ12" s="694"/>
      <c r="AR12" s="694"/>
      <c r="AS12" s="694"/>
      <c r="AT12" s="694"/>
      <c r="AU12" s="694"/>
      <c r="AV12" s="694"/>
      <c r="AW12" s="694"/>
      <c r="AX12" s="694"/>
      <c r="AY12" s="694"/>
      <c r="AZ12" s="694"/>
      <c r="BA12" s="694"/>
      <c r="BB12" s="694"/>
      <c r="BC12" s="694"/>
      <c r="BD12" s="694"/>
      <c r="BE12" s="694"/>
    </row>
    <row r="13" spans="1:57">
      <c r="A13" s="451">
        <v>7</v>
      </c>
      <c r="B13" s="464" t="s">
        <v>411</v>
      </c>
      <c r="C13" s="674">
        <v>141919177.7121</v>
      </c>
      <c r="D13" s="652">
        <v>140820839.583</v>
      </c>
      <c r="E13" s="652">
        <v>891665.9791</v>
      </c>
      <c r="F13" s="677">
        <v>206672.15</v>
      </c>
      <c r="G13" s="677"/>
      <c r="H13" s="652">
        <v>554827.3284</v>
      </c>
      <c r="I13" s="677">
        <v>437966.66960000002</v>
      </c>
      <c r="J13" s="677">
        <v>40362.542699999998</v>
      </c>
      <c r="K13" s="677">
        <v>76498.116099999999</v>
      </c>
      <c r="L13" s="677"/>
      <c r="M13" s="694"/>
      <c r="N13" s="694"/>
      <c r="O13" s="694"/>
      <c r="P13" s="694"/>
      <c r="Q13" s="694"/>
      <c r="R13" s="694"/>
      <c r="S13" s="694"/>
      <c r="T13" s="694"/>
      <c r="U13" s="694"/>
      <c r="V13" s="694"/>
      <c r="W13" s="694"/>
      <c r="X13" s="694"/>
      <c r="Y13" s="694"/>
      <c r="Z13" s="694"/>
      <c r="AA13" s="694"/>
      <c r="AB13" s="694"/>
      <c r="AC13" s="694"/>
      <c r="AD13" s="694"/>
      <c r="AE13" s="694"/>
      <c r="AF13" s="694"/>
      <c r="AG13" s="694"/>
      <c r="AH13" s="694"/>
      <c r="AI13" s="694"/>
      <c r="AJ13" s="694"/>
      <c r="AK13" s="694"/>
      <c r="AL13" s="694"/>
      <c r="AM13" s="694"/>
      <c r="AN13" s="694"/>
      <c r="AO13" s="694"/>
      <c r="AP13" s="694"/>
      <c r="AQ13" s="694"/>
      <c r="AR13" s="694"/>
      <c r="AS13" s="694"/>
      <c r="AT13" s="694"/>
      <c r="AU13" s="694"/>
      <c r="AV13" s="694"/>
      <c r="AW13" s="694"/>
      <c r="AX13" s="694"/>
      <c r="AY13" s="694"/>
      <c r="AZ13" s="694"/>
      <c r="BA13" s="694"/>
      <c r="BB13" s="694"/>
      <c r="BC13" s="694"/>
      <c r="BD13" s="694"/>
      <c r="BE13" s="694"/>
    </row>
    <row r="14" spans="1:57">
      <c r="A14" s="451">
        <v>8</v>
      </c>
      <c r="B14" s="464" t="s">
        <v>412</v>
      </c>
      <c r="C14" s="674">
        <v>108357448.61989999</v>
      </c>
      <c r="D14" s="652">
        <v>105957749.20919999</v>
      </c>
      <c r="E14" s="652">
        <v>1199287.0044</v>
      </c>
      <c r="F14" s="677">
        <v>1200412.4062999999</v>
      </c>
      <c r="G14" s="677"/>
      <c r="H14" s="652">
        <v>1046421.8540999999</v>
      </c>
      <c r="I14" s="677">
        <v>345362.50429999997</v>
      </c>
      <c r="J14" s="677">
        <v>79762.679399999994</v>
      </c>
      <c r="K14" s="677">
        <v>621296.67039999994</v>
      </c>
      <c r="L14" s="677"/>
      <c r="M14" s="694"/>
      <c r="N14" s="694"/>
      <c r="O14" s="694"/>
      <c r="P14" s="694"/>
      <c r="Q14" s="694"/>
      <c r="R14" s="694"/>
      <c r="S14" s="694"/>
      <c r="T14" s="694"/>
      <c r="U14" s="694"/>
      <c r="V14" s="694"/>
      <c r="W14" s="694"/>
      <c r="X14" s="694"/>
      <c r="Y14" s="694"/>
      <c r="Z14" s="694"/>
      <c r="AA14" s="694"/>
      <c r="AB14" s="694"/>
      <c r="AC14" s="694"/>
      <c r="AD14" s="694"/>
      <c r="AE14" s="694"/>
      <c r="AF14" s="694"/>
      <c r="AG14" s="694"/>
      <c r="AH14" s="694"/>
      <c r="AI14" s="694"/>
      <c r="AJ14" s="694"/>
      <c r="AK14" s="694"/>
      <c r="AL14" s="694"/>
      <c r="AM14" s="694"/>
      <c r="AN14" s="694"/>
      <c r="AO14" s="694"/>
      <c r="AP14" s="694"/>
      <c r="AQ14" s="694"/>
      <c r="AR14" s="694"/>
      <c r="AS14" s="694"/>
      <c r="AT14" s="694"/>
      <c r="AU14" s="694"/>
      <c r="AV14" s="694"/>
      <c r="AW14" s="694"/>
      <c r="AX14" s="694"/>
      <c r="AY14" s="694"/>
      <c r="AZ14" s="694"/>
      <c r="BA14" s="694"/>
      <c r="BB14" s="694"/>
      <c r="BC14" s="694"/>
      <c r="BD14" s="694"/>
      <c r="BE14" s="694"/>
    </row>
    <row r="15" spans="1:57">
      <c r="A15" s="451">
        <v>9</v>
      </c>
      <c r="B15" s="464" t="s">
        <v>413</v>
      </c>
      <c r="C15" s="674">
        <v>91161023.669699997</v>
      </c>
      <c r="D15" s="652">
        <v>76838113.316</v>
      </c>
      <c r="E15" s="652">
        <v>1496276.0155</v>
      </c>
      <c r="F15" s="677">
        <v>12826634.338199999</v>
      </c>
      <c r="G15" s="677"/>
      <c r="H15" s="652">
        <v>10172577.9592</v>
      </c>
      <c r="I15" s="677">
        <v>217503.18650000001</v>
      </c>
      <c r="J15" s="677">
        <v>47057.508800000003</v>
      </c>
      <c r="K15" s="677">
        <v>9908017.2639000006</v>
      </c>
      <c r="L15" s="677"/>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694"/>
      <c r="AL15" s="694"/>
      <c r="AM15" s="694"/>
      <c r="AN15" s="694"/>
      <c r="AO15" s="694"/>
      <c r="AP15" s="694"/>
      <c r="AQ15" s="694"/>
      <c r="AR15" s="694"/>
      <c r="AS15" s="694"/>
      <c r="AT15" s="694"/>
      <c r="AU15" s="694"/>
      <c r="AV15" s="694"/>
      <c r="AW15" s="694"/>
      <c r="AX15" s="694"/>
      <c r="AY15" s="694"/>
      <c r="AZ15" s="694"/>
      <c r="BA15" s="694"/>
      <c r="BB15" s="694"/>
      <c r="BC15" s="694"/>
      <c r="BD15" s="694"/>
      <c r="BE15" s="694"/>
    </row>
    <row r="16" spans="1:57">
      <c r="A16" s="451">
        <v>10</v>
      </c>
      <c r="B16" s="464" t="s">
        <v>414</v>
      </c>
      <c r="C16" s="674">
        <v>110785767.32630001</v>
      </c>
      <c r="D16" s="652">
        <v>110028635.59</v>
      </c>
      <c r="E16" s="652">
        <v>757131.73629999999</v>
      </c>
      <c r="F16" s="677"/>
      <c r="G16" s="677"/>
      <c r="H16" s="652">
        <v>205510.08439999999</v>
      </c>
      <c r="I16" s="677">
        <v>204463.3983</v>
      </c>
      <c r="J16" s="677">
        <v>1046.6860999999999</v>
      </c>
      <c r="K16" s="677"/>
      <c r="L16" s="677"/>
      <c r="M16" s="694"/>
      <c r="N16" s="694"/>
      <c r="O16" s="694"/>
      <c r="P16" s="694"/>
      <c r="Q16" s="694"/>
      <c r="R16" s="694"/>
      <c r="S16" s="694"/>
      <c r="T16" s="694"/>
      <c r="U16" s="694"/>
      <c r="V16" s="694"/>
      <c r="W16" s="694"/>
      <c r="X16" s="694"/>
      <c r="Y16" s="694"/>
      <c r="Z16" s="694"/>
      <c r="AA16" s="694"/>
      <c r="AB16" s="694"/>
      <c r="AC16" s="694"/>
      <c r="AD16" s="694"/>
      <c r="AE16" s="694"/>
      <c r="AF16" s="694"/>
      <c r="AG16" s="694"/>
      <c r="AH16" s="694"/>
      <c r="AI16" s="694"/>
      <c r="AJ16" s="694"/>
      <c r="AK16" s="694"/>
      <c r="AL16" s="694"/>
      <c r="AM16" s="694"/>
      <c r="AN16" s="694"/>
      <c r="AO16" s="694"/>
      <c r="AP16" s="694"/>
      <c r="AQ16" s="694"/>
      <c r="AR16" s="694"/>
      <c r="AS16" s="694"/>
      <c r="AT16" s="694"/>
      <c r="AU16" s="694"/>
      <c r="AV16" s="694"/>
      <c r="AW16" s="694"/>
      <c r="AX16" s="694"/>
      <c r="AY16" s="694"/>
      <c r="AZ16" s="694"/>
      <c r="BA16" s="694"/>
      <c r="BB16" s="694"/>
      <c r="BC16" s="694"/>
      <c r="BD16" s="694"/>
      <c r="BE16" s="694"/>
    </row>
    <row r="17" spans="1:57">
      <c r="A17" s="451">
        <v>11</v>
      </c>
      <c r="B17" s="464" t="s">
        <v>415</v>
      </c>
      <c r="C17" s="674">
        <v>10862666.6117</v>
      </c>
      <c r="D17" s="652">
        <v>10626192.0835</v>
      </c>
      <c r="E17" s="652">
        <v>236474.5282</v>
      </c>
      <c r="F17" s="677"/>
      <c r="G17" s="677"/>
      <c r="H17" s="652">
        <v>33307.607400000001</v>
      </c>
      <c r="I17" s="677">
        <v>31781.4712</v>
      </c>
      <c r="J17" s="677">
        <v>1526.1361999999999</v>
      </c>
      <c r="K17" s="677"/>
      <c r="L17" s="677"/>
      <c r="M17" s="694"/>
      <c r="N17" s="694"/>
      <c r="O17" s="694"/>
      <c r="P17" s="694"/>
      <c r="Q17" s="694"/>
      <c r="R17" s="694"/>
      <c r="S17" s="694"/>
      <c r="T17" s="694"/>
      <c r="U17" s="694"/>
      <c r="V17" s="694"/>
      <c r="W17" s="694"/>
      <c r="X17" s="694"/>
      <c r="Y17" s="694"/>
      <c r="Z17" s="694"/>
      <c r="AA17" s="694"/>
      <c r="AB17" s="694"/>
      <c r="AC17" s="694"/>
      <c r="AD17" s="694"/>
      <c r="AE17" s="694"/>
      <c r="AF17" s="694"/>
      <c r="AG17" s="694"/>
      <c r="AH17" s="694"/>
      <c r="AI17" s="694"/>
      <c r="AJ17" s="694"/>
      <c r="AK17" s="694"/>
      <c r="AL17" s="694"/>
      <c r="AM17" s="694"/>
      <c r="AN17" s="694"/>
      <c r="AO17" s="694"/>
      <c r="AP17" s="694"/>
      <c r="AQ17" s="694"/>
      <c r="AR17" s="694"/>
      <c r="AS17" s="694"/>
      <c r="AT17" s="694"/>
      <c r="AU17" s="694"/>
      <c r="AV17" s="694"/>
      <c r="AW17" s="694"/>
      <c r="AX17" s="694"/>
      <c r="AY17" s="694"/>
      <c r="AZ17" s="694"/>
      <c r="BA17" s="694"/>
      <c r="BB17" s="694"/>
      <c r="BC17" s="694"/>
      <c r="BD17" s="694"/>
      <c r="BE17" s="694"/>
    </row>
    <row r="18" spans="1:57">
      <c r="A18" s="451">
        <v>12</v>
      </c>
      <c r="B18" s="464" t="s">
        <v>416</v>
      </c>
      <c r="C18" s="674">
        <v>88078000.246399984</v>
      </c>
      <c r="D18" s="652">
        <v>85515930.913299993</v>
      </c>
      <c r="E18" s="652">
        <v>2368564.1598999999</v>
      </c>
      <c r="F18" s="677">
        <v>193505.17319999999</v>
      </c>
      <c r="G18" s="677"/>
      <c r="H18" s="652">
        <v>350088.73180000001</v>
      </c>
      <c r="I18" s="677">
        <v>244800.73300000001</v>
      </c>
      <c r="J18" s="677">
        <v>41201.918799999999</v>
      </c>
      <c r="K18" s="677">
        <v>64086.080000000002</v>
      </c>
      <c r="L18" s="677"/>
      <c r="M18" s="694"/>
      <c r="N18" s="694"/>
      <c r="O18" s="694"/>
      <c r="P18" s="694"/>
      <c r="Q18" s="694"/>
      <c r="R18" s="694"/>
      <c r="S18" s="694"/>
      <c r="T18" s="694"/>
      <c r="U18" s="694"/>
      <c r="V18" s="694"/>
      <c r="W18" s="694"/>
      <c r="X18" s="694"/>
      <c r="Y18" s="694"/>
      <c r="Z18" s="694"/>
      <c r="AA18" s="694"/>
      <c r="AB18" s="694"/>
      <c r="AC18" s="694"/>
      <c r="AD18" s="694"/>
      <c r="AE18" s="694"/>
      <c r="AF18" s="694"/>
      <c r="AG18" s="694"/>
      <c r="AH18" s="694"/>
      <c r="AI18" s="694"/>
      <c r="AJ18" s="694"/>
      <c r="AK18" s="694"/>
      <c r="AL18" s="694"/>
      <c r="AM18" s="694"/>
      <c r="AN18" s="694"/>
      <c r="AO18" s="694"/>
      <c r="AP18" s="694"/>
      <c r="AQ18" s="694"/>
      <c r="AR18" s="694"/>
      <c r="AS18" s="694"/>
      <c r="AT18" s="694"/>
      <c r="AU18" s="694"/>
      <c r="AV18" s="694"/>
      <c r="AW18" s="694"/>
      <c r="AX18" s="694"/>
      <c r="AY18" s="694"/>
      <c r="AZ18" s="694"/>
      <c r="BA18" s="694"/>
      <c r="BB18" s="694"/>
      <c r="BC18" s="694"/>
      <c r="BD18" s="694"/>
      <c r="BE18" s="694"/>
    </row>
    <row r="19" spans="1:57">
      <c r="A19" s="451">
        <v>13</v>
      </c>
      <c r="B19" s="464" t="s">
        <v>417</v>
      </c>
      <c r="C19" s="674">
        <v>62055253.670699999</v>
      </c>
      <c r="D19" s="652">
        <v>61499227.800700001</v>
      </c>
      <c r="E19" s="652">
        <v>556025.87</v>
      </c>
      <c r="F19" s="677"/>
      <c r="G19" s="677"/>
      <c r="H19" s="652">
        <v>237755.8922</v>
      </c>
      <c r="I19" s="677">
        <v>233820.87609999999</v>
      </c>
      <c r="J19" s="677">
        <v>3935.0160999999998</v>
      </c>
      <c r="K19" s="677"/>
      <c r="L19" s="677"/>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row>
    <row r="20" spans="1:57">
      <c r="A20" s="451">
        <v>14</v>
      </c>
      <c r="B20" s="464" t="s">
        <v>418</v>
      </c>
      <c r="C20" s="674">
        <v>66124108.353499994</v>
      </c>
      <c r="D20" s="652">
        <v>53283532.509199999</v>
      </c>
      <c r="E20" s="652">
        <v>7748627.9303000001</v>
      </c>
      <c r="F20" s="677">
        <v>4807931.6619999995</v>
      </c>
      <c r="G20" s="677">
        <v>284016.25199999998</v>
      </c>
      <c r="H20" s="652">
        <v>3198499.9989999998</v>
      </c>
      <c r="I20" s="677">
        <v>209016.50700000001</v>
      </c>
      <c r="J20" s="677">
        <v>274329.60509999999</v>
      </c>
      <c r="K20" s="677">
        <v>2431137.6348999999</v>
      </c>
      <c r="L20" s="677">
        <v>284016.25199999998</v>
      </c>
      <c r="M20" s="694"/>
      <c r="N20" s="694"/>
      <c r="O20" s="694"/>
      <c r="P20" s="694"/>
      <c r="Q20" s="694"/>
      <c r="R20" s="694"/>
      <c r="S20" s="694"/>
      <c r="T20" s="694"/>
      <c r="U20" s="694"/>
      <c r="V20" s="694"/>
      <c r="W20" s="694"/>
      <c r="X20" s="694"/>
      <c r="Y20" s="694"/>
      <c r="Z20" s="694"/>
      <c r="AA20" s="694"/>
      <c r="AB20" s="694"/>
      <c r="AC20" s="694"/>
      <c r="AD20" s="694"/>
      <c r="AE20" s="694"/>
      <c r="AF20" s="694"/>
      <c r="AG20" s="694"/>
      <c r="AH20" s="694"/>
      <c r="AI20" s="694"/>
      <c r="AJ20" s="694"/>
      <c r="AK20" s="694"/>
      <c r="AL20" s="694"/>
      <c r="AM20" s="694"/>
      <c r="AN20" s="694"/>
      <c r="AO20" s="694"/>
      <c r="AP20" s="694"/>
      <c r="AQ20" s="694"/>
      <c r="AR20" s="694"/>
      <c r="AS20" s="694"/>
      <c r="AT20" s="694"/>
      <c r="AU20" s="694"/>
      <c r="AV20" s="694"/>
      <c r="AW20" s="694"/>
      <c r="AX20" s="694"/>
      <c r="AY20" s="694"/>
      <c r="AZ20" s="694"/>
      <c r="BA20" s="694"/>
      <c r="BB20" s="694"/>
      <c r="BC20" s="694"/>
      <c r="BD20" s="694"/>
      <c r="BE20" s="694"/>
    </row>
    <row r="21" spans="1:57">
      <c r="A21" s="451">
        <v>15</v>
      </c>
      <c r="B21" s="464" t="s">
        <v>419</v>
      </c>
      <c r="C21" s="674">
        <v>19629127.7665</v>
      </c>
      <c r="D21" s="652">
        <v>18979747.681699999</v>
      </c>
      <c r="E21" s="652">
        <v>496097.37</v>
      </c>
      <c r="F21" s="677">
        <v>153282.71479999999</v>
      </c>
      <c r="G21" s="677"/>
      <c r="H21" s="652">
        <v>140717.78599999999</v>
      </c>
      <c r="I21" s="677">
        <v>68998.153000000006</v>
      </c>
      <c r="J21" s="677">
        <v>9434.84</v>
      </c>
      <c r="K21" s="677">
        <v>62284.792999999998</v>
      </c>
      <c r="L21" s="677"/>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R21" s="694"/>
      <c r="AS21" s="694"/>
      <c r="AT21" s="694"/>
      <c r="AU21" s="694"/>
      <c r="AV21" s="694"/>
      <c r="AW21" s="694"/>
      <c r="AX21" s="694"/>
      <c r="AY21" s="694"/>
      <c r="AZ21" s="694"/>
      <c r="BA21" s="694"/>
      <c r="BB21" s="694"/>
      <c r="BC21" s="694"/>
      <c r="BD21" s="694"/>
      <c r="BE21" s="694"/>
    </row>
    <row r="22" spans="1:57">
      <c r="A22" s="451">
        <v>16</v>
      </c>
      <c r="B22" s="464" t="s">
        <v>420</v>
      </c>
      <c r="C22" s="674">
        <v>1273191.6200000001</v>
      </c>
      <c r="D22" s="652">
        <v>1273191.6200000001</v>
      </c>
      <c r="E22" s="652"/>
      <c r="F22" s="677"/>
      <c r="G22" s="677"/>
      <c r="H22" s="652">
        <v>9076.2060000000001</v>
      </c>
      <c r="I22" s="677">
        <v>9076.2060000000001</v>
      </c>
      <c r="J22" s="677"/>
      <c r="K22" s="677"/>
      <c r="L22" s="677"/>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4"/>
      <c r="AM22" s="694"/>
      <c r="AN22" s="694"/>
      <c r="AO22" s="694"/>
      <c r="AP22" s="694"/>
      <c r="AQ22" s="694"/>
      <c r="AR22" s="694"/>
      <c r="AS22" s="694"/>
      <c r="AT22" s="694"/>
      <c r="AU22" s="694"/>
      <c r="AV22" s="694"/>
      <c r="AW22" s="694"/>
      <c r="AX22" s="694"/>
      <c r="AY22" s="694"/>
      <c r="AZ22" s="694"/>
      <c r="BA22" s="694"/>
      <c r="BB22" s="694"/>
      <c r="BC22" s="694"/>
      <c r="BD22" s="694"/>
      <c r="BE22" s="694"/>
    </row>
    <row r="23" spans="1:57">
      <c r="A23" s="451">
        <v>17</v>
      </c>
      <c r="B23" s="464" t="s">
        <v>421</v>
      </c>
      <c r="C23" s="674">
        <v>1858225.0538999999</v>
      </c>
      <c r="D23" s="652">
        <v>1858225.0538999999</v>
      </c>
      <c r="E23" s="652"/>
      <c r="F23" s="677"/>
      <c r="G23" s="677"/>
      <c r="H23" s="652">
        <v>10766.9172</v>
      </c>
      <c r="I23" s="677">
        <v>10766.9172</v>
      </c>
      <c r="J23" s="677"/>
      <c r="K23" s="677"/>
      <c r="L23" s="677"/>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694"/>
      <c r="AM23" s="694"/>
      <c r="AN23" s="694"/>
      <c r="AO23" s="694"/>
      <c r="AP23" s="694"/>
      <c r="AQ23" s="694"/>
      <c r="AR23" s="694"/>
      <c r="AS23" s="694"/>
      <c r="AT23" s="694"/>
      <c r="AU23" s="694"/>
      <c r="AV23" s="694"/>
      <c r="AW23" s="694"/>
      <c r="AX23" s="694"/>
      <c r="AY23" s="694"/>
      <c r="AZ23" s="694"/>
      <c r="BA23" s="694"/>
      <c r="BB23" s="694"/>
      <c r="BC23" s="694"/>
      <c r="BD23" s="694"/>
      <c r="BE23" s="694"/>
    </row>
    <row r="24" spans="1:57">
      <c r="A24" s="451">
        <v>18</v>
      </c>
      <c r="B24" s="464" t="s">
        <v>422</v>
      </c>
      <c r="C24" s="674">
        <v>12509233.7404</v>
      </c>
      <c r="D24" s="652">
        <v>10109223.4045</v>
      </c>
      <c r="E24" s="652">
        <v>2400010.3358999998</v>
      </c>
      <c r="F24" s="677"/>
      <c r="G24" s="677"/>
      <c r="H24" s="652">
        <v>55392.813200000004</v>
      </c>
      <c r="I24" s="677">
        <v>28266.290499999999</v>
      </c>
      <c r="J24" s="677">
        <v>27126.522700000001</v>
      </c>
      <c r="K24" s="677"/>
      <c r="L24" s="677"/>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4"/>
      <c r="AN24" s="694"/>
      <c r="AO24" s="694"/>
      <c r="AP24" s="694"/>
      <c r="AQ24" s="694"/>
      <c r="AR24" s="694"/>
      <c r="AS24" s="694"/>
      <c r="AT24" s="694"/>
      <c r="AU24" s="694"/>
      <c r="AV24" s="694"/>
      <c r="AW24" s="694"/>
      <c r="AX24" s="694"/>
      <c r="AY24" s="694"/>
      <c r="AZ24" s="694"/>
      <c r="BA24" s="694"/>
      <c r="BB24" s="694"/>
      <c r="BC24" s="694"/>
      <c r="BD24" s="694"/>
      <c r="BE24" s="694"/>
    </row>
    <row r="25" spans="1:57">
      <c r="A25" s="451">
        <v>19</v>
      </c>
      <c r="B25" s="464" t="s">
        <v>423</v>
      </c>
      <c r="C25" s="674">
        <v>5827090.2056</v>
      </c>
      <c r="D25" s="652">
        <v>5827090.2056</v>
      </c>
      <c r="E25" s="652"/>
      <c r="F25" s="677"/>
      <c r="G25" s="677"/>
      <c r="H25" s="652">
        <v>4446.7496000000001</v>
      </c>
      <c r="I25" s="677">
        <v>4446.7496000000001</v>
      </c>
      <c r="J25" s="677"/>
      <c r="K25" s="677"/>
      <c r="L25" s="677"/>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4"/>
      <c r="AL25" s="694"/>
      <c r="AM25" s="694"/>
      <c r="AN25" s="694"/>
      <c r="AO25" s="694"/>
      <c r="AP25" s="694"/>
      <c r="AQ25" s="694"/>
      <c r="AR25" s="694"/>
      <c r="AS25" s="694"/>
      <c r="AT25" s="694"/>
      <c r="AU25" s="694"/>
      <c r="AV25" s="694"/>
      <c r="AW25" s="694"/>
      <c r="AX25" s="694"/>
      <c r="AY25" s="694"/>
      <c r="AZ25" s="694"/>
      <c r="BA25" s="694"/>
      <c r="BB25" s="694"/>
      <c r="BC25" s="694"/>
      <c r="BD25" s="694"/>
      <c r="BE25" s="694"/>
    </row>
    <row r="26" spans="1:57">
      <c r="A26" s="451">
        <v>20</v>
      </c>
      <c r="B26" s="464" t="s">
        <v>424</v>
      </c>
      <c r="C26" s="674">
        <v>64199311.295100003</v>
      </c>
      <c r="D26" s="652">
        <v>64199311.295100003</v>
      </c>
      <c r="E26" s="652"/>
      <c r="F26" s="677"/>
      <c r="G26" s="677"/>
      <c r="H26" s="652">
        <v>132855.09039999999</v>
      </c>
      <c r="I26" s="677">
        <v>132855.09039999999</v>
      </c>
      <c r="J26" s="677"/>
      <c r="K26" s="677"/>
      <c r="L26" s="677"/>
      <c r="M26" s="694"/>
      <c r="N26" s="694"/>
      <c r="O26" s="694"/>
      <c r="P26" s="694"/>
      <c r="Q26" s="694"/>
      <c r="R26" s="694"/>
      <c r="S26" s="694"/>
      <c r="T26" s="694"/>
      <c r="U26" s="694"/>
      <c r="V26" s="694"/>
      <c r="W26" s="694"/>
      <c r="X26" s="694"/>
      <c r="Y26" s="694"/>
      <c r="Z26" s="694"/>
      <c r="AA26" s="694"/>
      <c r="AB26" s="694"/>
      <c r="AC26" s="694"/>
      <c r="AD26" s="694"/>
      <c r="AE26" s="694"/>
      <c r="AF26" s="694"/>
      <c r="AG26" s="694"/>
      <c r="AH26" s="694"/>
      <c r="AI26" s="694"/>
      <c r="AJ26" s="694"/>
      <c r="AK26" s="694"/>
      <c r="AL26" s="694"/>
      <c r="AM26" s="694"/>
      <c r="AN26" s="694"/>
      <c r="AO26" s="694"/>
      <c r="AP26" s="694"/>
      <c r="AQ26" s="694"/>
      <c r="AR26" s="694"/>
      <c r="AS26" s="694"/>
      <c r="AT26" s="694"/>
      <c r="AU26" s="694"/>
      <c r="AV26" s="694"/>
      <c r="AW26" s="694"/>
      <c r="AX26" s="694"/>
      <c r="AY26" s="694"/>
      <c r="AZ26" s="694"/>
      <c r="BA26" s="694"/>
      <c r="BB26" s="694"/>
      <c r="BC26" s="694"/>
      <c r="BD26" s="694"/>
      <c r="BE26" s="694"/>
    </row>
    <row r="27" spans="1:57">
      <c r="A27" s="451">
        <v>21</v>
      </c>
      <c r="B27" s="464" t="s">
        <v>425</v>
      </c>
      <c r="C27" s="674">
        <v>36152601.084199995</v>
      </c>
      <c r="D27" s="652">
        <v>35623336.727600001</v>
      </c>
      <c r="E27" s="652">
        <v>274409.86290000001</v>
      </c>
      <c r="F27" s="677">
        <v>254854.49369999999</v>
      </c>
      <c r="G27" s="677"/>
      <c r="H27" s="652">
        <v>366359.30940000003</v>
      </c>
      <c r="I27" s="677">
        <v>133937.2746</v>
      </c>
      <c r="J27" s="677">
        <v>195.1301</v>
      </c>
      <c r="K27" s="677">
        <v>232226.90470000001</v>
      </c>
      <c r="L27" s="677"/>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4"/>
      <c r="AM27" s="694"/>
      <c r="AN27" s="694"/>
      <c r="AO27" s="694"/>
      <c r="AP27" s="694"/>
      <c r="AQ27" s="694"/>
      <c r="AR27" s="694"/>
      <c r="AS27" s="694"/>
      <c r="AT27" s="694"/>
      <c r="AU27" s="694"/>
      <c r="AV27" s="694"/>
      <c r="AW27" s="694"/>
      <c r="AX27" s="694"/>
      <c r="AY27" s="694"/>
      <c r="AZ27" s="694"/>
      <c r="BA27" s="694"/>
      <c r="BB27" s="694"/>
      <c r="BC27" s="694"/>
      <c r="BD27" s="694"/>
      <c r="BE27" s="694"/>
    </row>
    <row r="28" spans="1:57">
      <c r="A28" s="451">
        <v>22</v>
      </c>
      <c r="B28" s="464" t="s">
        <v>426</v>
      </c>
      <c r="C28" s="674">
        <v>16665006.968800001</v>
      </c>
      <c r="D28" s="652">
        <v>16665006.968800001</v>
      </c>
      <c r="E28" s="652"/>
      <c r="F28" s="677"/>
      <c r="G28" s="677"/>
      <c r="H28" s="652">
        <v>21480.965800000002</v>
      </c>
      <c r="I28" s="677">
        <v>21480.965800000002</v>
      </c>
      <c r="J28" s="677"/>
      <c r="K28" s="677"/>
      <c r="L28" s="677"/>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4"/>
      <c r="AP28" s="694"/>
      <c r="AQ28" s="694"/>
      <c r="AR28" s="694"/>
      <c r="AS28" s="694"/>
      <c r="AT28" s="694"/>
      <c r="AU28" s="694"/>
      <c r="AV28" s="694"/>
      <c r="AW28" s="694"/>
      <c r="AX28" s="694"/>
      <c r="AY28" s="694"/>
      <c r="AZ28" s="694"/>
      <c r="BA28" s="694"/>
      <c r="BB28" s="694"/>
      <c r="BC28" s="694"/>
      <c r="BD28" s="694"/>
      <c r="BE28" s="694"/>
    </row>
    <row r="29" spans="1:57">
      <c r="A29" s="451">
        <v>23</v>
      </c>
      <c r="B29" s="464" t="s">
        <v>427</v>
      </c>
      <c r="C29" s="674">
        <v>149619996.66999999</v>
      </c>
      <c r="D29" s="652">
        <v>142138684.04699999</v>
      </c>
      <c r="E29" s="652">
        <v>881259.4939</v>
      </c>
      <c r="F29" s="677">
        <v>6600053.1290999996</v>
      </c>
      <c r="G29" s="677"/>
      <c r="H29" s="652">
        <v>4601461.2424999997</v>
      </c>
      <c r="I29" s="677">
        <v>652844.75679999997</v>
      </c>
      <c r="J29" s="677">
        <v>20710.0196</v>
      </c>
      <c r="K29" s="677">
        <v>3927906.4660999998</v>
      </c>
      <c r="L29" s="677"/>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694"/>
      <c r="AP29" s="694"/>
      <c r="AQ29" s="694"/>
      <c r="AR29" s="694"/>
      <c r="AS29" s="694"/>
      <c r="AT29" s="694"/>
      <c r="AU29" s="694"/>
      <c r="AV29" s="694"/>
      <c r="AW29" s="694"/>
      <c r="AX29" s="694"/>
      <c r="AY29" s="694"/>
      <c r="AZ29" s="694"/>
      <c r="BA29" s="694"/>
      <c r="BB29" s="694"/>
      <c r="BC29" s="694"/>
      <c r="BD29" s="694"/>
      <c r="BE29" s="694"/>
    </row>
    <row r="30" spans="1:57">
      <c r="A30" s="451">
        <v>24</v>
      </c>
      <c r="B30" s="464" t="s">
        <v>428</v>
      </c>
      <c r="C30" s="674">
        <v>25343256.5614</v>
      </c>
      <c r="D30" s="652">
        <v>24516528.0977</v>
      </c>
      <c r="E30" s="652">
        <v>704197.88780000003</v>
      </c>
      <c r="F30" s="677">
        <v>122530.5759</v>
      </c>
      <c r="G30" s="677"/>
      <c r="H30" s="652">
        <v>209678.5753</v>
      </c>
      <c r="I30" s="677">
        <v>84733.365099999995</v>
      </c>
      <c r="J30" s="677">
        <v>22483.396199999999</v>
      </c>
      <c r="K30" s="677">
        <v>102461.814</v>
      </c>
      <c r="L30" s="677"/>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694"/>
      <c r="AL30" s="694"/>
      <c r="AM30" s="694"/>
      <c r="AN30" s="694"/>
      <c r="AO30" s="694"/>
      <c r="AP30" s="694"/>
      <c r="AQ30" s="694"/>
      <c r="AR30" s="694"/>
      <c r="AS30" s="694"/>
      <c r="AT30" s="694"/>
      <c r="AU30" s="694"/>
      <c r="AV30" s="694"/>
      <c r="AW30" s="694"/>
      <c r="AX30" s="694"/>
      <c r="AY30" s="694"/>
      <c r="AZ30" s="694"/>
      <c r="BA30" s="694"/>
      <c r="BB30" s="694"/>
      <c r="BC30" s="694"/>
      <c r="BD30" s="694"/>
      <c r="BE30" s="694"/>
    </row>
    <row r="31" spans="1:57">
      <c r="A31" s="451">
        <v>25</v>
      </c>
      <c r="B31" s="464" t="s">
        <v>429</v>
      </c>
      <c r="C31" s="674">
        <v>4413558.7342000008</v>
      </c>
      <c r="D31" s="652">
        <v>4306750.8792000003</v>
      </c>
      <c r="E31" s="652">
        <v>38378.052000000003</v>
      </c>
      <c r="F31" s="677">
        <v>68429.803</v>
      </c>
      <c r="G31" s="677"/>
      <c r="H31" s="652">
        <v>95593.743300000002</v>
      </c>
      <c r="I31" s="677">
        <v>37830.761400000003</v>
      </c>
      <c r="J31" s="677">
        <v>540.99009999999998</v>
      </c>
      <c r="K31" s="677">
        <v>57221.991800000003</v>
      </c>
      <c r="L31" s="677"/>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4"/>
      <c r="AJ31" s="694"/>
      <c r="AK31" s="694"/>
      <c r="AL31" s="694"/>
      <c r="AM31" s="694"/>
      <c r="AN31" s="694"/>
      <c r="AO31" s="694"/>
      <c r="AP31" s="694"/>
      <c r="AQ31" s="694"/>
      <c r="AR31" s="694"/>
      <c r="AS31" s="694"/>
      <c r="AT31" s="694"/>
      <c r="AU31" s="694"/>
      <c r="AV31" s="694"/>
      <c r="AW31" s="694"/>
      <c r="AX31" s="694"/>
      <c r="AY31" s="694"/>
      <c r="AZ31" s="694"/>
      <c r="BA31" s="694"/>
      <c r="BB31" s="694"/>
      <c r="BC31" s="694"/>
      <c r="BD31" s="694"/>
      <c r="BE31" s="694"/>
    </row>
    <row r="32" spans="1:57">
      <c r="A32" s="451">
        <v>26</v>
      </c>
      <c r="B32" s="464" t="s">
        <v>485</v>
      </c>
      <c r="C32" s="674">
        <v>69266608.890400007</v>
      </c>
      <c r="D32" s="652">
        <v>66274269.576300003</v>
      </c>
      <c r="E32" s="652">
        <v>2331280.2991999998</v>
      </c>
      <c r="F32" s="677">
        <v>661059.01489999995</v>
      </c>
      <c r="G32" s="677"/>
      <c r="H32" s="652">
        <v>1474565.5741999999</v>
      </c>
      <c r="I32" s="677">
        <v>891122.71609999996</v>
      </c>
      <c r="J32" s="677">
        <v>130295.8031</v>
      </c>
      <c r="K32" s="677">
        <v>453147.05499999999</v>
      </c>
      <c r="L32" s="677"/>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4"/>
      <c r="AP32" s="694"/>
      <c r="AQ32" s="694"/>
      <c r="AR32" s="694"/>
      <c r="AS32" s="694"/>
      <c r="AT32" s="694"/>
      <c r="AU32" s="694"/>
      <c r="AV32" s="694"/>
      <c r="AW32" s="694"/>
      <c r="AX32" s="694"/>
      <c r="AY32" s="694"/>
      <c r="AZ32" s="694"/>
      <c r="BA32" s="694"/>
      <c r="BB32" s="694"/>
      <c r="BC32" s="694"/>
      <c r="BD32" s="694"/>
      <c r="BE32" s="694"/>
    </row>
    <row r="33" spans="1:57">
      <c r="A33" s="451">
        <v>27</v>
      </c>
      <c r="B33" s="507" t="s">
        <v>66</v>
      </c>
      <c r="C33" s="678">
        <v>1341948354.3362999</v>
      </c>
      <c r="D33" s="654">
        <v>1279637248.0831997</v>
      </c>
      <c r="E33" s="654">
        <v>30642425.517300006</v>
      </c>
      <c r="F33" s="679">
        <v>31384664.483799998</v>
      </c>
      <c r="G33" s="679">
        <v>284016.25199999998</v>
      </c>
      <c r="H33" s="654">
        <v>28760111.292799994</v>
      </c>
      <c r="I33" s="679">
        <v>5373390.0948000001</v>
      </c>
      <c r="J33" s="679">
        <v>879770.20339999988</v>
      </c>
      <c r="K33" s="679">
        <v>22222934.742600001</v>
      </c>
      <c r="L33" s="679">
        <v>284016.25199999998</v>
      </c>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4"/>
      <c r="AP33" s="694"/>
      <c r="AQ33" s="694"/>
      <c r="AR33" s="694"/>
      <c r="AS33" s="694"/>
      <c r="AT33" s="694"/>
      <c r="AU33" s="694"/>
      <c r="AV33" s="694"/>
      <c r="AW33" s="694"/>
      <c r="AX33" s="694"/>
      <c r="AY33" s="694"/>
      <c r="AZ33" s="694"/>
      <c r="BA33" s="694"/>
      <c r="BB33" s="694"/>
      <c r="BC33" s="694"/>
      <c r="BD33" s="694"/>
      <c r="BE33" s="694"/>
    </row>
    <row r="34" spans="1:57">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4"/>
      <c r="AP34" s="694"/>
      <c r="AQ34" s="694"/>
      <c r="AR34" s="694"/>
      <c r="AS34" s="694"/>
      <c r="AT34" s="694"/>
      <c r="AU34" s="694"/>
      <c r="AV34" s="694"/>
      <c r="AW34" s="694"/>
      <c r="AX34" s="694"/>
      <c r="AY34" s="694"/>
      <c r="AZ34" s="694"/>
      <c r="BA34" s="694"/>
      <c r="BB34" s="694"/>
      <c r="BC34" s="694"/>
      <c r="BD34" s="694"/>
      <c r="BE34" s="694"/>
    </row>
    <row r="35" spans="1:57">
      <c r="B35" s="506"/>
      <c r="C35" s="506"/>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694"/>
      <c r="AP35" s="694"/>
      <c r="AQ35" s="694"/>
      <c r="AR35" s="694"/>
      <c r="AS35" s="694"/>
      <c r="AT35" s="694"/>
      <c r="AU35" s="694"/>
      <c r="AV35" s="694"/>
      <c r="AW35" s="694"/>
      <c r="AX35" s="694"/>
      <c r="AY35" s="694"/>
      <c r="AZ35" s="694"/>
      <c r="BA35" s="694"/>
      <c r="BB35" s="694"/>
      <c r="BC35" s="694"/>
      <c r="BD35" s="694"/>
      <c r="BE35" s="694"/>
    </row>
    <row r="36" spans="1:57">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4"/>
      <c r="AP36" s="694"/>
      <c r="AQ36" s="694"/>
      <c r="AR36" s="694"/>
      <c r="AS36" s="694"/>
      <c r="AT36" s="694"/>
      <c r="AU36" s="694"/>
      <c r="AV36" s="694"/>
      <c r="AW36" s="694"/>
      <c r="AX36" s="694"/>
      <c r="AY36" s="694"/>
      <c r="AZ36" s="694"/>
      <c r="BA36" s="694"/>
      <c r="BB36" s="694"/>
      <c r="BC36" s="694"/>
      <c r="BD36" s="694"/>
      <c r="BE36" s="694"/>
    </row>
    <row r="37" spans="1:57">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694"/>
      <c r="AM37" s="694"/>
      <c r="AN37" s="694"/>
      <c r="AO37" s="694"/>
      <c r="AP37" s="694"/>
      <c r="AQ37" s="694"/>
      <c r="AR37" s="694"/>
      <c r="AS37" s="694"/>
      <c r="AT37" s="694"/>
      <c r="AU37" s="694"/>
      <c r="AV37" s="694"/>
      <c r="AW37" s="694"/>
      <c r="AX37" s="694"/>
      <c r="AY37" s="694"/>
      <c r="AZ37" s="694"/>
      <c r="BA37" s="694"/>
      <c r="BB37" s="694"/>
      <c r="BC37" s="694"/>
      <c r="BD37" s="694"/>
      <c r="BE37" s="694"/>
    </row>
    <row r="38" spans="1:57">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4"/>
      <c r="AP38" s="694"/>
      <c r="AQ38" s="694"/>
      <c r="AR38" s="694"/>
      <c r="AS38" s="694"/>
      <c r="AT38" s="694"/>
      <c r="AU38" s="694"/>
      <c r="AV38" s="694"/>
      <c r="AW38" s="694"/>
      <c r="AX38" s="694"/>
      <c r="AY38" s="694"/>
      <c r="AZ38" s="694"/>
      <c r="BA38" s="694"/>
      <c r="BB38" s="694"/>
      <c r="BC38" s="694"/>
      <c r="BD38" s="694"/>
      <c r="BE38" s="694"/>
    </row>
    <row r="39" spans="1:57">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4"/>
      <c r="AP39" s="694"/>
      <c r="AQ39" s="694"/>
      <c r="AR39" s="694"/>
      <c r="AS39" s="694"/>
      <c r="AT39" s="694"/>
      <c r="AU39" s="694"/>
      <c r="AV39" s="694"/>
      <c r="AW39" s="694"/>
      <c r="AX39" s="694"/>
      <c r="AY39" s="694"/>
      <c r="AZ39" s="694"/>
      <c r="BA39" s="694"/>
      <c r="BB39" s="694"/>
      <c r="BC39" s="694"/>
      <c r="BD39" s="694"/>
      <c r="BE39" s="694"/>
    </row>
    <row r="40" spans="1:57">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694"/>
      <c r="AY40" s="694"/>
      <c r="AZ40" s="694"/>
      <c r="BA40" s="694"/>
      <c r="BB40" s="694"/>
      <c r="BC40" s="694"/>
      <c r="BD40" s="694"/>
      <c r="BE40" s="694"/>
    </row>
    <row r="41" spans="1:57">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4"/>
      <c r="AZ41" s="694"/>
      <c r="BA41" s="694"/>
      <c r="BB41" s="694"/>
      <c r="BC41" s="694"/>
      <c r="BD41" s="694"/>
      <c r="BE41" s="694"/>
    </row>
    <row r="42" spans="1:57">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4"/>
      <c r="AP42" s="694"/>
      <c r="AQ42" s="694"/>
      <c r="AR42" s="694"/>
      <c r="AS42" s="694"/>
      <c r="AT42" s="694"/>
      <c r="AU42" s="694"/>
      <c r="AV42" s="694"/>
      <c r="AW42" s="694"/>
      <c r="AX42" s="694"/>
      <c r="AY42" s="694"/>
      <c r="AZ42" s="694"/>
      <c r="BA42" s="694"/>
      <c r="BB42" s="694"/>
      <c r="BC42" s="694"/>
      <c r="BD42" s="694"/>
      <c r="BE42" s="694"/>
    </row>
    <row r="43" spans="1:57">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4"/>
      <c r="AP43" s="694"/>
      <c r="AQ43" s="694"/>
      <c r="AR43" s="694"/>
      <c r="AS43" s="694"/>
      <c r="AT43" s="694"/>
      <c r="AU43" s="694"/>
      <c r="AV43" s="694"/>
      <c r="AW43" s="694"/>
      <c r="AX43" s="694"/>
      <c r="AY43" s="694"/>
      <c r="AZ43" s="694"/>
      <c r="BA43" s="694"/>
      <c r="BB43" s="694"/>
      <c r="BC43" s="694"/>
      <c r="BD43" s="694"/>
      <c r="BE43" s="694"/>
    </row>
    <row r="44" spans="1:57">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4"/>
      <c r="AP44" s="694"/>
      <c r="AQ44" s="694"/>
      <c r="AR44" s="694"/>
      <c r="AS44" s="694"/>
      <c r="AT44" s="694"/>
      <c r="AU44" s="694"/>
      <c r="AV44" s="694"/>
      <c r="AW44" s="694"/>
      <c r="AX44" s="694"/>
      <c r="AY44" s="694"/>
      <c r="AZ44" s="694"/>
      <c r="BA44" s="694"/>
      <c r="BB44" s="694"/>
      <c r="BC44" s="694"/>
      <c r="BD44" s="694"/>
      <c r="BE44" s="694"/>
    </row>
    <row r="45" spans="1:57">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4"/>
      <c r="AP45" s="694"/>
      <c r="AQ45" s="694"/>
      <c r="AR45" s="694"/>
      <c r="AS45" s="694"/>
      <c r="AT45" s="694"/>
      <c r="AU45" s="694"/>
      <c r="AV45" s="694"/>
      <c r="AW45" s="694"/>
      <c r="AX45" s="694"/>
      <c r="AY45" s="694"/>
      <c r="AZ45" s="694"/>
      <c r="BA45" s="694"/>
      <c r="BB45" s="694"/>
      <c r="BC45" s="694"/>
      <c r="BD45" s="694"/>
      <c r="BE45" s="694"/>
    </row>
    <row r="46" spans="1:57">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4"/>
      <c r="AZ46" s="694"/>
      <c r="BA46" s="694"/>
      <c r="BB46" s="694"/>
      <c r="BC46" s="694"/>
      <c r="BD46" s="694"/>
      <c r="BE46" s="694"/>
    </row>
    <row r="47" spans="1:57">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4"/>
      <c r="AP47" s="694"/>
      <c r="AQ47" s="694"/>
      <c r="AR47" s="694"/>
      <c r="AS47" s="694"/>
      <c r="AT47" s="694"/>
      <c r="AU47" s="694"/>
      <c r="AV47" s="694"/>
      <c r="AW47" s="694"/>
      <c r="AX47" s="694"/>
      <c r="AY47" s="694"/>
      <c r="AZ47" s="694"/>
      <c r="BA47" s="694"/>
      <c r="BB47" s="694"/>
      <c r="BC47" s="694"/>
      <c r="BD47" s="694"/>
      <c r="BE47" s="694"/>
    </row>
    <row r="48" spans="1:57">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694"/>
      <c r="AU48" s="694"/>
      <c r="AV48" s="694"/>
      <c r="AW48" s="694"/>
      <c r="AX48" s="694"/>
      <c r="AY48" s="694"/>
      <c r="AZ48" s="694"/>
      <c r="BA48" s="694"/>
      <c r="BB48" s="694"/>
      <c r="BC48" s="694"/>
      <c r="BD48" s="694"/>
      <c r="BE48" s="694"/>
    </row>
    <row r="49" spans="13:57">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694"/>
      <c r="AP49" s="694"/>
      <c r="AQ49" s="694"/>
      <c r="AR49" s="694"/>
      <c r="AS49" s="694"/>
      <c r="AT49" s="694"/>
      <c r="AU49" s="694"/>
      <c r="AV49" s="694"/>
      <c r="AW49" s="694"/>
      <c r="AX49" s="694"/>
      <c r="AY49" s="694"/>
      <c r="AZ49" s="694"/>
      <c r="BA49" s="694"/>
      <c r="BB49" s="694"/>
      <c r="BC49" s="694"/>
      <c r="BD49" s="694"/>
      <c r="BE49" s="694"/>
    </row>
    <row r="50" spans="13:57">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4"/>
      <c r="AP50" s="694"/>
      <c r="AQ50" s="694"/>
      <c r="AR50" s="694"/>
      <c r="AS50" s="694"/>
      <c r="AT50" s="694"/>
      <c r="AU50" s="694"/>
      <c r="AV50" s="694"/>
      <c r="AW50" s="694"/>
      <c r="AX50" s="694"/>
      <c r="AY50" s="694"/>
      <c r="AZ50" s="694"/>
      <c r="BA50" s="694"/>
      <c r="BB50" s="694"/>
      <c r="BC50" s="694"/>
      <c r="BD50" s="694"/>
      <c r="BE50" s="694"/>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N69"/>
  <sheetViews>
    <sheetView showGridLines="0" zoomScale="80" zoomScaleNormal="80" workbookViewId="0">
      <selection activeCell="D36" sqref="D36"/>
    </sheetView>
  </sheetViews>
  <sheetFormatPr defaultRowHeight="15"/>
  <cols>
    <col min="1" max="1" width="8.7109375" style="429"/>
    <col min="2" max="2" width="69.28515625" style="406" customWidth="1"/>
    <col min="3" max="3" width="13.42578125" style="572" bestFit="1" customWidth="1"/>
    <col min="4" max="5" width="15.140625" style="572" bestFit="1" customWidth="1"/>
    <col min="6" max="6" width="13.42578125" style="572" bestFit="1" customWidth="1"/>
    <col min="7" max="8" width="15.140625" style="572" bestFit="1" customWidth="1"/>
    <col min="9" max="9" width="9.140625" style="572"/>
  </cols>
  <sheetData>
    <row r="1" spans="1:14" ht="15.75">
      <c r="A1" s="10" t="s">
        <v>108</v>
      </c>
      <c r="B1" s="290" t="str">
        <f>Info!C2</f>
        <v>ს.ს "პროკრედიტ ბანკი"</v>
      </c>
      <c r="C1" s="570"/>
      <c r="D1" s="571"/>
      <c r="E1" s="571"/>
      <c r="F1" s="571"/>
      <c r="G1" s="571"/>
    </row>
    <row r="2" spans="1:14" ht="15.75">
      <c r="A2" s="10" t="s">
        <v>109</v>
      </c>
      <c r="B2" s="326">
        <f>'1. key ratios'!B2</f>
        <v>45657</v>
      </c>
      <c r="C2" s="570"/>
      <c r="D2" s="571"/>
      <c r="E2" s="571"/>
      <c r="F2" s="571"/>
      <c r="G2" s="571"/>
    </row>
    <row r="3" spans="1:14" ht="15.75">
      <c r="A3" s="10"/>
      <c r="B3" s="9"/>
      <c r="C3" s="570"/>
      <c r="D3" s="571"/>
      <c r="E3" s="571"/>
      <c r="F3" s="571"/>
      <c r="G3" s="571"/>
    </row>
    <row r="4" spans="1:14" ht="21" customHeight="1">
      <c r="A4" s="704" t="s">
        <v>25</v>
      </c>
      <c r="B4" s="705" t="s">
        <v>524</v>
      </c>
      <c r="C4" s="707" t="s">
        <v>114</v>
      </c>
      <c r="D4" s="707"/>
      <c r="E4" s="707"/>
      <c r="F4" s="707" t="s">
        <v>115</v>
      </c>
      <c r="G4" s="707"/>
      <c r="H4" s="708"/>
    </row>
    <row r="5" spans="1:14" ht="21" customHeight="1">
      <c r="A5" s="704"/>
      <c r="B5" s="706"/>
      <c r="C5" s="573" t="s">
        <v>26</v>
      </c>
      <c r="D5" s="573" t="s">
        <v>88</v>
      </c>
      <c r="E5" s="573" t="s">
        <v>66</v>
      </c>
      <c r="F5" s="573" t="s">
        <v>26</v>
      </c>
      <c r="G5" s="573" t="s">
        <v>88</v>
      </c>
      <c r="H5" s="573" t="s">
        <v>66</v>
      </c>
    </row>
    <row r="6" spans="1:14" ht="26.45" customHeight="1">
      <c r="A6" s="704"/>
      <c r="B6" s="381" t="s">
        <v>95</v>
      </c>
      <c r="C6" s="709"/>
      <c r="D6" s="710"/>
      <c r="E6" s="710"/>
      <c r="F6" s="710"/>
      <c r="G6" s="710"/>
      <c r="H6" s="711"/>
    </row>
    <row r="7" spans="1:14" ht="23.1" customHeight="1">
      <c r="A7" s="421">
        <v>1</v>
      </c>
      <c r="B7" s="382" t="s">
        <v>638</v>
      </c>
      <c r="C7" s="574">
        <v>87049872.112555206</v>
      </c>
      <c r="D7" s="574">
        <v>409565932.97044474</v>
      </c>
      <c r="E7" s="575">
        <v>496615805.08299994</v>
      </c>
      <c r="F7" s="574">
        <v>152418908.19999999</v>
      </c>
      <c r="G7" s="574">
        <v>301021618.15530002</v>
      </c>
      <c r="H7" s="575">
        <v>453440526.35530001</v>
      </c>
      <c r="J7" s="572"/>
      <c r="K7" s="572"/>
      <c r="L7" s="572"/>
      <c r="M7" s="572"/>
      <c r="N7" s="572"/>
    </row>
    <row r="8" spans="1:14">
      <c r="A8" s="421">
        <v>1.1000000000000001</v>
      </c>
      <c r="B8" s="383" t="s">
        <v>96</v>
      </c>
      <c r="C8" s="574">
        <v>15233971.75</v>
      </c>
      <c r="D8" s="574">
        <v>34350413.965399995</v>
      </c>
      <c r="E8" s="575">
        <v>49584385.715399995</v>
      </c>
      <c r="F8" s="574">
        <v>16531475.489999998</v>
      </c>
      <c r="G8" s="574">
        <v>23738730.896800004</v>
      </c>
      <c r="H8" s="575">
        <v>40270206.386800006</v>
      </c>
      <c r="J8" s="572"/>
      <c r="K8" s="572"/>
      <c r="L8" s="572"/>
      <c r="M8" s="572"/>
      <c r="N8" s="572"/>
    </row>
    <row r="9" spans="1:14">
      <c r="A9" s="421">
        <v>1.2</v>
      </c>
      <c r="B9" s="383" t="s">
        <v>97</v>
      </c>
      <c r="C9" s="574">
        <v>41808315.422555201</v>
      </c>
      <c r="D9" s="574">
        <v>224531309.66833979</v>
      </c>
      <c r="E9" s="575">
        <v>266339625.090895</v>
      </c>
      <c r="F9" s="574">
        <v>76836432.539999992</v>
      </c>
      <c r="G9" s="574">
        <v>170324666.45179999</v>
      </c>
      <c r="H9" s="575">
        <v>247161098.99179998</v>
      </c>
      <c r="J9" s="572"/>
      <c r="K9" s="572"/>
      <c r="L9" s="572"/>
      <c r="M9" s="572"/>
      <c r="N9" s="572"/>
    </row>
    <row r="10" spans="1:14">
      <c r="A10" s="421">
        <v>1.3</v>
      </c>
      <c r="B10" s="383" t="s">
        <v>98</v>
      </c>
      <c r="C10" s="574">
        <v>30007584.939999998</v>
      </c>
      <c r="D10" s="574">
        <v>150684209.33670497</v>
      </c>
      <c r="E10" s="575">
        <v>180691794.27670497</v>
      </c>
      <c r="F10" s="574">
        <v>59051000.169999994</v>
      </c>
      <c r="G10" s="574">
        <v>106958220.80670001</v>
      </c>
      <c r="H10" s="575">
        <v>166009220.97670001</v>
      </c>
      <c r="J10" s="572"/>
      <c r="K10" s="572"/>
      <c r="L10" s="572"/>
      <c r="M10" s="572"/>
      <c r="N10" s="572"/>
    </row>
    <row r="11" spans="1:14">
      <c r="A11" s="421">
        <v>2</v>
      </c>
      <c r="B11" s="384" t="s">
        <v>525</v>
      </c>
      <c r="C11" s="574"/>
      <c r="D11" s="574"/>
      <c r="E11" s="575">
        <v>0</v>
      </c>
      <c r="F11" s="574">
        <v>0</v>
      </c>
      <c r="G11" s="574">
        <v>0</v>
      </c>
      <c r="H11" s="575">
        <v>0</v>
      </c>
      <c r="J11" s="572"/>
      <c r="K11" s="572"/>
      <c r="L11" s="572"/>
      <c r="M11" s="572"/>
      <c r="N11" s="572"/>
    </row>
    <row r="12" spans="1:14">
      <c r="A12" s="421">
        <v>2.1</v>
      </c>
      <c r="B12" s="385" t="s">
        <v>526</v>
      </c>
      <c r="C12" s="574"/>
      <c r="D12" s="574"/>
      <c r="E12" s="575">
        <v>0</v>
      </c>
      <c r="F12" s="574">
        <v>0</v>
      </c>
      <c r="G12" s="574">
        <v>0</v>
      </c>
      <c r="H12" s="575">
        <v>0</v>
      </c>
      <c r="J12" s="572"/>
      <c r="K12" s="572"/>
      <c r="L12" s="572"/>
      <c r="M12" s="572"/>
      <c r="N12" s="572"/>
    </row>
    <row r="13" spans="1:14" ht="26.45" customHeight="1">
      <c r="A13" s="421">
        <v>3</v>
      </c>
      <c r="B13" s="386" t="s">
        <v>527</v>
      </c>
      <c r="C13" s="574"/>
      <c r="D13" s="574"/>
      <c r="E13" s="575">
        <v>0</v>
      </c>
      <c r="F13" s="574">
        <v>0</v>
      </c>
      <c r="G13" s="574">
        <v>0</v>
      </c>
      <c r="H13" s="575">
        <v>0</v>
      </c>
      <c r="J13" s="572"/>
      <c r="K13" s="572"/>
      <c r="L13" s="572"/>
      <c r="M13" s="572"/>
      <c r="N13" s="572"/>
    </row>
    <row r="14" spans="1:14" ht="26.45" customHeight="1">
      <c r="A14" s="421">
        <v>4</v>
      </c>
      <c r="B14" s="387" t="s">
        <v>528</v>
      </c>
      <c r="C14" s="574"/>
      <c r="D14" s="574"/>
      <c r="E14" s="575">
        <v>0</v>
      </c>
      <c r="F14" s="574">
        <v>0</v>
      </c>
      <c r="G14" s="574">
        <v>0</v>
      </c>
      <c r="H14" s="575">
        <v>0</v>
      </c>
      <c r="J14" s="572"/>
      <c r="K14" s="572"/>
      <c r="L14" s="572"/>
      <c r="M14" s="572"/>
      <c r="N14" s="572"/>
    </row>
    <row r="15" spans="1:14" ht="24.6" customHeight="1">
      <c r="A15" s="421">
        <v>5</v>
      </c>
      <c r="B15" s="387" t="s">
        <v>529</v>
      </c>
      <c r="C15" s="576">
        <v>139527.79999999999</v>
      </c>
      <c r="D15" s="576">
        <v>0</v>
      </c>
      <c r="E15" s="577">
        <v>139527.79999999999</v>
      </c>
      <c r="F15" s="576">
        <v>139527.79999999999</v>
      </c>
      <c r="G15" s="576">
        <v>0</v>
      </c>
      <c r="H15" s="577">
        <v>139527.79999999999</v>
      </c>
      <c r="J15" s="572"/>
      <c r="K15" s="572"/>
      <c r="L15" s="572"/>
      <c r="M15" s="572"/>
      <c r="N15" s="572"/>
    </row>
    <row r="16" spans="1:14">
      <c r="A16" s="421">
        <v>5.0999999999999996</v>
      </c>
      <c r="B16" s="388" t="s">
        <v>530</v>
      </c>
      <c r="C16" s="574">
        <v>139527.79999999999</v>
      </c>
      <c r="D16" s="574"/>
      <c r="E16" s="575">
        <v>139527.79999999999</v>
      </c>
      <c r="F16" s="574">
        <v>139527.79999999999</v>
      </c>
      <c r="G16" s="574">
        <v>0</v>
      </c>
      <c r="H16" s="575">
        <v>139527.79999999999</v>
      </c>
      <c r="J16" s="572"/>
      <c r="K16" s="572"/>
      <c r="L16" s="572"/>
      <c r="M16" s="572"/>
      <c r="N16" s="572"/>
    </row>
    <row r="17" spans="1:14">
      <c r="A17" s="421">
        <v>5.2</v>
      </c>
      <c r="B17" s="388" t="s">
        <v>457</v>
      </c>
      <c r="C17" s="574"/>
      <c r="D17" s="574"/>
      <c r="E17" s="575">
        <v>0</v>
      </c>
      <c r="F17" s="574">
        <v>0</v>
      </c>
      <c r="G17" s="574">
        <v>0</v>
      </c>
      <c r="H17" s="575">
        <v>0</v>
      </c>
      <c r="J17" s="572"/>
      <c r="K17" s="572"/>
      <c r="L17" s="572"/>
      <c r="M17" s="572"/>
      <c r="N17" s="572"/>
    </row>
    <row r="18" spans="1:14">
      <c r="A18" s="421">
        <v>5.3</v>
      </c>
      <c r="B18" s="388" t="s">
        <v>531</v>
      </c>
      <c r="C18" s="574"/>
      <c r="D18" s="574"/>
      <c r="E18" s="575">
        <v>0</v>
      </c>
      <c r="F18" s="574">
        <v>0</v>
      </c>
      <c r="G18" s="574">
        <v>0</v>
      </c>
      <c r="H18" s="575">
        <v>0</v>
      </c>
      <c r="J18" s="572"/>
      <c r="K18" s="572"/>
      <c r="L18" s="572"/>
      <c r="M18" s="572"/>
      <c r="N18" s="572"/>
    </row>
    <row r="19" spans="1:14">
      <c r="A19" s="421">
        <v>6</v>
      </c>
      <c r="B19" s="386" t="s">
        <v>532</v>
      </c>
      <c r="C19" s="574">
        <v>562671311.61740005</v>
      </c>
      <c r="D19" s="574">
        <v>844607737.28204</v>
      </c>
      <c r="E19" s="575">
        <v>1407279048.8994401</v>
      </c>
      <c r="F19" s="574">
        <v>461558148.27029991</v>
      </c>
      <c r="G19" s="574">
        <v>824631647.480775</v>
      </c>
      <c r="H19" s="575">
        <v>1286189795.7510748</v>
      </c>
      <c r="J19" s="572"/>
      <c r="K19" s="572"/>
      <c r="L19" s="572"/>
      <c r="M19" s="572"/>
      <c r="N19" s="572"/>
    </row>
    <row r="20" spans="1:14">
      <c r="A20" s="421">
        <v>6.1</v>
      </c>
      <c r="B20" s="388" t="s">
        <v>457</v>
      </c>
      <c r="C20" s="574">
        <v>90490012.289999992</v>
      </c>
      <c r="D20" s="574"/>
      <c r="E20" s="575">
        <v>90490012.289999992</v>
      </c>
      <c r="F20" s="574">
        <v>114301507.33</v>
      </c>
      <c r="G20" s="574">
        <v>0</v>
      </c>
      <c r="H20" s="575">
        <v>114301507.33</v>
      </c>
      <c r="J20" s="572"/>
      <c r="K20" s="572"/>
      <c r="L20" s="572"/>
      <c r="M20" s="572"/>
      <c r="N20" s="572"/>
    </row>
    <row r="21" spans="1:14">
      <c r="A21" s="421">
        <v>6.2</v>
      </c>
      <c r="B21" s="388" t="s">
        <v>531</v>
      </c>
      <c r="C21" s="574">
        <v>472181299.32740003</v>
      </c>
      <c r="D21" s="574">
        <v>844607737.28204</v>
      </c>
      <c r="E21" s="575">
        <v>1316789036.6094401</v>
      </c>
      <c r="F21" s="574">
        <v>347256640.94029993</v>
      </c>
      <c r="G21" s="574">
        <v>824631647.480775</v>
      </c>
      <c r="H21" s="575">
        <v>1171888288.4210749</v>
      </c>
      <c r="J21" s="572"/>
      <c r="K21" s="572"/>
      <c r="L21" s="572"/>
      <c r="M21" s="572"/>
      <c r="N21" s="572"/>
    </row>
    <row r="22" spans="1:14">
      <c r="A22" s="421">
        <v>7</v>
      </c>
      <c r="B22" s="389" t="s">
        <v>533</v>
      </c>
      <c r="C22" s="574">
        <v>9500057.0969041809</v>
      </c>
      <c r="D22" s="574"/>
      <c r="E22" s="575">
        <v>9500057.0969041809</v>
      </c>
      <c r="F22" s="574">
        <v>8936412.0700000003</v>
      </c>
      <c r="G22" s="574">
        <v>0</v>
      </c>
      <c r="H22" s="575">
        <v>8936412.0700000003</v>
      </c>
      <c r="J22" s="572"/>
      <c r="K22" s="572"/>
      <c r="L22" s="572"/>
      <c r="M22" s="572"/>
      <c r="N22" s="572"/>
    </row>
    <row r="23" spans="1:14" ht="21">
      <c r="A23" s="421">
        <v>8</v>
      </c>
      <c r="B23" s="390" t="s">
        <v>534</v>
      </c>
      <c r="C23" s="574"/>
      <c r="D23" s="574"/>
      <c r="E23" s="575">
        <v>0</v>
      </c>
      <c r="F23" s="574">
        <v>0</v>
      </c>
      <c r="G23" s="574">
        <v>0</v>
      </c>
      <c r="H23" s="575">
        <v>0</v>
      </c>
      <c r="J23" s="572"/>
      <c r="K23" s="572"/>
      <c r="L23" s="572"/>
      <c r="M23" s="572"/>
      <c r="N23" s="572"/>
    </row>
    <row r="24" spans="1:14">
      <c r="A24" s="421">
        <v>9</v>
      </c>
      <c r="B24" s="387" t="s">
        <v>535</v>
      </c>
      <c r="C24" s="574">
        <v>47699649.839999989</v>
      </c>
      <c r="D24" s="574">
        <v>0</v>
      </c>
      <c r="E24" s="575">
        <v>47699649.839999989</v>
      </c>
      <c r="F24" s="574">
        <v>44823558.800000012</v>
      </c>
      <c r="G24" s="574">
        <v>0</v>
      </c>
      <c r="H24" s="575">
        <v>44823558.800000012</v>
      </c>
      <c r="J24" s="572"/>
      <c r="K24" s="572"/>
      <c r="L24" s="572"/>
      <c r="M24" s="572"/>
      <c r="N24" s="572"/>
    </row>
    <row r="25" spans="1:14">
      <c r="A25" s="421">
        <v>9.1</v>
      </c>
      <c r="B25" s="391" t="s">
        <v>536</v>
      </c>
      <c r="C25" s="574">
        <v>43568144.00999999</v>
      </c>
      <c r="D25" s="574"/>
      <c r="E25" s="575">
        <v>43568144.00999999</v>
      </c>
      <c r="F25" s="574">
        <v>40549966.730000012</v>
      </c>
      <c r="G25" s="574">
        <v>0</v>
      </c>
      <c r="H25" s="575">
        <v>40549966.730000012</v>
      </c>
      <c r="J25" s="572"/>
      <c r="K25" s="572"/>
      <c r="L25" s="572"/>
      <c r="M25" s="572"/>
      <c r="N25" s="572"/>
    </row>
    <row r="26" spans="1:14">
      <c r="A26" s="421">
        <v>9.1999999999999993</v>
      </c>
      <c r="B26" s="391" t="s">
        <v>537</v>
      </c>
      <c r="C26" s="574">
        <v>4131505.83</v>
      </c>
      <c r="D26" s="574"/>
      <c r="E26" s="575">
        <v>4131505.83</v>
      </c>
      <c r="F26" s="574">
        <v>4273592.07</v>
      </c>
      <c r="G26" s="574">
        <v>0</v>
      </c>
      <c r="H26" s="575">
        <v>4273592.07</v>
      </c>
      <c r="J26" s="572"/>
      <c r="K26" s="572"/>
      <c r="L26" s="572"/>
      <c r="M26" s="572"/>
      <c r="N26" s="572"/>
    </row>
    <row r="27" spans="1:14">
      <c r="A27" s="421">
        <v>10</v>
      </c>
      <c r="B27" s="387" t="s">
        <v>36</v>
      </c>
      <c r="C27" s="574">
        <v>2152153.6500000004</v>
      </c>
      <c r="D27" s="574">
        <v>0</v>
      </c>
      <c r="E27" s="575">
        <v>2152153.6500000004</v>
      </c>
      <c r="F27" s="574">
        <v>1992608.7600000002</v>
      </c>
      <c r="G27" s="574">
        <v>0</v>
      </c>
      <c r="H27" s="575">
        <v>1992608.7600000002</v>
      </c>
      <c r="J27" s="572"/>
      <c r="K27" s="572"/>
      <c r="L27" s="572"/>
      <c r="M27" s="572"/>
      <c r="N27" s="572"/>
    </row>
    <row r="28" spans="1:14">
      <c r="A28" s="421">
        <v>10.1</v>
      </c>
      <c r="B28" s="391" t="s">
        <v>538</v>
      </c>
      <c r="C28" s="574"/>
      <c r="D28" s="574"/>
      <c r="E28" s="575">
        <v>0</v>
      </c>
      <c r="F28" s="574">
        <v>0</v>
      </c>
      <c r="G28" s="574">
        <v>0</v>
      </c>
      <c r="H28" s="575">
        <v>0</v>
      </c>
      <c r="J28" s="572"/>
      <c r="K28" s="572"/>
      <c r="L28" s="572"/>
      <c r="M28" s="572"/>
      <c r="N28" s="572"/>
    </row>
    <row r="29" spans="1:14">
      <c r="A29" s="421">
        <v>10.199999999999999</v>
      </c>
      <c r="B29" s="391" t="s">
        <v>539</v>
      </c>
      <c r="C29" s="574">
        <v>2152153.6500000004</v>
      </c>
      <c r="D29" s="574"/>
      <c r="E29" s="575">
        <v>2152153.6500000004</v>
      </c>
      <c r="F29" s="574">
        <v>1992608.7600000002</v>
      </c>
      <c r="G29" s="574">
        <v>0</v>
      </c>
      <c r="H29" s="575">
        <v>1992608.7600000002</v>
      </c>
      <c r="J29" s="572"/>
      <c r="K29" s="572"/>
      <c r="L29" s="572"/>
      <c r="M29" s="572"/>
      <c r="N29" s="572"/>
    </row>
    <row r="30" spans="1:14">
      <c r="A30" s="421">
        <v>11</v>
      </c>
      <c r="B30" s="387" t="s">
        <v>540</v>
      </c>
      <c r="C30" s="574">
        <v>4292620.6399999997</v>
      </c>
      <c r="D30" s="574">
        <v>0</v>
      </c>
      <c r="E30" s="575">
        <v>4292620.6399999997</v>
      </c>
      <c r="F30" s="574">
        <v>0</v>
      </c>
      <c r="G30" s="574">
        <v>0</v>
      </c>
      <c r="H30" s="575">
        <v>0</v>
      </c>
      <c r="J30" s="572"/>
      <c r="K30" s="572"/>
      <c r="L30" s="572"/>
      <c r="M30" s="572"/>
      <c r="N30" s="572"/>
    </row>
    <row r="31" spans="1:14">
      <c r="A31" s="421">
        <v>11.1</v>
      </c>
      <c r="B31" s="391" t="s">
        <v>541</v>
      </c>
      <c r="C31" s="574">
        <v>4292620.6399999997</v>
      </c>
      <c r="D31" s="574"/>
      <c r="E31" s="575">
        <v>4292620.6399999997</v>
      </c>
      <c r="F31" s="574">
        <v>0</v>
      </c>
      <c r="G31" s="574">
        <v>0</v>
      </c>
      <c r="H31" s="575">
        <v>0</v>
      </c>
      <c r="J31" s="572"/>
      <c r="K31" s="572"/>
      <c r="L31" s="572"/>
      <c r="M31" s="572"/>
      <c r="N31" s="572"/>
    </row>
    <row r="32" spans="1:14">
      <c r="A32" s="421">
        <v>11.2</v>
      </c>
      <c r="B32" s="391" t="s">
        <v>542</v>
      </c>
      <c r="C32" s="574"/>
      <c r="D32" s="574"/>
      <c r="E32" s="575">
        <v>0</v>
      </c>
      <c r="F32" s="574">
        <v>0</v>
      </c>
      <c r="G32" s="574">
        <v>0</v>
      </c>
      <c r="H32" s="575">
        <v>0</v>
      </c>
      <c r="J32" s="572"/>
      <c r="K32" s="572"/>
      <c r="L32" s="572"/>
      <c r="M32" s="572"/>
      <c r="N32" s="572"/>
    </row>
    <row r="33" spans="1:14">
      <c r="A33" s="421">
        <v>13</v>
      </c>
      <c r="B33" s="387" t="s">
        <v>99</v>
      </c>
      <c r="C33" s="574">
        <v>4364246.0018949807</v>
      </c>
      <c r="D33" s="574">
        <v>777829.34590096492</v>
      </c>
      <c r="E33" s="575">
        <v>5142075.3477959456</v>
      </c>
      <c r="F33" s="574">
        <v>3412686.1105999984</v>
      </c>
      <c r="G33" s="574">
        <v>127847.9296250008</v>
      </c>
      <c r="H33" s="575">
        <v>3540534.0402249992</v>
      </c>
      <c r="J33" s="572"/>
      <c r="K33" s="572"/>
      <c r="L33" s="572"/>
      <c r="M33" s="572"/>
      <c r="N33" s="572"/>
    </row>
    <row r="34" spans="1:14">
      <c r="A34" s="421">
        <v>13.1</v>
      </c>
      <c r="B34" s="392" t="s">
        <v>543</v>
      </c>
      <c r="C34" s="574">
        <v>13200</v>
      </c>
      <c r="D34" s="574"/>
      <c r="E34" s="575">
        <v>13200</v>
      </c>
      <c r="F34" s="574">
        <v>68700</v>
      </c>
      <c r="G34" s="574">
        <v>0</v>
      </c>
      <c r="H34" s="575">
        <v>68700</v>
      </c>
      <c r="J34" s="572"/>
      <c r="K34" s="572"/>
      <c r="L34" s="572"/>
      <c r="M34" s="572"/>
      <c r="N34" s="572"/>
    </row>
    <row r="35" spans="1:14">
      <c r="A35" s="421">
        <v>13.2</v>
      </c>
      <c r="B35" s="392" t="s">
        <v>544</v>
      </c>
      <c r="C35" s="574"/>
      <c r="D35" s="574"/>
      <c r="E35" s="575">
        <v>0</v>
      </c>
      <c r="F35" s="574">
        <v>0</v>
      </c>
      <c r="G35" s="574">
        <v>0</v>
      </c>
      <c r="H35" s="575">
        <v>0</v>
      </c>
      <c r="J35" s="572"/>
      <c r="K35" s="572"/>
      <c r="L35" s="572"/>
      <c r="M35" s="572"/>
      <c r="N35" s="572"/>
    </row>
    <row r="36" spans="1:14">
      <c r="A36" s="421">
        <v>14</v>
      </c>
      <c r="B36" s="393" t="s">
        <v>545</v>
      </c>
      <c r="C36" s="574">
        <v>717869438.75875425</v>
      </c>
      <c r="D36" s="574">
        <v>1254951499.5983858</v>
      </c>
      <c r="E36" s="575">
        <v>1972820938.3571401</v>
      </c>
      <c r="F36" s="574">
        <v>673281850.0108999</v>
      </c>
      <c r="G36" s="574">
        <v>1125781113.5657001</v>
      </c>
      <c r="H36" s="575">
        <v>1799062963.5766001</v>
      </c>
      <c r="J36" s="572"/>
      <c r="K36" s="572"/>
      <c r="L36" s="572"/>
      <c r="M36" s="572"/>
      <c r="N36" s="572"/>
    </row>
    <row r="37" spans="1:14" ht="22.5" customHeight="1">
      <c r="A37" s="421"/>
      <c r="B37" s="394" t="s">
        <v>104</v>
      </c>
      <c r="C37" s="580"/>
      <c r="D37" s="581"/>
      <c r="E37" s="581"/>
      <c r="F37" s="581">
        <v>0</v>
      </c>
      <c r="G37" s="581">
        <v>0</v>
      </c>
      <c r="H37" s="582"/>
      <c r="J37" s="572"/>
      <c r="K37" s="572"/>
      <c r="L37" s="572"/>
      <c r="M37" s="572"/>
      <c r="N37" s="572"/>
    </row>
    <row r="38" spans="1:14">
      <c r="A38" s="421">
        <v>15</v>
      </c>
      <c r="B38" s="395" t="s">
        <v>546</v>
      </c>
      <c r="C38" s="578">
        <v>0</v>
      </c>
      <c r="D38" s="578">
        <v>0</v>
      </c>
      <c r="E38" s="579">
        <v>0</v>
      </c>
      <c r="F38" s="578">
        <v>0</v>
      </c>
      <c r="G38" s="578">
        <v>0</v>
      </c>
      <c r="H38" s="579">
        <v>0</v>
      </c>
      <c r="J38" s="572"/>
      <c r="K38" s="572"/>
      <c r="L38" s="572"/>
      <c r="M38" s="572"/>
      <c r="N38" s="572"/>
    </row>
    <row r="39" spans="1:14">
      <c r="A39" s="421">
        <v>15.1</v>
      </c>
      <c r="B39" s="396" t="s">
        <v>526</v>
      </c>
      <c r="C39" s="578"/>
      <c r="D39" s="578"/>
      <c r="E39" s="579">
        <v>0</v>
      </c>
      <c r="F39" s="578">
        <v>0</v>
      </c>
      <c r="G39" s="578">
        <v>0</v>
      </c>
      <c r="H39" s="579">
        <v>0</v>
      </c>
      <c r="J39" s="572"/>
      <c r="K39" s="572"/>
      <c r="L39" s="572"/>
      <c r="M39" s="572"/>
      <c r="N39" s="572"/>
    </row>
    <row r="40" spans="1:14" ht="24" customHeight="1">
      <c r="A40" s="421">
        <v>16</v>
      </c>
      <c r="B40" s="389" t="s">
        <v>547</v>
      </c>
      <c r="C40" s="578"/>
      <c r="D40" s="578"/>
      <c r="E40" s="579">
        <v>0</v>
      </c>
      <c r="F40" s="578">
        <v>0</v>
      </c>
      <c r="G40" s="578">
        <v>0</v>
      </c>
      <c r="H40" s="579">
        <v>0</v>
      </c>
      <c r="J40" s="572"/>
      <c r="K40" s="572"/>
      <c r="L40" s="572"/>
      <c r="M40" s="572"/>
      <c r="N40" s="572"/>
    </row>
    <row r="41" spans="1:14" ht="21">
      <c r="A41" s="421">
        <v>17</v>
      </c>
      <c r="B41" s="389" t="s">
        <v>548</v>
      </c>
      <c r="C41" s="578">
        <v>399595965.68999994</v>
      </c>
      <c r="D41" s="578">
        <v>1231959095.4081461</v>
      </c>
      <c r="E41" s="579">
        <v>1631555061.098146</v>
      </c>
      <c r="F41" s="578">
        <v>371991448.06999999</v>
      </c>
      <c r="G41" s="578">
        <v>1106344219.3084009</v>
      </c>
      <c r="H41" s="579">
        <v>1478335667.3784008</v>
      </c>
      <c r="J41" s="572"/>
      <c r="K41" s="572"/>
      <c r="L41" s="572"/>
      <c r="M41" s="572"/>
      <c r="N41" s="572"/>
    </row>
    <row r="42" spans="1:14">
      <c r="A42" s="421">
        <v>17.100000000000001</v>
      </c>
      <c r="B42" s="397" t="s">
        <v>549</v>
      </c>
      <c r="C42" s="578">
        <v>388749329.3499999</v>
      </c>
      <c r="D42" s="578">
        <v>920921537.93383598</v>
      </c>
      <c r="E42" s="579">
        <v>1309670867.2838359</v>
      </c>
      <c r="F42" s="578">
        <v>356076597.99000001</v>
      </c>
      <c r="G42" s="578">
        <v>712321237.94953096</v>
      </c>
      <c r="H42" s="579">
        <v>1068397835.939531</v>
      </c>
      <c r="J42" s="572"/>
      <c r="K42" s="572"/>
      <c r="L42" s="572"/>
      <c r="M42" s="572"/>
      <c r="N42" s="572"/>
    </row>
    <row r="43" spans="1:14">
      <c r="A43" s="421">
        <v>17.2</v>
      </c>
      <c r="B43" s="398" t="s">
        <v>100</v>
      </c>
      <c r="C43" s="578">
        <v>9963904.9700000007</v>
      </c>
      <c r="D43" s="578">
        <v>306599384.164437</v>
      </c>
      <c r="E43" s="579">
        <v>316563289.13443702</v>
      </c>
      <c r="F43" s="578">
        <v>14935189.129999999</v>
      </c>
      <c r="G43" s="578">
        <v>392807181.56239998</v>
      </c>
      <c r="H43" s="579">
        <v>407742370.69239998</v>
      </c>
      <c r="J43" s="572"/>
      <c r="K43" s="572"/>
      <c r="L43" s="572"/>
      <c r="M43" s="572"/>
      <c r="N43" s="572"/>
    </row>
    <row r="44" spans="1:14">
      <c r="A44" s="421">
        <v>17.3</v>
      </c>
      <c r="B44" s="397" t="s">
        <v>550</v>
      </c>
      <c r="C44" s="578"/>
      <c r="D44" s="578"/>
      <c r="E44" s="579">
        <v>0</v>
      </c>
      <c r="F44" s="578">
        <v>0</v>
      </c>
      <c r="G44" s="578">
        <v>0</v>
      </c>
      <c r="H44" s="579">
        <v>0</v>
      </c>
      <c r="J44" s="572"/>
      <c r="K44" s="572"/>
      <c r="L44" s="572"/>
      <c r="M44" s="572"/>
      <c r="N44" s="572"/>
    </row>
    <row r="45" spans="1:14">
      <c r="A45" s="421">
        <v>17.399999999999999</v>
      </c>
      <c r="B45" s="397" t="s">
        <v>551</v>
      </c>
      <c r="C45" s="578">
        <v>882731.37</v>
      </c>
      <c r="D45" s="578">
        <v>4438173.3098729998</v>
      </c>
      <c r="E45" s="579">
        <v>5320904.6798729999</v>
      </c>
      <c r="F45" s="578">
        <v>979660.95000000007</v>
      </c>
      <c r="G45" s="578">
        <v>1215799.7964699999</v>
      </c>
      <c r="H45" s="579">
        <v>2195460.7464700001</v>
      </c>
      <c r="J45" s="572"/>
      <c r="K45" s="572"/>
      <c r="L45" s="572"/>
      <c r="M45" s="572"/>
      <c r="N45" s="572"/>
    </row>
    <row r="46" spans="1:14">
      <c r="A46" s="421">
        <v>18</v>
      </c>
      <c r="B46" s="387" t="s">
        <v>552</v>
      </c>
      <c r="C46" s="578">
        <v>1077035.6059720004</v>
      </c>
      <c r="D46" s="578">
        <v>1706401.6685220012</v>
      </c>
      <c r="E46" s="579">
        <v>2783437.2744940016</v>
      </c>
      <c r="F46" s="578">
        <v>2118677.56</v>
      </c>
      <c r="G46" s="578">
        <v>50465.566899999998</v>
      </c>
      <c r="H46" s="579">
        <v>2169143.1269</v>
      </c>
      <c r="J46" s="572"/>
      <c r="K46" s="572"/>
      <c r="L46" s="572"/>
      <c r="M46" s="572"/>
      <c r="N46" s="572"/>
    </row>
    <row r="47" spans="1:14">
      <c r="A47" s="421">
        <v>19</v>
      </c>
      <c r="B47" s="387" t="s">
        <v>553</v>
      </c>
      <c r="C47" s="578">
        <v>2288450.35</v>
      </c>
      <c r="D47" s="578">
        <v>0</v>
      </c>
      <c r="E47" s="579">
        <v>2288450.35</v>
      </c>
      <c r="F47" s="578">
        <v>3772760.33</v>
      </c>
      <c r="G47" s="578">
        <v>0</v>
      </c>
      <c r="H47" s="579">
        <v>3772760.33</v>
      </c>
      <c r="J47" s="572"/>
      <c r="K47" s="572"/>
      <c r="L47" s="572"/>
      <c r="M47" s="572"/>
      <c r="N47" s="572"/>
    </row>
    <row r="48" spans="1:14">
      <c r="A48" s="421">
        <v>19.100000000000001</v>
      </c>
      <c r="B48" s="399" t="s">
        <v>554</v>
      </c>
      <c r="C48" s="578"/>
      <c r="D48" s="578"/>
      <c r="E48" s="579">
        <v>0</v>
      </c>
      <c r="F48" s="578">
        <v>1806919.48</v>
      </c>
      <c r="G48" s="578">
        <v>0</v>
      </c>
      <c r="H48" s="579">
        <v>1806919.48</v>
      </c>
      <c r="J48" s="572"/>
      <c r="K48" s="572"/>
      <c r="L48" s="572"/>
      <c r="M48" s="572"/>
      <c r="N48" s="572"/>
    </row>
    <row r="49" spans="1:14">
      <c r="A49" s="421">
        <v>19.2</v>
      </c>
      <c r="B49" s="400" t="s">
        <v>555</v>
      </c>
      <c r="C49" s="578">
        <v>2288450.35</v>
      </c>
      <c r="D49" s="578"/>
      <c r="E49" s="579">
        <v>2288450.35</v>
      </c>
      <c r="F49" s="578">
        <v>1965840.85</v>
      </c>
      <c r="G49" s="578">
        <v>0</v>
      </c>
      <c r="H49" s="579">
        <v>1965840.85</v>
      </c>
      <c r="J49" s="572"/>
      <c r="K49" s="572"/>
      <c r="L49" s="572"/>
      <c r="M49" s="572"/>
      <c r="N49" s="572"/>
    </row>
    <row r="50" spans="1:14">
      <c r="A50" s="421">
        <v>20</v>
      </c>
      <c r="B50" s="401" t="s">
        <v>101</v>
      </c>
      <c r="C50" s="578"/>
      <c r="D50" s="578">
        <v>20795035.225104</v>
      </c>
      <c r="E50" s="579">
        <v>20795035.225104</v>
      </c>
      <c r="F50" s="578">
        <v>0</v>
      </c>
      <c r="G50" s="578">
        <v>14885858.8466</v>
      </c>
      <c r="H50" s="579">
        <v>14885858.8466</v>
      </c>
      <c r="J50" s="572"/>
      <c r="K50" s="572"/>
      <c r="L50" s="572"/>
      <c r="M50" s="572"/>
      <c r="N50" s="572"/>
    </row>
    <row r="51" spans="1:14">
      <c r="A51" s="421">
        <v>21</v>
      </c>
      <c r="B51" s="402" t="s">
        <v>89</v>
      </c>
      <c r="C51" s="578">
        <v>103937.05611599993</v>
      </c>
      <c r="D51" s="578">
        <v>3928.3338840000797</v>
      </c>
      <c r="E51" s="579">
        <v>107865.39000000001</v>
      </c>
      <c r="F51" s="578">
        <v>138402.69579999981</v>
      </c>
      <c r="G51" s="578">
        <v>1823567.6946990001</v>
      </c>
      <c r="H51" s="579">
        <v>1961970.390499</v>
      </c>
      <c r="J51" s="572"/>
      <c r="K51" s="572"/>
      <c r="L51" s="572"/>
      <c r="M51" s="572"/>
      <c r="N51" s="572"/>
    </row>
    <row r="52" spans="1:14">
      <c r="A52" s="421">
        <v>21.1</v>
      </c>
      <c r="B52" s="398" t="s">
        <v>556</v>
      </c>
      <c r="C52" s="578"/>
      <c r="D52" s="578"/>
      <c r="E52" s="579">
        <v>0</v>
      </c>
      <c r="F52" s="578">
        <v>0</v>
      </c>
      <c r="G52" s="578">
        <v>0</v>
      </c>
      <c r="H52" s="579">
        <v>0</v>
      </c>
      <c r="J52" s="572"/>
      <c r="K52" s="572"/>
      <c r="L52" s="572"/>
      <c r="M52" s="572"/>
      <c r="N52" s="572"/>
    </row>
    <row r="53" spans="1:14">
      <c r="A53" s="421">
        <v>22</v>
      </c>
      <c r="B53" s="401" t="s">
        <v>557</v>
      </c>
      <c r="C53" s="578">
        <v>403065388.70208794</v>
      </c>
      <c r="D53" s="578">
        <v>1254464460.6356564</v>
      </c>
      <c r="E53" s="579">
        <v>1657529849.3377442</v>
      </c>
      <c r="F53" s="578">
        <v>378021288.65579998</v>
      </c>
      <c r="G53" s="578">
        <v>1123104111.4166</v>
      </c>
      <c r="H53" s="579">
        <v>1501125400.0724001</v>
      </c>
      <c r="J53" s="572"/>
      <c r="K53" s="572"/>
      <c r="L53" s="572"/>
      <c r="M53" s="572"/>
      <c r="N53" s="572"/>
    </row>
    <row r="54" spans="1:14" ht="24" customHeight="1">
      <c r="A54" s="421"/>
      <c r="B54" s="403" t="s">
        <v>558</v>
      </c>
      <c r="C54" s="583"/>
      <c r="D54" s="584"/>
      <c r="E54" s="584"/>
      <c r="F54" s="584"/>
      <c r="G54" s="584"/>
      <c r="H54" s="585"/>
      <c r="J54" s="572"/>
      <c r="K54" s="572"/>
      <c r="L54" s="572"/>
      <c r="M54" s="572"/>
      <c r="N54" s="572"/>
    </row>
    <row r="55" spans="1:14">
      <c r="A55" s="421">
        <v>23</v>
      </c>
      <c r="B55" s="586" t="s">
        <v>742</v>
      </c>
      <c r="C55" s="578">
        <v>112482804.99000001</v>
      </c>
      <c r="D55" s="578"/>
      <c r="E55" s="579">
        <v>112482804.99000001</v>
      </c>
      <c r="F55" s="578">
        <v>112482805</v>
      </c>
      <c r="G55" s="578">
        <v>0</v>
      </c>
      <c r="H55" s="579">
        <v>112482805</v>
      </c>
      <c r="J55" s="572"/>
      <c r="K55" s="572"/>
      <c r="L55" s="572"/>
      <c r="M55" s="572"/>
      <c r="N55" s="572"/>
    </row>
    <row r="56" spans="1:14">
      <c r="A56" s="421">
        <v>24</v>
      </c>
      <c r="B56" s="401" t="s">
        <v>559</v>
      </c>
      <c r="C56" s="578"/>
      <c r="D56" s="578"/>
      <c r="E56" s="579">
        <v>0</v>
      </c>
      <c r="F56" s="578">
        <v>0</v>
      </c>
      <c r="G56" s="578">
        <v>0</v>
      </c>
      <c r="H56" s="579">
        <v>0</v>
      </c>
      <c r="J56" s="572"/>
      <c r="K56" s="572"/>
      <c r="L56" s="572"/>
      <c r="M56" s="572"/>
      <c r="N56" s="572"/>
    </row>
    <row r="57" spans="1:14">
      <c r="A57" s="421">
        <v>25</v>
      </c>
      <c r="B57" s="401" t="s">
        <v>102</v>
      </c>
      <c r="C57" s="578">
        <v>72117569.840000004</v>
      </c>
      <c r="D57" s="578"/>
      <c r="E57" s="579">
        <v>72117569.840000004</v>
      </c>
      <c r="F57" s="578">
        <v>72117569.829999998</v>
      </c>
      <c r="G57" s="578">
        <v>0</v>
      </c>
      <c r="H57" s="579">
        <v>72117569.829999998</v>
      </c>
      <c r="J57" s="572"/>
      <c r="K57" s="572"/>
      <c r="L57" s="572"/>
      <c r="M57" s="572"/>
      <c r="N57" s="572"/>
    </row>
    <row r="58" spans="1:14">
      <c r="A58" s="421">
        <v>26</v>
      </c>
      <c r="B58" s="387" t="s">
        <v>560</v>
      </c>
      <c r="C58" s="578"/>
      <c r="D58" s="578"/>
      <c r="E58" s="579">
        <v>0</v>
      </c>
      <c r="F58" s="578">
        <v>0</v>
      </c>
      <c r="G58" s="578">
        <v>0</v>
      </c>
      <c r="H58" s="579">
        <v>0</v>
      </c>
      <c r="J58" s="572"/>
      <c r="K58" s="572"/>
      <c r="L58" s="572"/>
      <c r="M58" s="572"/>
      <c r="N58" s="572"/>
    </row>
    <row r="59" spans="1:14" ht="21">
      <c r="A59" s="421">
        <v>27</v>
      </c>
      <c r="B59" s="387" t="s">
        <v>561</v>
      </c>
      <c r="C59" s="578"/>
      <c r="D59" s="578"/>
      <c r="E59" s="579">
        <v>0</v>
      </c>
      <c r="F59" s="578">
        <v>0</v>
      </c>
      <c r="G59" s="578">
        <v>0</v>
      </c>
      <c r="H59" s="579">
        <v>0</v>
      </c>
      <c r="J59" s="572"/>
      <c r="K59" s="572"/>
      <c r="L59" s="572"/>
      <c r="M59" s="572"/>
      <c r="N59" s="572"/>
    </row>
    <row r="60" spans="1:14">
      <c r="A60" s="421">
        <v>27.1</v>
      </c>
      <c r="B60" s="399" t="s">
        <v>562</v>
      </c>
      <c r="C60" s="578"/>
      <c r="D60" s="578"/>
      <c r="E60" s="579">
        <v>0</v>
      </c>
      <c r="F60" s="578">
        <v>0</v>
      </c>
      <c r="G60" s="578">
        <v>0</v>
      </c>
      <c r="H60" s="579">
        <v>0</v>
      </c>
      <c r="J60" s="572"/>
      <c r="K60" s="572"/>
      <c r="L60" s="572"/>
      <c r="M60" s="572"/>
      <c r="N60" s="572"/>
    </row>
    <row r="61" spans="1:14">
      <c r="A61" s="421">
        <v>27.2</v>
      </c>
      <c r="B61" s="397" t="s">
        <v>563</v>
      </c>
      <c r="C61" s="578"/>
      <c r="D61" s="578"/>
      <c r="E61" s="579">
        <v>0</v>
      </c>
      <c r="F61" s="578">
        <v>0</v>
      </c>
      <c r="G61" s="578">
        <v>0</v>
      </c>
      <c r="H61" s="579">
        <v>0</v>
      </c>
      <c r="J61" s="572"/>
      <c r="K61" s="572"/>
      <c r="L61" s="572"/>
      <c r="M61" s="572"/>
      <c r="N61" s="572"/>
    </row>
    <row r="62" spans="1:14">
      <c r="A62" s="421">
        <v>28</v>
      </c>
      <c r="B62" s="402" t="s">
        <v>564</v>
      </c>
      <c r="C62" s="578"/>
      <c r="D62" s="578"/>
      <c r="E62" s="579">
        <v>0</v>
      </c>
      <c r="F62" s="578">
        <v>0</v>
      </c>
      <c r="G62" s="578">
        <v>0</v>
      </c>
      <c r="H62" s="579">
        <v>0</v>
      </c>
      <c r="J62" s="572"/>
      <c r="K62" s="572"/>
      <c r="L62" s="572"/>
      <c r="M62" s="572"/>
      <c r="N62" s="572"/>
    </row>
    <row r="63" spans="1:14">
      <c r="A63" s="421">
        <v>29</v>
      </c>
      <c r="B63" s="387" t="s">
        <v>565</v>
      </c>
      <c r="C63" s="578"/>
      <c r="D63" s="578"/>
      <c r="E63" s="579">
        <v>0</v>
      </c>
      <c r="F63" s="578">
        <v>0</v>
      </c>
      <c r="G63" s="578">
        <v>0</v>
      </c>
      <c r="H63" s="579">
        <v>0</v>
      </c>
      <c r="J63" s="572"/>
      <c r="K63" s="572"/>
      <c r="L63" s="572"/>
      <c r="M63" s="572"/>
      <c r="N63" s="572"/>
    </row>
    <row r="64" spans="1:14">
      <c r="A64" s="421">
        <v>29.1</v>
      </c>
      <c r="B64" s="388" t="s">
        <v>566</v>
      </c>
      <c r="C64" s="578"/>
      <c r="D64" s="578"/>
      <c r="E64" s="579">
        <v>0</v>
      </c>
      <c r="F64" s="578">
        <v>0</v>
      </c>
      <c r="G64" s="578">
        <v>0</v>
      </c>
      <c r="H64" s="579">
        <v>0</v>
      </c>
      <c r="J64" s="572"/>
      <c r="K64" s="572"/>
      <c r="L64" s="572"/>
      <c r="M64" s="572"/>
      <c r="N64" s="572"/>
    </row>
    <row r="65" spans="1:14" ht="24.95" customHeight="1">
      <c r="A65" s="421">
        <v>29.2</v>
      </c>
      <c r="B65" s="399" t="s">
        <v>567</v>
      </c>
      <c r="C65" s="578"/>
      <c r="D65" s="578"/>
      <c r="E65" s="579">
        <v>0</v>
      </c>
      <c r="F65" s="578">
        <v>0</v>
      </c>
      <c r="G65" s="578">
        <v>0</v>
      </c>
      <c r="H65" s="579">
        <v>0</v>
      </c>
      <c r="J65" s="572"/>
      <c r="K65" s="572"/>
      <c r="L65" s="572"/>
      <c r="M65" s="572"/>
      <c r="N65" s="572"/>
    </row>
    <row r="66" spans="1:14" ht="22.5" customHeight="1">
      <c r="A66" s="421">
        <v>29.3</v>
      </c>
      <c r="B66" s="391" t="s">
        <v>568</v>
      </c>
      <c r="C66" s="578"/>
      <c r="D66" s="578"/>
      <c r="E66" s="579">
        <v>0</v>
      </c>
      <c r="F66" s="578">
        <v>0</v>
      </c>
      <c r="G66" s="578">
        <v>0</v>
      </c>
      <c r="H66" s="579">
        <v>0</v>
      </c>
      <c r="J66" s="572"/>
      <c r="K66" s="572"/>
      <c r="L66" s="572"/>
      <c r="M66" s="572"/>
      <c r="N66" s="572"/>
    </row>
    <row r="67" spans="1:14">
      <c r="A67" s="421">
        <v>30</v>
      </c>
      <c r="B67" s="387" t="s">
        <v>103</v>
      </c>
      <c r="C67" s="578">
        <v>130690714.19999996</v>
      </c>
      <c r="D67" s="578"/>
      <c r="E67" s="579">
        <v>130690714.19999996</v>
      </c>
      <c r="F67" s="578">
        <v>113337188.74000002</v>
      </c>
      <c r="G67" s="578">
        <v>0</v>
      </c>
      <c r="H67" s="579">
        <v>113337188.74000002</v>
      </c>
      <c r="J67" s="572"/>
      <c r="K67" s="572"/>
      <c r="L67" s="572"/>
      <c r="M67" s="572"/>
      <c r="N67" s="572"/>
    </row>
    <row r="68" spans="1:14">
      <c r="A68" s="421">
        <v>31</v>
      </c>
      <c r="B68" s="404" t="s">
        <v>569</v>
      </c>
      <c r="C68" s="578">
        <v>315291089.02999997</v>
      </c>
      <c r="D68" s="578">
        <v>0</v>
      </c>
      <c r="E68" s="579">
        <v>315291089.02999997</v>
      </c>
      <c r="F68" s="578">
        <v>297937563.56999999</v>
      </c>
      <c r="G68" s="578">
        <v>0</v>
      </c>
      <c r="H68" s="579">
        <v>297937563.56999999</v>
      </c>
      <c r="J68" s="572"/>
      <c r="K68" s="572"/>
      <c r="L68" s="572"/>
      <c r="M68" s="572"/>
      <c r="N68" s="572"/>
    </row>
    <row r="69" spans="1:14">
      <c r="A69" s="421">
        <v>32</v>
      </c>
      <c r="B69" s="405" t="s">
        <v>570</v>
      </c>
      <c r="C69" s="578">
        <v>718356477.73208785</v>
      </c>
      <c r="D69" s="578">
        <v>1254464460.6356564</v>
      </c>
      <c r="E69" s="579">
        <v>1972820938.3677442</v>
      </c>
      <c r="F69" s="578">
        <v>675958852.22580004</v>
      </c>
      <c r="G69" s="578">
        <v>1123104111.4166</v>
      </c>
      <c r="H69" s="579">
        <v>1799062963.6424</v>
      </c>
      <c r="J69" s="572"/>
      <c r="K69" s="572"/>
      <c r="L69" s="572"/>
      <c r="M69" s="572"/>
      <c r="N69" s="572"/>
    </row>
  </sheetData>
  <mergeCells count="5">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K31"/>
  <sheetViews>
    <sheetView showGridLines="0" topLeftCell="C1" zoomScale="80" zoomScaleNormal="80" workbookViewId="0">
      <selection activeCell="K38" sqref="K38"/>
    </sheetView>
  </sheetViews>
  <sheetFormatPr defaultColWidth="8.7109375" defaultRowHeight="12"/>
  <cols>
    <col min="1" max="1" width="11.85546875" style="378" bestFit="1" customWidth="1"/>
    <col min="2" max="2" width="165.140625" style="378" customWidth="1"/>
    <col min="3" max="11" width="28.28515625" style="378" customWidth="1"/>
    <col min="12" max="16384" width="8.7109375" style="378"/>
  </cols>
  <sheetData>
    <row r="1" spans="1:11" s="371" customFormat="1" ht="13.5">
      <c r="A1" s="370" t="s">
        <v>108</v>
      </c>
      <c r="B1" s="290" t="str">
        <f>Info!C2</f>
        <v>ს.ს "პროკრედიტ ბანკი"</v>
      </c>
      <c r="C1" s="461"/>
      <c r="D1" s="461"/>
      <c r="E1" s="461"/>
      <c r="F1" s="461"/>
      <c r="G1" s="461"/>
      <c r="H1" s="461"/>
      <c r="I1" s="461"/>
      <c r="J1" s="461"/>
      <c r="K1" s="461"/>
    </row>
    <row r="2" spans="1:11" s="371" customFormat="1" ht="12.75">
      <c r="A2" s="370" t="s">
        <v>109</v>
      </c>
      <c r="B2" s="373">
        <f>'1. key ratios'!B2</f>
        <v>45657</v>
      </c>
      <c r="C2" s="461"/>
      <c r="D2" s="461"/>
      <c r="E2" s="461"/>
      <c r="F2" s="461"/>
      <c r="G2" s="461"/>
      <c r="H2" s="461"/>
      <c r="I2" s="461"/>
      <c r="J2" s="461"/>
      <c r="K2" s="461"/>
    </row>
    <row r="3" spans="1:11" s="371" customFormat="1" ht="12.75">
      <c r="A3" s="372" t="s">
        <v>486</v>
      </c>
      <c r="B3" s="461"/>
      <c r="C3" s="461"/>
      <c r="D3" s="461"/>
      <c r="E3" s="461"/>
      <c r="F3" s="461"/>
      <c r="G3" s="461"/>
      <c r="H3" s="461"/>
      <c r="I3" s="461"/>
      <c r="J3" s="461"/>
      <c r="K3" s="461"/>
    </row>
    <row r="4" spans="1:11">
      <c r="A4" s="512"/>
      <c r="B4" s="512"/>
      <c r="C4" s="511" t="s">
        <v>390</v>
      </c>
      <c r="D4" s="511" t="s">
        <v>391</v>
      </c>
      <c r="E4" s="511" t="s">
        <v>392</v>
      </c>
      <c r="F4" s="511" t="s">
        <v>393</v>
      </c>
      <c r="G4" s="511" t="s">
        <v>394</v>
      </c>
      <c r="H4" s="511" t="s">
        <v>395</v>
      </c>
      <c r="I4" s="511" t="s">
        <v>396</v>
      </c>
      <c r="J4" s="511" t="s">
        <v>397</v>
      </c>
      <c r="K4" s="511" t="s">
        <v>398</v>
      </c>
    </row>
    <row r="5" spans="1:11" ht="104.1" customHeight="1">
      <c r="A5" s="815" t="s">
        <v>686</v>
      </c>
      <c r="B5" s="816"/>
      <c r="C5" s="510" t="s">
        <v>487</v>
      </c>
      <c r="D5" s="510" t="s">
        <v>480</v>
      </c>
      <c r="E5" s="510" t="s">
        <v>481</v>
      </c>
      <c r="F5" s="510" t="s">
        <v>685</v>
      </c>
      <c r="G5" s="510" t="s">
        <v>488</v>
      </c>
      <c r="H5" s="510" t="s">
        <v>489</v>
      </c>
      <c r="I5" s="510" t="s">
        <v>490</v>
      </c>
      <c r="J5" s="510" t="s">
        <v>491</v>
      </c>
      <c r="K5" s="510" t="s">
        <v>492</v>
      </c>
    </row>
    <row r="6" spans="1:11" ht="12.75">
      <c r="A6" s="451">
        <v>1</v>
      </c>
      <c r="B6" s="451" t="s">
        <v>493</v>
      </c>
      <c r="C6" s="652">
        <v>14509479.6314</v>
      </c>
      <c r="D6" s="652">
        <v>24230778.600000001</v>
      </c>
      <c r="E6" s="652">
        <v>38242711.347199999</v>
      </c>
      <c r="F6" s="652">
        <v>0</v>
      </c>
      <c r="G6" s="652">
        <v>1141052197.6336</v>
      </c>
      <c r="H6" s="652">
        <v>0</v>
      </c>
      <c r="I6" s="652">
        <v>49019979.715999998</v>
      </c>
      <c r="J6" s="652">
        <v>58159227.963799998</v>
      </c>
      <c r="K6" s="652">
        <v>16733979.444300044</v>
      </c>
    </row>
    <row r="7" spans="1:11" ht="12.75">
      <c r="A7" s="451">
        <v>2</v>
      </c>
      <c r="B7" s="451" t="s">
        <v>494</v>
      </c>
      <c r="C7" s="652">
        <v>0</v>
      </c>
      <c r="D7" s="652">
        <v>0</v>
      </c>
      <c r="E7" s="652">
        <v>0</v>
      </c>
      <c r="F7" s="652">
        <v>0</v>
      </c>
      <c r="G7" s="652">
        <v>0</v>
      </c>
      <c r="H7" s="652">
        <v>0</v>
      </c>
      <c r="I7" s="652">
        <v>0</v>
      </c>
      <c r="J7" s="652">
        <v>0</v>
      </c>
      <c r="K7" s="652">
        <v>0</v>
      </c>
    </row>
    <row r="8" spans="1:11" ht="12.75">
      <c r="A8" s="451">
        <v>3</v>
      </c>
      <c r="B8" s="451" t="s">
        <v>458</v>
      </c>
      <c r="C8" s="652">
        <v>509108.41587998444</v>
      </c>
      <c r="D8" s="652">
        <v>0</v>
      </c>
      <c r="E8" s="652">
        <v>0</v>
      </c>
      <c r="F8" s="652">
        <v>0</v>
      </c>
      <c r="G8" s="652">
        <v>69947260.789299995</v>
      </c>
      <c r="H8" s="652">
        <v>0</v>
      </c>
      <c r="I8" s="652">
        <v>4991801.6204000004</v>
      </c>
      <c r="J8" s="652">
        <v>28331682.391399998</v>
      </c>
      <c r="K8" s="652">
        <v>47787018.263099998</v>
      </c>
    </row>
    <row r="9" spans="1:11" ht="12.75">
      <c r="A9" s="451">
        <v>4</v>
      </c>
      <c r="B9" s="468" t="s">
        <v>684</v>
      </c>
      <c r="C9" s="681">
        <v>0</v>
      </c>
      <c r="D9" s="681">
        <v>27945.19</v>
      </c>
      <c r="E9" s="681">
        <v>0</v>
      </c>
      <c r="F9" s="681">
        <v>0</v>
      </c>
      <c r="G9" s="681">
        <v>19244525.476199999</v>
      </c>
      <c r="H9" s="681">
        <v>0</v>
      </c>
      <c r="I9" s="681">
        <v>5821491.1659000004</v>
      </c>
      <c r="J9" s="681">
        <v>6174384.8137999997</v>
      </c>
      <c r="K9" s="681">
        <v>400334.08990000002</v>
      </c>
    </row>
    <row r="10" spans="1:11" ht="12.75">
      <c r="A10" s="451">
        <v>5</v>
      </c>
      <c r="B10" s="468" t="s">
        <v>683</v>
      </c>
      <c r="C10" s="681">
        <v>0</v>
      </c>
      <c r="D10" s="681">
        <v>0</v>
      </c>
      <c r="E10" s="681">
        <v>0</v>
      </c>
      <c r="F10" s="681">
        <v>0</v>
      </c>
      <c r="G10" s="681">
        <v>0</v>
      </c>
      <c r="H10" s="681">
        <v>0</v>
      </c>
      <c r="I10" s="681">
        <v>0</v>
      </c>
      <c r="J10" s="681">
        <v>0</v>
      </c>
      <c r="K10" s="681">
        <v>0</v>
      </c>
    </row>
    <row r="11" spans="1:11" ht="12.75">
      <c r="A11" s="451">
        <v>6</v>
      </c>
      <c r="B11" s="468" t="s">
        <v>682</v>
      </c>
      <c r="C11" s="681"/>
      <c r="D11" s="681"/>
      <c r="E11" s="681"/>
      <c r="F11" s="681"/>
      <c r="G11" s="681"/>
      <c r="H11" s="681"/>
      <c r="I11" s="681"/>
      <c r="J11" s="681"/>
      <c r="K11" s="681"/>
    </row>
    <row r="13" spans="1:11" ht="15">
      <c r="B13" s="508"/>
    </row>
    <row r="15" spans="1:11">
      <c r="C15" s="695"/>
      <c r="D15" s="695"/>
      <c r="E15" s="695"/>
      <c r="F15" s="695"/>
      <c r="G15" s="695"/>
      <c r="H15" s="695"/>
      <c r="I15" s="695"/>
      <c r="J15" s="695"/>
      <c r="K15" s="695"/>
    </row>
    <row r="16" spans="1:11">
      <c r="C16" s="695"/>
      <c r="D16" s="695"/>
      <c r="E16" s="695"/>
      <c r="F16" s="695"/>
      <c r="G16" s="695"/>
      <c r="H16" s="695"/>
      <c r="I16" s="695"/>
      <c r="J16" s="695"/>
      <c r="K16" s="695"/>
    </row>
    <row r="17" spans="3:11">
      <c r="C17" s="695"/>
      <c r="D17" s="695"/>
      <c r="E17" s="695"/>
      <c r="F17" s="695"/>
      <c r="G17" s="695"/>
      <c r="H17" s="695"/>
      <c r="I17" s="695"/>
      <c r="J17" s="695"/>
      <c r="K17" s="695"/>
    </row>
    <row r="18" spans="3:11">
      <c r="C18" s="695"/>
      <c r="D18" s="695"/>
      <c r="E18" s="695"/>
      <c r="F18" s="695"/>
      <c r="G18" s="695"/>
      <c r="H18" s="695"/>
      <c r="I18" s="695"/>
      <c r="J18" s="695"/>
      <c r="K18" s="695"/>
    </row>
    <row r="19" spans="3:11">
      <c r="C19" s="695"/>
      <c r="D19" s="695"/>
      <c r="E19" s="695"/>
      <c r="F19" s="695"/>
      <c r="G19" s="695"/>
      <c r="H19" s="695"/>
      <c r="I19" s="695"/>
      <c r="J19" s="695"/>
      <c r="K19" s="695"/>
    </row>
    <row r="20" spans="3:11">
      <c r="C20" s="695"/>
      <c r="D20" s="695"/>
      <c r="E20" s="695"/>
      <c r="F20" s="695"/>
      <c r="G20" s="695"/>
      <c r="H20" s="695"/>
      <c r="I20" s="695"/>
      <c r="J20" s="695"/>
      <c r="K20" s="695"/>
    </row>
    <row r="21" spans="3:11">
      <c r="C21" s="695"/>
      <c r="D21" s="695"/>
      <c r="E21" s="695"/>
      <c r="F21" s="695"/>
      <c r="G21" s="695"/>
      <c r="H21" s="695"/>
      <c r="I21" s="695"/>
      <c r="J21" s="695"/>
      <c r="K21" s="695"/>
    </row>
    <row r="22" spans="3:11">
      <c r="C22" s="695"/>
      <c r="D22" s="695"/>
      <c r="E22" s="695"/>
      <c r="F22" s="695"/>
      <c r="G22" s="695"/>
      <c r="H22" s="695"/>
      <c r="I22" s="695"/>
      <c r="J22" s="695"/>
      <c r="K22" s="695"/>
    </row>
    <row r="23" spans="3:11">
      <c r="C23" s="695"/>
      <c r="D23" s="695"/>
      <c r="E23" s="695"/>
      <c r="F23" s="695"/>
      <c r="G23" s="695"/>
      <c r="H23" s="695"/>
      <c r="I23" s="695"/>
      <c r="J23" s="695"/>
      <c r="K23" s="695"/>
    </row>
    <row r="24" spans="3:11">
      <c r="C24" s="695"/>
      <c r="D24" s="695"/>
      <c r="E24" s="695"/>
      <c r="F24" s="695"/>
      <c r="G24" s="695"/>
      <c r="H24" s="695"/>
      <c r="I24" s="695"/>
      <c r="J24" s="695"/>
      <c r="K24" s="695"/>
    </row>
    <row r="25" spans="3:11">
      <c r="C25" s="695"/>
      <c r="D25" s="695"/>
      <c r="E25" s="695"/>
      <c r="F25" s="695"/>
      <c r="G25" s="695"/>
      <c r="H25" s="695"/>
      <c r="I25" s="695"/>
      <c r="J25" s="695"/>
      <c r="K25" s="695"/>
    </row>
    <row r="26" spans="3:11">
      <c r="C26" s="695"/>
      <c r="D26" s="695"/>
      <c r="E26" s="695"/>
      <c r="F26" s="695"/>
      <c r="G26" s="695"/>
      <c r="H26" s="695"/>
      <c r="I26" s="695"/>
      <c r="J26" s="695"/>
      <c r="K26" s="695"/>
    </row>
    <row r="27" spans="3:11">
      <c r="C27" s="695"/>
      <c r="D27" s="695"/>
      <c r="E27" s="695"/>
      <c r="F27" s="695"/>
      <c r="G27" s="695"/>
      <c r="H27" s="695"/>
      <c r="I27" s="695"/>
      <c r="J27" s="695"/>
      <c r="K27" s="695"/>
    </row>
    <row r="28" spans="3:11">
      <c r="C28" s="695"/>
      <c r="D28" s="695"/>
      <c r="E28" s="695"/>
      <c r="F28" s="695"/>
      <c r="G28" s="695"/>
      <c r="H28" s="695"/>
      <c r="I28" s="695"/>
      <c r="J28" s="695"/>
      <c r="K28" s="695"/>
    </row>
    <row r="29" spans="3:11">
      <c r="C29" s="695"/>
      <c r="D29" s="695"/>
      <c r="E29" s="695"/>
      <c r="F29" s="695"/>
      <c r="G29" s="695"/>
      <c r="H29" s="695"/>
      <c r="I29" s="695"/>
      <c r="J29" s="695"/>
      <c r="K29" s="695"/>
    </row>
    <row r="30" spans="3:11">
      <c r="C30" s="695"/>
      <c r="D30" s="695"/>
      <c r="E30" s="695"/>
      <c r="F30" s="695"/>
      <c r="G30" s="695"/>
      <c r="H30" s="695"/>
      <c r="I30" s="695"/>
      <c r="J30" s="695"/>
      <c r="K30" s="695"/>
    </row>
    <row r="31" spans="3:11">
      <c r="C31" s="695"/>
      <c r="D31" s="695"/>
      <c r="E31" s="695"/>
      <c r="F31" s="695"/>
      <c r="G31" s="695"/>
      <c r="H31" s="695"/>
      <c r="I31" s="695"/>
      <c r="J31" s="695"/>
      <c r="K31" s="695"/>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V54"/>
  <sheetViews>
    <sheetView showGridLines="0" zoomScale="80" zoomScaleNormal="80" workbookViewId="0">
      <selection activeCell="B31" sqref="B31"/>
    </sheetView>
  </sheetViews>
  <sheetFormatPr defaultColWidth="8.7109375" defaultRowHeight="15"/>
  <cols>
    <col min="1" max="1" width="10" style="513" bestFit="1" customWidth="1"/>
    <col min="2" max="2" width="71.7109375" style="513" customWidth="1"/>
    <col min="3" max="3" width="12.7109375" style="513" bestFit="1" customWidth="1"/>
    <col min="4" max="4" width="15.5703125" style="513" bestFit="1" customWidth="1"/>
    <col min="5" max="5" width="15.28515625" style="513" bestFit="1" customWidth="1"/>
    <col min="6" max="6" width="15.140625" style="513" customWidth="1"/>
    <col min="7" max="7" width="25.85546875" style="513" bestFit="1" customWidth="1"/>
    <col min="8" max="8" width="12.7109375" style="513" bestFit="1" customWidth="1"/>
    <col min="9" max="9" width="15.5703125" style="513" bestFit="1" customWidth="1"/>
    <col min="10" max="10" width="15.28515625" style="513" bestFit="1" customWidth="1"/>
    <col min="11" max="11" width="15.7109375" style="513" customWidth="1"/>
    <col min="12" max="12" width="25.85546875" style="513" bestFit="1" customWidth="1"/>
    <col min="13" max="13" width="10.85546875" style="513" bestFit="1" customWidth="1"/>
    <col min="14" max="15" width="15.28515625" style="513" bestFit="1" customWidth="1"/>
    <col min="16" max="16" width="14.85546875" style="513" customWidth="1"/>
    <col min="17" max="17" width="27.5703125" style="513" customWidth="1"/>
    <col min="18" max="18" width="12.85546875" style="513" customWidth="1"/>
    <col min="19" max="19" width="27.140625" style="513" customWidth="1"/>
    <col min="20" max="20" width="28.140625" style="513" customWidth="1"/>
    <col min="21" max="21" width="24.28515625" style="513" customWidth="1"/>
    <col min="22" max="22" width="27.42578125" style="513" customWidth="1"/>
    <col min="23" max="16384" width="8.7109375" style="513"/>
  </cols>
  <sheetData>
    <row r="1" spans="1:22">
      <c r="A1" s="370" t="s">
        <v>108</v>
      </c>
      <c r="B1" s="290" t="str">
        <f>Info!C2</f>
        <v>ს.ს "პროკრედიტ ბანკი"</v>
      </c>
    </row>
    <row r="2" spans="1:22">
      <c r="A2" s="370" t="s">
        <v>109</v>
      </c>
      <c r="B2" s="373">
        <f>'1. key ratios'!B2</f>
        <v>45657</v>
      </c>
    </row>
    <row r="3" spans="1:22">
      <c r="A3" s="372" t="s">
        <v>500</v>
      </c>
      <c r="B3" s="461"/>
    </row>
    <row r="4" spans="1:22">
      <c r="A4" s="372"/>
      <c r="B4" s="461"/>
    </row>
    <row r="5" spans="1:22" ht="24" customHeight="1">
      <c r="A5" s="817" t="s">
        <v>514</v>
      </c>
      <c r="B5" s="817"/>
      <c r="C5" s="819" t="s">
        <v>688</v>
      </c>
      <c r="D5" s="819"/>
      <c r="E5" s="819"/>
      <c r="F5" s="819"/>
      <c r="G5" s="819"/>
      <c r="H5" s="819" t="s">
        <v>484</v>
      </c>
      <c r="I5" s="819"/>
      <c r="J5" s="819"/>
      <c r="K5" s="819"/>
      <c r="L5" s="819"/>
      <c r="M5" s="819" t="s">
        <v>687</v>
      </c>
      <c r="N5" s="819"/>
      <c r="O5" s="819"/>
      <c r="P5" s="819"/>
      <c r="Q5" s="819"/>
      <c r="R5" s="818" t="s">
        <v>513</v>
      </c>
      <c r="S5" s="818" t="s">
        <v>517</v>
      </c>
      <c r="T5" s="818" t="s">
        <v>516</v>
      </c>
      <c r="U5" s="818" t="s">
        <v>700</v>
      </c>
      <c r="V5" s="818" t="s">
        <v>701</v>
      </c>
    </row>
    <row r="6" spans="1:22" ht="61.5" customHeight="1">
      <c r="A6" s="817"/>
      <c r="B6" s="817"/>
      <c r="C6" s="522"/>
      <c r="D6" s="459" t="s">
        <v>672</v>
      </c>
      <c r="E6" s="459" t="s">
        <v>671</v>
      </c>
      <c r="F6" s="459" t="s">
        <v>670</v>
      </c>
      <c r="G6" s="459" t="s">
        <v>669</v>
      </c>
      <c r="H6" s="522"/>
      <c r="I6" s="459" t="s">
        <v>672</v>
      </c>
      <c r="J6" s="459" t="s">
        <v>671</v>
      </c>
      <c r="K6" s="459" t="s">
        <v>670</v>
      </c>
      <c r="L6" s="459" t="s">
        <v>669</v>
      </c>
      <c r="M6" s="522"/>
      <c r="N6" s="459" t="s">
        <v>672</v>
      </c>
      <c r="O6" s="459" t="s">
        <v>671</v>
      </c>
      <c r="P6" s="459" t="s">
        <v>670</v>
      </c>
      <c r="Q6" s="459" t="s">
        <v>669</v>
      </c>
      <c r="R6" s="818"/>
      <c r="S6" s="818"/>
      <c r="T6" s="818"/>
      <c r="U6" s="818"/>
      <c r="V6" s="818"/>
    </row>
    <row r="7" spans="1:22">
      <c r="A7" s="517">
        <v>1</v>
      </c>
      <c r="B7" s="521" t="s">
        <v>501</v>
      </c>
      <c r="C7" s="681">
        <v>2701524.6263999995</v>
      </c>
      <c r="D7" s="681">
        <v>2587740.6963999998</v>
      </c>
      <c r="E7" s="681">
        <v>53784.51</v>
      </c>
      <c r="F7" s="681">
        <v>59999.42</v>
      </c>
      <c r="G7" s="681"/>
      <c r="H7" s="681">
        <v>2699081.2301000003</v>
      </c>
      <c r="I7" s="681">
        <v>2580245.8001000001</v>
      </c>
      <c r="J7" s="681">
        <v>53814.97</v>
      </c>
      <c r="K7" s="681">
        <v>65020.46</v>
      </c>
      <c r="L7" s="681"/>
      <c r="M7" s="681">
        <v>94663.436900000001</v>
      </c>
      <c r="N7" s="681">
        <v>39960.696900000003</v>
      </c>
      <c r="O7" s="681">
        <v>331.7</v>
      </c>
      <c r="P7" s="681">
        <v>54371.040000000001</v>
      </c>
      <c r="Q7" s="681"/>
      <c r="R7" s="681">
        <v>69</v>
      </c>
      <c r="S7" s="682">
        <v>0.13469999999999999</v>
      </c>
      <c r="T7" s="682">
        <v>0.25850000000000001</v>
      </c>
      <c r="U7" s="682">
        <v>0.1113</v>
      </c>
      <c r="V7" s="680">
        <v>48.13187351588995</v>
      </c>
    </row>
    <row r="8" spans="1:22">
      <c r="A8" s="517">
        <v>2</v>
      </c>
      <c r="B8" s="520" t="s">
        <v>502</v>
      </c>
      <c r="C8" s="681">
        <v>14352816.903399998</v>
      </c>
      <c r="D8" s="681">
        <v>13857079.124399999</v>
      </c>
      <c r="E8" s="681">
        <v>289112.94900000002</v>
      </c>
      <c r="F8" s="681">
        <v>206624.83</v>
      </c>
      <c r="G8" s="681"/>
      <c r="H8" s="681">
        <v>14326512.1622</v>
      </c>
      <c r="I8" s="681">
        <v>13821691.027100001</v>
      </c>
      <c r="J8" s="681">
        <v>290167.09509999998</v>
      </c>
      <c r="K8" s="681">
        <v>214654.04</v>
      </c>
      <c r="L8" s="681"/>
      <c r="M8" s="681">
        <v>383291.75140000001</v>
      </c>
      <c r="N8" s="681">
        <v>284061.29450000002</v>
      </c>
      <c r="O8" s="681">
        <v>5553.2069000000001</v>
      </c>
      <c r="P8" s="681">
        <v>93677.25</v>
      </c>
      <c r="Q8" s="681"/>
      <c r="R8" s="681">
        <v>511</v>
      </c>
      <c r="S8" s="682">
        <v>0.13450000000000001</v>
      </c>
      <c r="T8" s="682">
        <v>0.156</v>
      </c>
      <c r="U8" s="682">
        <v>0.129</v>
      </c>
      <c r="V8" s="680">
        <v>48.554235821782981</v>
      </c>
    </row>
    <row r="9" spans="1:22">
      <c r="A9" s="517">
        <v>3</v>
      </c>
      <c r="B9" s="520" t="s">
        <v>503</v>
      </c>
      <c r="C9" s="681">
        <v>0</v>
      </c>
      <c r="D9" s="681"/>
      <c r="E9" s="681"/>
      <c r="F9" s="681"/>
      <c r="G9" s="681"/>
      <c r="H9" s="681">
        <v>0</v>
      </c>
      <c r="I9" s="681"/>
      <c r="J9" s="681"/>
      <c r="K9" s="681"/>
      <c r="L9" s="681"/>
      <c r="M9" s="681">
        <v>0</v>
      </c>
      <c r="N9" s="681"/>
      <c r="O9" s="681"/>
      <c r="P9" s="681"/>
      <c r="Q9" s="681"/>
      <c r="R9" s="681"/>
      <c r="S9" s="682"/>
      <c r="T9" s="682"/>
      <c r="U9" s="682"/>
      <c r="V9" s="680"/>
    </row>
    <row r="10" spans="1:22">
      <c r="A10" s="517">
        <v>4</v>
      </c>
      <c r="B10" s="520" t="s">
        <v>504</v>
      </c>
      <c r="C10" s="681">
        <v>0</v>
      </c>
      <c r="D10" s="681"/>
      <c r="E10" s="681"/>
      <c r="F10" s="681"/>
      <c r="G10" s="681"/>
      <c r="H10" s="681">
        <v>0</v>
      </c>
      <c r="I10" s="681"/>
      <c r="J10" s="681"/>
      <c r="K10" s="681"/>
      <c r="L10" s="681"/>
      <c r="M10" s="681">
        <v>0</v>
      </c>
      <c r="N10" s="681"/>
      <c r="O10" s="681"/>
      <c r="P10" s="681"/>
      <c r="Q10" s="681"/>
      <c r="R10" s="681"/>
      <c r="S10" s="682"/>
      <c r="T10" s="682"/>
      <c r="U10" s="682"/>
      <c r="V10" s="680"/>
    </row>
    <row r="11" spans="1:22">
      <c r="A11" s="517">
        <v>5</v>
      </c>
      <c r="B11" s="520" t="s">
        <v>505</v>
      </c>
      <c r="C11" s="681">
        <v>915318.11</v>
      </c>
      <c r="D11" s="681">
        <v>905719.11</v>
      </c>
      <c r="E11" s="681">
        <v>0</v>
      </c>
      <c r="F11" s="681">
        <v>9599</v>
      </c>
      <c r="G11" s="681"/>
      <c r="H11" s="681">
        <v>917978.21000000008</v>
      </c>
      <c r="I11" s="681">
        <v>906815.41</v>
      </c>
      <c r="J11" s="681">
        <v>0</v>
      </c>
      <c r="K11" s="681">
        <v>11162.8</v>
      </c>
      <c r="L11" s="681"/>
      <c r="M11" s="681">
        <v>39635.660000000003</v>
      </c>
      <c r="N11" s="681">
        <v>30543.61</v>
      </c>
      <c r="O11" s="681">
        <v>0</v>
      </c>
      <c r="P11" s="681">
        <v>9092.0499999999993</v>
      </c>
      <c r="Q11" s="681"/>
      <c r="R11" s="681">
        <v>343</v>
      </c>
      <c r="S11" s="682">
        <v>0.1326</v>
      </c>
      <c r="T11" s="682">
        <v>0.13489999999999999</v>
      </c>
      <c r="U11" s="682">
        <v>0.1333</v>
      </c>
      <c r="V11" s="680">
        <v>156.78874389102819</v>
      </c>
    </row>
    <row r="12" spans="1:22">
      <c r="A12" s="517">
        <v>6</v>
      </c>
      <c r="B12" s="520" t="s">
        <v>506</v>
      </c>
      <c r="C12" s="681">
        <v>0</v>
      </c>
      <c r="D12" s="681"/>
      <c r="E12" s="681"/>
      <c r="F12" s="681"/>
      <c r="G12" s="681"/>
      <c r="H12" s="681">
        <v>0</v>
      </c>
      <c r="I12" s="681"/>
      <c r="J12" s="681"/>
      <c r="K12" s="681"/>
      <c r="L12" s="681"/>
      <c r="M12" s="681">
        <v>0</v>
      </c>
      <c r="N12" s="681"/>
      <c r="O12" s="681"/>
      <c r="P12" s="681"/>
      <c r="Q12" s="681"/>
      <c r="R12" s="681"/>
      <c r="S12" s="682"/>
      <c r="T12" s="682"/>
      <c r="U12" s="682"/>
      <c r="V12" s="680"/>
    </row>
    <row r="13" spans="1:22">
      <c r="A13" s="517">
        <v>7</v>
      </c>
      <c r="B13" s="520" t="s">
        <v>507</v>
      </c>
      <c r="C13" s="681">
        <v>111528885.6655</v>
      </c>
      <c r="D13" s="681">
        <v>107246248.4112</v>
      </c>
      <c r="E13" s="681">
        <v>3850781.5575000001</v>
      </c>
      <c r="F13" s="681">
        <v>431855.69679999998</v>
      </c>
      <c r="G13" s="681">
        <v>0</v>
      </c>
      <c r="H13" s="681">
        <v>111763136.92049998</v>
      </c>
      <c r="I13" s="681">
        <v>107431142.54979998</v>
      </c>
      <c r="J13" s="681">
        <v>3874564.0958000002</v>
      </c>
      <c r="K13" s="681">
        <v>457430.27490000002</v>
      </c>
      <c r="L13" s="681">
        <v>0</v>
      </c>
      <c r="M13" s="681">
        <v>1823380.9791000001</v>
      </c>
      <c r="N13" s="681">
        <v>1259709.2618</v>
      </c>
      <c r="O13" s="681">
        <v>208335.67230000001</v>
      </c>
      <c r="P13" s="681">
        <v>355336.04499999998</v>
      </c>
      <c r="Q13" s="681"/>
      <c r="R13" s="681">
        <v>737</v>
      </c>
      <c r="S13" s="682">
        <v>0.1043</v>
      </c>
      <c r="T13" s="682">
        <v>0.1192</v>
      </c>
      <c r="U13" s="682">
        <v>7.3400000000000007E-2</v>
      </c>
      <c r="V13" s="680">
        <v>105.95814244150291</v>
      </c>
    </row>
    <row r="14" spans="1:22">
      <c r="A14" s="515">
        <v>7.1</v>
      </c>
      <c r="B14" s="514" t="s">
        <v>508</v>
      </c>
      <c r="C14" s="681">
        <v>99047985.005999982</v>
      </c>
      <c r="D14" s="681">
        <v>94796013.471499994</v>
      </c>
      <c r="E14" s="681">
        <v>3820115.8377</v>
      </c>
      <c r="F14" s="681">
        <v>431855.69679999998</v>
      </c>
      <c r="G14" s="681"/>
      <c r="H14" s="681">
        <v>99268575.080400005</v>
      </c>
      <c r="I14" s="681">
        <v>94967305.703099996</v>
      </c>
      <c r="J14" s="681">
        <v>3843839.1024000002</v>
      </c>
      <c r="K14" s="681">
        <v>457430.27490000002</v>
      </c>
      <c r="L14" s="681"/>
      <c r="M14" s="681">
        <v>1682854.4843000001</v>
      </c>
      <c r="N14" s="681">
        <v>1119500.4931000001</v>
      </c>
      <c r="O14" s="681">
        <v>208017.94620000001</v>
      </c>
      <c r="P14" s="681">
        <v>355336.04499999998</v>
      </c>
      <c r="Q14" s="681"/>
      <c r="R14" s="681">
        <v>645</v>
      </c>
      <c r="S14" s="682">
        <v>0.10340000000000001</v>
      </c>
      <c r="T14" s="682">
        <v>0.11840000000000001</v>
      </c>
      <c r="U14" s="682">
        <v>7.3700000000000002E-2</v>
      </c>
      <c r="V14" s="680">
        <v>105.60418065624724</v>
      </c>
    </row>
    <row r="15" spans="1:22" ht="25.5">
      <c r="A15" s="515">
        <v>7.2</v>
      </c>
      <c r="B15" s="514" t="s">
        <v>509</v>
      </c>
      <c r="C15" s="681">
        <v>9976345.1934999991</v>
      </c>
      <c r="D15" s="681">
        <v>9972300.5934999995</v>
      </c>
      <c r="E15" s="681">
        <v>4044.6</v>
      </c>
      <c r="F15" s="681"/>
      <c r="G15" s="681"/>
      <c r="H15" s="681">
        <v>9983679.2295999788</v>
      </c>
      <c r="I15" s="681">
        <v>9979605.2995999791</v>
      </c>
      <c r="J15" s="681">
        <v>4073.93</v>
      </c>
      <c r="K15" s="681"/>
      <c r="L15" s="681"/>
      <c r="M15" s="681">
        <v>106178.8475</v>
      </c>
      <c r="N15" s="681">
        <v>106160.3175</v>
      </c>
      <c r="O15" s="681">
        <v>18.53</v>
      </c>
      <c r="P15" s="681"/>
      <c r="Q15" s="681"/>
      <c r="R15" s="681">
        <v>68</v>
      </c>
      <c r="S15" s="682">
        <v>0.11990000000000001</v>
      </c>
      <c r="T15" s="682">
        <v>0.1326</v>
      </c>
      <c r="U15" s="682">
        <v>7.4999999999999997E-2</v>
      </c>
      <c r="V15" s="680">
        <v>111.47894623815208</v>
      </c>
    </row>
    <row r="16" spans="1:22">
      <c r="A16" s="515">
        <v>7.3</v>
      </c>
      <c r="B16" s="514" t="s">
        <v>510</v>
      </c>
      <c r="C16" s="681">
        <v>2504555.466</v>
      </c>
      <c r="D16" s="681">
        <v>2477934.3462</v>
      </c>
      <c r="E16" s="681">
        <v>26621.1198</v>
      </c>
      <c r="F16" s="681"/>
      <c r="G16" s="681"/>
      <c r="H16" s="681">
        <v>2510882.6105</v>
      </c>
      <c r="I16" s="681">
        <v>2484231.5471000001</v>
      </c>
      <c r="J16" s="681">
        <v>26651.063399999999</v>
      </c>
      <c r="K16" s="681"/>
      <c r="L16" s="681"/>
      <c r="M16" s="681">
        <v>34347.647300000004</v>
      </c>
      <c r="N16" s="681">
        <v>34048.451200000003</v>
      </c>
      <c r="O16" s="681">
        <v>299.1961</v>
      </c>
      <c r="P16" s="681"/>
      <c r="Q16" s="681"/>
      <c r="R16" s="681">
        <v>24</v>
      </c>
      <c r="S16" s="682"/>
      <c r="T16" s="682"/>
      <c r="U16" s="682">
        <v>5.45E-2</v>
      </c>
      <c r="V16" s="680">
        <v>97.965409561755465</v>
      </c>
    </row>
    <row r="17" spans="1:22">
      <c r="A17" s="517">
        <v>8</v>
      </c>
      <c r="B17" s="520" t="s">
        <v>511</v>
      </c>
      <c r="C17" s="681">
        <v>0</v>
      </c>
      <c r="D17" s="681"/>
      <c r="E17" s="681"/>
      <c r="F17" s="681"/>
      <c r="G17" s="681"/>
      <c r="H17" s="681">
        <v>0</v>
      </c>
      <c r="I17" s="681"/>
      <c r="J17" s="681"/>
      <c r="K17" s="681"/>
      <c r="L17" s="681"/>
      <c r="M17" s="681">
        <v>0</v>
      </c>
      <c r="N17" s="681"/>
      <c r="O17" s="681"/>
      <c r="P17" s="681"/>
      <c r="Q17" s="681"/>
      <c r="R17" s="681"/>
      <c r="S17" s="682"/>
      <c r="T17" s="682"/>
      <c r="U17" s="682"/>
      <c r="V17" s="680"/>
    </row>
    <row r="18" spans="1:22">
      <c r="A18" s="519">
        <v>9</v>
      </c>
      <c r="B18" s="518" t="s">
        <v>512</v>
      </c>
      <c r="C18" s="685">
        <v>0</v>
      </c>
      <c r="D18" s="685"/>
      <c r="E18" s="685"/>
      <c r="F18" s="685"/>
      <c r="G18" s="685"/>
      <c r="H18" s="685">
        <v>0</v>
      </c>
      <c r="I18" s="685"/>
      <c r="J18" s="685"/>
      <c r="K18" s="685"/>
      <c r="L18" s="685"/>
      <c r="M18" s="685">
        <v>0</v>
      </c>
      <c r="N18" s="685"/>
      <c r="O18" s="685"/>
      <c r="P18" s="685"/>
      <c r="Q18" s="685"/>
      <c r="R18" s="685"/>
      <c r="S18" s="683"/>
      <c r="T18" s="683"/>
      <c r="U18" s="683"/>
      <c r="V18" s="684"/>
    </row>
    <row r="19" spans="1:22">
      <c r="A19" s="517">
        <v>10</v>
      </c>
      <c r="B19" s="516" t="s">
        <v>515</v>
      </c>
      <c r="C19" s="681">
        <v>129498545.3053</v>
      </c>
      <c r="D19" s="681">
        <v>124596787.34200001</v>
      </c>
      <c r="E19" s="681">
        <v>4193679.0164999999</v>
      </c>
      <c r="F19" s="681">
        <v>708078.94680000003</v>
      </c>
      <c r="G19" s="681">
        <v>0</v>
      </c>
      <c r="H19" s="681">
        <v>129706708.52279998</v>
      </c>
      <c r="I19" s="681">
        <v>124739894.78699997</v>
      </c>
      <c r="J19" s="681">
        <v>4218546.1609000005</v>
      </c>
      <c r="K19" s="681">
        <v>748267.57490000001</v>
      </c>
      <c r="L19" s="681">
        <v>0</v>
      </c>
      <c r="M19" s="681">
        <v>2340971.8274000003</v>
      </c>
      <c r="N19" s="681">
        <v>1614274.8632</v>
      </c>
      <c r="O19" s="681">
        <v>214220.57920000001</v>
      </c>
      <c r="P19" s="681">
        <v>512476.38500000001</v>
      </c>
      <c r="Q19" s="681">
        <v>0</v>
      </c>
      <c r="R19" s="681">
        <v>1660</v>
      </c>
      <c r="S19" s="682">
        <v>0.11799999999999999</v>
      </c>
      <c r="T19" s="682">
        <v>0.13420000000000001</v>
      </c>
      <c r="U19" s="682">
        <v>8.0799999999999997E-2</v>
      </c>
      <c r="V19" s="680">
        <v>98.744487296760866</v>
      </c>
    </row>
    <row r="20" spans="1:22" ht="25.5">
      <c r="A20" s="515">
        <v>10.1</v>
      </c>
      <c r="B20" s="514" t="s">
        <v>518</v>
      </c>
      <c r="C20" s="681">
        <v>0</v>
      </c>
      <c r="D20" s="681"/>
      <c r="E20" s="681"/>
      <c r="F20" s="681"/>
      <c r="G20" s="681"/>
      <c r="H20" s="681">
        <v>0</v>
      </c>
      <c r="I20" s="681"/>
      <c r="J20" s="681"/>
      <c r="K20" s="681"/>
      <c r="L20" s="681"/>
      <c r="M20" s="681">
        <v>0</v>
      </c>
      <c r="N20" s="681"/>
      <c r="O20" s="681"/>
      <c r="P20" s="681"/>
      <c r="Q20" s="681"/>
      <c r="R20" s="681"/>
      <c r="S20" s="682"/>
      <c r="T20" s="682"/>
      <c r="U20" s="682"/>
      <c r="V20" s="509"/>
    </row>
    <row r="24" spans="1:22">
      <c r="C24" s="696"/>
      <c r="D24" s="696"/>
      <c r="E24" s="696"/>
      <c r="F24" s="696"/>
      <c r="G24" s="696"/>
      <c r="H24" s="696"/>
      <c r="I24" s="696"/>
      <c r="J24" s="696"/>
      <c r="K24" s="696"/>
      <c r="L24" s="696"/>
      <c r="M24" s="696"/>
      <c r="N24" s="696"/>
      <c r="O24" s="696"/>
      <c r="P24" s="696"/>
      <c r="Q24" s="696"/>
      <c r="R24" s="696"/>
      <c r="S24" s="696"/>
      <c r="T24" s="696"/>
      <c r="U24" s="696"/>
      <c r="V24" s="696"/>
    </row>
    <row r="25" spans="1:22">
      <c r="C25" s="696"/>
      <c r="D25" s="696"/>
      <c r="E25" s="696"/>
      <c r="F25" s="696"/>
      <c r="G25" s="696"/>
      <c r="H25" s="696"/>
      <c r="I25" s="696"/>
      <c r="J25" s="696"/>
      <c r="K25" s="696"/>
      <c r="L25" s="696"/>
      <c r="M25" s="696"/>
      <c r="N25" s="696"/>
      <c r="O25" s="696"/>
      <c r="P25" s="696"/>
      <c r="Q25" s="696"/>
      <c r="R25" s="696"/>
      <c r="S25" s="696"/>
      <c r="T25" s="696"/>
      <c r="U25" s="696"/>
      <c r="V25" s="696"/>
    </row>
    <row r="26" spans="1:22">
      <c r="C26" s="696"/>
      <c r="D26" s="696"/>
      <c r="E26" s="696"/>
      <c r="F26" s="696"/>
      <c r="G26" s="696"/>
      <c r="H26" s="696"/>
      <c r="I26" s="696"/>
      <c r="J26" s="696"/>
      <c r="K26" s="696"/>
      <c r="L26" s="696"/>
      <c r="M26" s="696"/>
      <c r="N26" s="696"/>
      <c r="O26" s="696"/>
      <c r="P26" s="696"/>
      <c r="Q26" s="696"/>
      <c r="R26" s="696"/>
      <c r="S26" s="696"/>
      <c r="T26" s="696"/>
      <c r="U26" s="696"/>
      <c r="V26" s="696"/>
    </row>
    <row r="27" spans="1:22">
      <c r="C27" s="696"/>
      <c r="D27" s="696"/>
      <c r="E27" s="696"/>
      <c r="F27" s="696"/>
      <c r="G27" s="696"/>
      <c r="H27" s="696"/>
      <c r="I27" s="696"/>
      <c r="J27" s="696"/>
      <c r="K27" s="696"/>
      <c r="L27" s="696"/>
      <c r="M27" s="696"/>
      <c r="N27" s="696"/>
      <c r="O27" s="696"/>
      <c r="P27" s="696"/>
      <c r="Q27" s="696"/>
      <c r="R27" s="696"/>
      <c r="S27" s="696"/>
      <c r="T27" s="696"/>
      <c r="U27" s="696"/>
      <c r="V27" s="696"/>
    </row>
    <row r="28" spans="1:22">
      <c r="C28" s="696"/>
      <c r="D28" s="696"/>
      <c r="E28" s="696"/>
      <c r="F28" s="696"/>
      <c r="G28" s="696"/>
      <c r="H28" s="696"/>
      <c r="I28" s="696"/>
      <c r="J28" s="696"/>
      <c r="K28" s="696"/>
      <c r="L28" s="696"/>
      <c r="M28" s="696"/>
      <c r="N28" s="696"/>
      <c r="O28" s="696"/>
      <c r="P28" s="696"/>
      <c r="Q28" s="696"/>
      <c r="R28" s="696"/>
      <c r="S28" s="696"/>
      <c r="T28" s="696"/>
      <c r="U28" s="696"/>
      <c r="V28" s="696"/>
    </row>
    <row r="29" spans="1:22">
      <c r="C29" s="696"/>
      <c r="D29" s="696"/>
      <c r="E29" s="696"/>
      <c r="F29" s="696"/>
      <c r="G29" s="696"/>
      <c r="H29" s="696"/>
      <c r="I29" s="696"/>
      <c r="J29" s="696"/>
      <c r="K29" s="696"/>
      <c r="L29" s="696"/>
      <c r="M29" s="696"/>
      <c r="N29" s="696"/>
      <c r="O29" s="696"/>
      <c r="P29" s="696"/>
      <c r="Q29" s="696"/>
      <c r="R29" s="696"/>
      <c r="S29" s="696"/>
      <c r="T29" s="696"/>
      <c r="U29" s="696"/>
      <c r="V29" s="696"/>
    </row>
    <row r="30" spans="1:22">
      <c r="C30" s="696"/>
      <c r="D30" s="696"/>
      <c r="E30" s="696"/>
      <c r="F30" s="696"/>
      <c r="G30" s="696"/>
      <c r="H30" s="696"/>
      <c r="I30" s="696"/>
      <c r="J30" s="696"/>
      <c r="K30" s="696"/>
      <c r="L30" s="696"/>
      <c r="M30" s="696"/>
      <c r="N30" s="696"/>
      <c r="O30" s="696"/>
      <c r="P30" s="696"/>
      <c r="Q30" s="696"/>
      <c r="R30" s="696"/>
      <c r="S30" s="696"/>
      <c r="T30" s="696"/>
      <c r="U30" s="696"/>
      <c r="V30" s="696"/>
    </row>
    <row r="31" spans="1:22">
      <c r="C31" s="696"/>
      <c r="D31" s="696"/>
      <c r="E31" s="696"/>
      <c r="F31" s="696"/>
      <c r="G31" s="696"/>
      <c r="H31" s="696"/>
      <c r="I31" s="696"/>
      <c r="J31" s="696"/>
      <c r="K31" s="696"/>
      <c r="L31" s="696"/>
      <c r="M31" s="696"/>
      <c r="N31" s="696"/>
      <c r="O31" s="696"/>
      <c r="P31" s="696"/>
      <c r="Q31" s="696"/>
      <c r="R31" s="696"/>
      <c r="S31" s="696"/>
      <c r="T31" s="696"/>
      <c r="U31" s="696"/>
      <c r="V31" s="696"/>
    </row>
    <row r="32" spans="1:22">
      <c r="C32" s="696"/>
      <c r="D32" s="696"/>
      <c r="E32" s="696"/>
      <c r="F32" s="696"/>
      <c r="G32" s="696"/>
      <c r="H32" s="696"/>
      <c r="I32" s="696"/>
      <c r="J32" s="696"/>
      <c r="K32" s="696"/>
      <c r="L32" s="696"/>
      <c r="M32" s="696"/>
      <c r="N32" s="696"/>
      <c r="O32" s="696"/>
      <c r="P32" s="696"/>
      <c r="Q32" s="696"/>
      <c r="R32" s="696"/>
      <c r="S32" s="696"/>
      <c r="T32" s="696"/>
      <c r="U32" s="696"/>
      <c r="V32" s="696"/>
    </row>
    <row r="33" spans="3:22">
      <c r="C33" s="696"/>
      <c r="D33" s="696"/>
      <c r="E33" s="696"/>
      <c r="F33" s="696"/>
      <c r="G33" s="696"/>
      <c r="H33" s="696"/>
      <c r="I33" s="696"/>
      <c r="J33" s="696"/>
      <c r="K33" s="696"/>
      <c r="L33" s="696"/>
      <c r="M33" s="696"/>
      <c r="N33" s="696"/>
      <c r="O33" s="696"/>
      <c r="P33" s="696"/>
      <c r="Q33" s="696"/>
      <c r="R33" s="696"/>
      <c r="S33" s="696"/>
      <c r="T33" s="696"/>
      <c r="U33" s="696"/>
      <c r="V33" s="696"/>
    </row>
    <row r="34" spans="3:22">
      <c r="C34" s="696"/>
      <c r="D34" s="696"/>
      <c r="E34" s="696"/>
      <c r="F34" s="696"/>
      <c r="G34" s="696"/>
      <c r="H34" s="696"/>
      <c r="I34" s="696"/>
      <c r="J34" s="696"/>
      <c r="K34" s="696"/>
      <c r="L34" s="696"/>
      <c r="M34" s="696"/>
      <c r="N34" s="696"/>
      <c r="O34" s="696"/>
      <c r="P34" s="696"/>
      <c r="Q34" s="696"/>
      <c r="R34" s="696"/>
      <c r="S34" s="696"/>
      <c r="T34" s="696"/>
      <c r="U34" s="696"/>
      <c r="V34" s="696"/>
    </row>
    <row r="35" spans="3:22">
      <c r="C35" s="696"/>
      <c r="D35" s="696"/>
      <c r="E35" s="696"/>
      <c r="F35" s="696"/>
      <c r="G35" s="696"/>
      <c r="H35" s="696"/>
      <c r="I35" s="696"/>
      <c r="J35" s="696"/>
      <c r="K35" s="696"/>
      <c r="L35" s="696"/>
      <c r="M35" s="696"/>
      <c r="N35" s="696"/>
      <c r="O35" s="696"/>
      <c r="P35" s="696"/>
      <c r="Q35" s="696"/>
      <c r="R35" s="696"/>
      <c r="S35" s="696"/>
      <c r="T35" s="696"/>
      <c r="U35" s="696"/>
      <c r="V35" s="696"/>
    </row>
    <row r="36" spans="3:22">
      <c r="C36" s="696"/>
      <c r="D36" s="696"/>
      <c r="E36" s="696"/>
      <c r="F36" s="696"/>
      <c r="G36" s="696"/>
      <c r="H36" s="696"/>
      <c r="I36" s="696"/>
      <c r="J36" s="696"/>
      <c r="K36" s="696"/>
      <c r="L36" s="696"/>
      <c r="M36" s="696"/>
      <c r="N36" s="696"/>
      <c r="O36" s="696"/>
      <c r="P36" s="696"/>
      <c r="Q36" s="696"/>
      <c r="R36" s="696"/>
      <c r="S36" s="696"/>
      <c r="T36" s="696"/>
      <c r="U36" s="696"/>
      <c r="V36" s="696"/>
    </row>
    <row r="37" spans="3:22">
      <c r="C37" s="696"/>
      <c r="D37" s="696"/>
      <c r="E37" s="696"/>
      <c r="F37" s="696"/>
      <c r="G37" s="696"/>
      <c r="H37" s="696"/>
      <c r="I37" s="696"/>
      <c r="J37" s="696"/>
      <c r="K37" s="696"/>
      <c r="L37" s="696"/>
      <c r="M37" s="696"/>
      <c r="N37" s="696"/>
      <c r="O37" s="696"/>
      <c r="P37" s="696"/>
      <c r="Q37" s="696"/>
      <c r="R37" s="696"/>
      <c r="S37" s="696"/>
      <c r="T37" s="696"/>
      <c r="U37" s="696"/>
      <c r="V37" s="696"/>
    </row>
    <row r="38" spans="3:22">
      <c r="C38" s="696"/>
      <c r="D38" s="696"/>
      <c r="E38" s="696"/>
      <c r="F38" s="696"/>
      <c r="G38" s="696"/>
      <c r="H38" s="696"/>
      <c r="I38" s="696"/>
      <c r="J38" s="696"/>
      <c r="K38" s="696"/>
      <c r="L38" s="696"/>
      <c r="M38" s="696"/>
      <c r="N38" s="696"/>
      <c r="O38" s="696"/>
      <c r="P38" s="696"/>
      <c r="Q38" s="696"/>
      <c r="R38" s="696"/>
      <c r="S38" s="696"/>
      <c r="T38" s="696"/>
      <c r="U38" s="696"/>
      <c r="V38" s="696"/>
    </row>
    <row r="39" spans="3:22">
      <c r="C39" s="696"/>
      <c r="D39" s="696"/>
      <c r="E39" s="696"/>
      <c r="F39" s="696"/>
      <c r="G39" s="696"/>
      <c r="H39" s="696"/>
      <c r="I39" s="696"/>
      <c r="J39" s="696"/>
      <c r="K39" s="696"/>
      <c r="L39" s="696"/>
      <c r="M39" s="696"/>
      <c r="N39" s="696"/>
      <c r="O39" s="696"/>
      <c r="P39" s="696"/>
      <c r="Q39" s="696"/>
      <c r="R39" s="696"/>
      <c r="S39" s="696"/>
      <c r="T39" s="696"/>
      <c r="U39" s="696"/>
      <c r="V39" s="696"/>
    </row>
    <row r="40" spans="3:22">
      <c r="C40" s="696"/>
      <c r="D40" s="696"/>
      <c r="E40" s="696"/>
      <c r="F40" s="696"/>
      <c r="G40" s="696"/>
      <c r="H40" s="696"/>
      <c r="I40" s="696"/>
      <c r="J40" s="696"/>
      <c r="K40" s="696"/>
      <c r="L40" s="696"/>
      <c r="M40" s="696"/>
      <c r="N40" s="696"/>
      <c r="O40" s="696"/>
      <c r="P40" s="696"/>
      <c r="Q40" s="696"/>
      <c r="R40" s="696"/>
      <c r="S40" s="696"/>
      <c r="T40" s="696"/>
      <c r="U40" s="696"/>
      <c r="V40" s="696"/>
    </row>
    <row r="41" spans="3:22">
      <c r="C41" s="696"/>
      <c r="D41" s="696"/>
      <c r="E41" s="696"/>
      <c r="F41" s="696"/>
      <c r="G41" s="696"/>
      <c r="H41" s="696"/>
      <c r="I41" s="696"/>
      <c r="J41" s="696"/>
      <c r="K41" s="696"/>
      <c r="L41" s="696"/>
      <c r="M41" s="696"/>
      <c r="N41" s="696"/>
      <c r="O41" s="696"/>
      <c r="P41" s="696"/>
      <c r="Q41" s="696"/>
      <c r="R41" s="696"/>
      <c r="S41" s="696"/>
      <c r="T41" s="696"/>
      <c r="U41" s="696"/>
      <c r="V41" s="696"/>
    </row>
    <row r="42" spans="3:22">
      <c r="C42" s="696"/>
      <c r="D42" s="696"/>
      <c r="E42" s="696"/>
      <c r="F42" s="696"/>
      <c r="G42" s="696"/>
      <c r="H42" s="696"/>
      <c r="I42" s="696"/>
      <c r="J42" s="696"/>
      <c r="K42" s="696"/>
      <c r="L42" s="696"/>
      <c r="M42" s="696"/>
      <c r="N42" s="696"/>
      <c r="O42" s="696"/>
      <c r="P42" s="696"/>
      <c r="Q42" s="696"/>
      <c r="R42" s="696"/>
      <c r="S42" s="696"/>
      <c r="T42" s="696"/>
      <c r="U42" s="696"/>
      <c r="V42" s="696"/>
    </row>
    <row r="43" spans="3:22">
      <c r="C43" s="696"/>
      <c r="D43" s="696"/>
      <c r="E43" s="696"/>
      <c r="F43" s="696"/>
      <c r="G43" s="696"/>
      <c r="H43" s="696"/>
      <c r="I43" s="696"/>
      <c r="J43" s="696"/>
      <c r="K43" s="696"/>
      <c r="L43" s="696"/>
      <c r="M43" s="696"/>
      <c r="N43" s="696"/>
      <c r="O43" s="696"/>
      <c r="P43" s="696"/>
      <c r="Q43" s="696"/>
      <c r="R43" s="696"/>
      <c r="S43" s="696"/>
      <c r="T43" s="696"/>
      <c r="U43" s="696"/>
      <c r="V43" s="696"/>
    </row>
    <row r="44" spans="3:22">
      <c r="C44" s="696"/>
      <c r="D44" s="696"/>
      <c r="E44" s="696"/>
      <c r="F44" s="696"/>
      <c r="G44" s="696"/>
      <c r="H44" s="696"/>
      <c r="I44" s="696"/>
      <c r="J44" s="696"/>
      <c r="K44" s="696"/>
      <c r="L44" s="696"/>
      <c r="M44" s="696"/>
      <c r="N44" s="696"/>
      <c r="O44" s="696"/>
      <c r="P44" s="696"/>
      <c r="Q44" s="696"/>
      <c r="R44" s="696"/>
      <c r="S44" s="696"/>
      <c r="T44" s="696"/>
      <c r="U44" s="696"/>
      <c r="V44" s="696"/>
    </row>
    <row r="45" spans="3:22">
      <c r="C45" s="696"/>
      <c r="D45" s="696"/>
      <c r="E45" s="696"/>
      <c r="F45" s="696"/>
      <c r="G45" s="696"/>
      <c r="H45" s="696"/>
      <c r="I45" s="696"/>
      <c r="J45" s="696"/>
      <c r="K45" s="696"/>
      <c r="L45" s="696"/>
      <c r="M45" s="696"/>
      <c r="N45" s="696"/>
      <c r="O45" s="696"/>
      <c r="P45" s="696"/>
      <c r="Q45" s="696"/>
      <c r="R45" s="696"/>
      <c r="S45" s="696"/>
      <c r="T45" s="696"/>
      <c r="U45" s="696"/>
      <c r="V45" s="696"/>
    </row>
    <row r="46" spans="3:22">
      <c r="C46" s="696"/>
      <c r="D46" s="696"/>
      <c r="E46" s="696"/>
      <c r="F46" s="696"/>
      <c r="G46" s="696"/>
      <c r="H46" s="696"/>
      <c r="I46" s="696"/>
      <c r="J46" s="696"/>
      <c r="K46" s="696"/>
      <c r="L46" s="696"/>
      <c r="M46" s="696"/>
      <c r="N46" s="696"/>
      <c r="O46" s="696"/>
      <c r="P46" s="696"/>
      <c r="Q46" s="696"/>
      <c r="R46" s="696"/>
      <c r="S46" s="696"/>
      <c r="T46" s="696"/>
      <c r="U46" s="696"/>
      <c r="V46" s="696"/>
    </row>
    <row r="47" spans="3:22">
      <c r="C47" s="696"/>
      <c r="D47" s="696"/>
      <c r="E47" s="696"/>
      <c r="F47" s="696"/>
      <c r="G47" s="696"/>
      <c r="H47" s="696"/>
      <c r="I47" s="696"/>
      <c r="J47" s="696"/>
      <c r="K47" s="696"/>
      <c r="L47" s="696"/>
      <c r="M47" s="696"/>
      <c r="N47" s="696"/>
      <c r="O47" s="696"/>
      <c r="P47" s="696"/>
      <c r="Q47" s="696"/>
      <c r="R47" s="696"/>
      <c r="S47" s="696"/>
      <c r="T47" s="696"/>
      <c r="U47" s="696"/>
      <c r="V47" s="696"/>
    </row>
    <row r="48" spans="3:22">
      <c r="C48" s="696"/>
      <c r="D48" s="696"/>
      <c r="E48" s="696"/>
      <c r="F48" s="696"/>
      <c r="G48" s="696"/>
      <c r="H48" s="696"/>
      <c r="I48" s="696"/>
      <c r="J48" s="696"/>
      <c r="K48" s="696"/>
      <c r="L48" s="696"/>
      <c r="M48" s="696"/>
      <c r="N48" s="696"/>
      <c r="O48" s="696"/>
      <c r="P48" s="696"/>
      <c r="Q48" s="696"/>
      <c r="R48" s="696"/>
      <c r="S48" s="696"/>
      <c r="T48" s="696"/>
      <c r="U48" s="696"/>
      <c r="V48" s="696"/>
    </row>
    <row r="49" spans="3:22">
      <c r="C49" s="696"/>
      <c r="D49" s="696"/>
      <c r="E49" s="696"/>
      <c r="F49" s="696"/>
      <c r="G49" s="696"/>
      <c r="H49" s="696"/>
      <c r="I49" s="696"/>
      <c r="J49" s="696"/>
      <c r="K49" s="696"/>
      <c r="L49" s="696"/>
      <c r="M49" s="696"/>
      <c r="N49" s="696"/>
      <c r="O49" s="696"/>
      <c r="P49" s="696"/>
      <c r="Q49" s="696"/>
      <c r="R49" s="696"/>
      <c r="S49" s="696"/>
      <c r="T49" s="696"/>
      <c r="U49" s="696"/>
      <c r="V49" s="696"/>
    </row>
    <row r="50" spans="3:22">
      <c r="C50" s="696"/>
      <c r="D50" s="696"/>
      <c r="E50" s="696"/>
      <c r="F50" s="696"/>
      <c r="G50" s="696"/>
      <c r="H50" s="696"/>
      <c r="I50" s="696"/>
      <c r="J50" s="696"/>
      <c r="K50" s="696"/>
      <c r="L50" s="696"/>
      <c r="M50" s="696"/>
      <c r="N50" s="696"/>
      <c r="O50" s="696"/>
      <c r="P50" s="696"/>
      <c r="Q50" s="696"/>
      <c r="R50" s="696"/>
      <c r="S50" s="696"/>
      <c r="T50" s="696"/>
      <c r="U50" s="696"/>
      <c r="V50" s="696"/>
    </row>
    <row r="51" spans="3:22">
      <c r="C51" s="696"/>
      <c r="D51" s="696"/>
      <c r="E51" s="696"/>
      <c r="F51" s="696"/>
      <c r="G51" s="696"/>
      <c r="H51" s="696"/>
      <c r="I51" s="696"/>
      <c r="J51" s="696"/>
      <c r="K51" s="696"/>
      <c r="L51" s="696"/>
      <c r="M51" s="696"/>
      <c r="N51" s="696"/>
      <c r="O51" s="696"/>
      <c r="P51" s="696"/>
      <c r="Q51" s="696"/>
      <c r="R51" s="696"/>
      <c r="S51" s="696"/>
      <c r="T51" s="696"/>
      <c r="U51" s="696"/>
      <c r="V51" s="696"/>
    </row>
    <row r="52" spans="3:22">
      <c r="C52" s="696"/>
      <c r="D52" s="696"/>
      <c r="E52" s="696"/>
      <c r="F52" s="696"/>
      <c r="G52" s="696"/>
      <c r="H52" s="696"/>
      <c r="I52" s="696"/>
      <c r="J52" s="696"/>
      <c r="K52" s="696"/>
      <c r="L52" s="696"/>
      <c r="M52" s="696"/>
      <c r="N52" s="696"/>
      <c r="O52" s="696"/>
      <c r="P52" s="696"/>
      <c r="Q52" s="696"/>
      <c r="R52" s="696"/>
      <c r="S52" s="696"/>
      <c r="T52" s="696"/>
      <c r="U52" s="696"/>
      <c r="V52" s="696"/>
    </row>
    <row r="53" spans="3:22">
      <c r="C53" s="696"/>
      <c r="D53" s="696"/>
      <c r="E53" s="696"/>
      <c r="F53" s="696"/>
      <c r="G53" s="696"/>
      <c r="H53" s="696"/>
      <c r="I53" s="696"/>
      <c r="J53" s="696"/>
      <c r="K53" s="696"/>
      <c r="L53" s="696"/>
      <c r="M53" s="696"/>
      <c r="N53" s="696"/>
      <c r="O53" s="696"/>
      <c r="P53" s="696"/>
      <c r="Q53" s="696"/>
      <c r="R53" s="696"/>
      <c r="S53" s="696"/>
      <c r="T53" s="696"/>
      <c r="U53" s="696"/>
      <c r="V53" s="696"/>
    </row>
    <row r="54" spans="3:22">
      <c r="C54" s="696"/>
      <c r="D54" s="696"/>
      <c r="E54" s="696"/>
      <c r="F54" s="696"/>
      <c r="G54" s="696"/>
      <c r="H54" s="696"/>
      <c r="I54" s="696"/>
      <c r="J54" s="696"/>
      <c r="K54" s="696"/>
      <c r="L54" s="696"/>
      <c r="M54" s="696"/>
      <c r="N54" s="696"/>
      <c r="O54" s="696"/>
      <c r="P54" s="696"/>
      <c r="Q54" s="696"/>
      <c r="R54" s="696"/>
      <c r="S54" s="696"/>
      <c r="T54" s="696"/>
      <c r="U54" s="696"/>
      <c r="V54" s="69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N45"/>
  <sheetViews>
    <sheetView zoomScale="80" zoomScaleNormal="80" workbookViewId="0">
      <selection activeCell="E21" sqref="E21"/>
    </sheetView>
  </sheetViews>
  <sheetFormatPr defaultRowHeight="15"/>
  <cols>
    <col min="2" max="2" width="66.5703125" customWidth="1"/>
    <col min="3" max="8" width="17.85546875" customWidth="1"/>
  </cols>
  <sheetData>
    <row r="1" spans="1:14" ht="15.75">
      <c r="A1" s="10" t="s">
        <v>108</v>
      </c>
      <c r="B1" s="290" t="str">
        <f>Info!C2</f>
        <v>ს.ს "პროკრედიტ ბანკი"</v>
      </c>
      <c r="C1" s="9"/>
      <c r="D1" s="1"/>
      <c r="E1" s="1"/>
      <c r="F1" s="1"/>
      <c r="G1" s="1"/>
    </row>
    <row r="2" spans="1:14" ht="15.75">
      <c r="A2" s="10" t="s">
        <v>109</v>
      </c>
      <c r="B2" s="326">
        <f>'1. key ratios'!B2</f>
        <v>45657</v>
      </c>
      <c r="C2" s="9"/>
      <c r="D2" s="1"/>
      <c r="E2" s="1"/>
      <c r="F2" s="1"/>
      <c r="G2" s="1"/>
    </row>
    <row r="3" spans="1:14" ht="15.75">
      <c r="A3" s="10"/>
      <c r="B3" s="9"/>
      <c r="C3" s="9"/>
      <c r="D3" s="1"/>
      <c r="E3" s="1"/>
      <c r="F3" s="1"/>
      <c r="G3" s="1"/>
    </row>
    <row r="4" spans="1:14">
      <c r="A4" s="716" t="s">
        <v>25</v>
      </c>
      <c r="B4" s="712" t="s">
        <v>166</v>
      </c>
      <c r="C4" s="714" t="s">
        <v>114</v>
      </c>
      <c r="D4" s="714"/>
      <c r="E4" s="714"/>
      <c r="F4" s="714" t="s">
        <v>115</v>
      </c>
      <c r="G4" s="714"/>
      <c r="H4" s="715"/>
    </row>
    <row r="5" spans="1:14" ht="15.6" customHeight="1">
      <c r="A5" s="717"/>
      <c r="B5" s="713"/>
      <c r="C5" s="407" t="s">
        <v>26</v>
      </c>
      <c r="D5" s="407" t="s">
        <v>88</v>
      </c>
      <c r="E5" s="407" t="s">
        <v>66</v>
      </c>
      <c r="F5" s="407" t="s">
        <v>26</v>
      </c>
      <c r="G5" s="407" t="s">
        <v>88</v>
      </c>
      <c r="H5" s="407" t="s">
        <v>66</v>
      </c>
    </row>
    <row r="6" spans="1:14">
      <c r="A6" s="431">
        <v>1</v>
      </c>
      <c r="B6" s="408" t="s">
        <v>571</v>
      </c>
      <c r="C6" s="578">
        <v>67492504.947600186</v>
      </c>
      <c r="D6" s="578">
        <v>64213655.380100064</v>
      </c>
      <c r="E6" s="579">
        <v>131706160.32770026</v>
      </c>
      <c r="F6" s="578">
        <v>63128814.91850023</v>
      </c>
      <c r="G6" s="578">
        <v>54361432.210000008</v>
      </c>
      <c r="H6" s="579">
        <v>117490247.12850024</v>
      </c>
      <c r="I6" s="690"/>
      <c r="J6" s="690"/>
      <c r="K6" s="690"/>
      <c r="L6" s="690"/>
      <c r="M6" s="690"/>
      <c r="N6" s="690"/>
    </row>
    <row r="7" spans="1:14">
      <c r="A7" s="431">
        <v>1.1000000000000001</v>
      </c>
      <c r="B7" s="409" t="s">
        <v>525</v>
      </c>
      <c r="C7" s="578"/>
      <c r="D7" s="578"/>
      <c r="E7" s="579">
        <v>0</v>
      </c>
      <c r="F7" s="578">
        <v>0</v>
      </c>
      <c r="G7" s="578">
        <v>0</v>
      </c>
      <c r="H7" s="579">
        <v>0</v>
      </c>
      <c r="I7" s="690"/>
      <c r="J7" s="690"/>
      <c r="K7" s="690"/>
      <c r="L7" s="690"/>
      <c r="M7" s="690"/>
      <c r="N7" s="690"/>
    </row>
    <row r="8" spans="1:14" ht="21">
      <c r="A8" s="431">
        <v>1.2</v>
      </c>
      <c r="B8" s="409" t="s">
        <v>572</v>
      </c>
      <c r="C8" s="578"/>
      <c r="D8" s="578"/>
      <c r="E8" s="579">
        <v>0</v>
      </c>
      <c r="F8" s="578">
        <v>0</v>
      </c>
      <c r="G8" s="578">
        <v>0</v>
      </c>
      <c r="H8" s="579">
        <v>0</v>
      </c>
      <c r="I8" s="690"/>
      <c r="J8" s="690"/>
      <c r="K8" s="690"/>
      <c r="L8" s="690"/>
      <c r="M8" s="690"/>
      <c r="N8" s="690"/>
    </row>
    <row r="9" spans="1:14" ht="21.6" customHeight="1">
      <c r="A9" s="431">
        <v>1.3</v>
      </c>
      <c r="B9" s="399" t="s">
        <v>573</v>
      </c>
      <c r="C9" s="578"/>
      <c r="D9" s="578"/>
      <c r="E9" s="579">
        <v>0</v>
      </c>
      <c r="F9" s="578">
        <v>0</v>
      </c>
      <c r="G9" s="578">
        <v>0</v>
      </c>
      <c r="H9" s="579">
        <v>0</v>
      </c>
      <c r="I9" s="690"/>
      <c r="J9" s="690"/>
      <c r="K9" s="690"/>
      <c r="L9" s="690"/>
      <c r="M9" s="690"/>
      <c r="N9" s="690"/>
    </row>
    <row r="10" spans="1:14" ht="21">
      <c r="A10" s="431">
        <v>1.4</v>
      </c>
      <c r="B10" s="399" t="s">
        <v>529</v>
      </c>
      <c r="C10" s="578"/>
      <c r="D10" s="578"/>
      <c r="E10" s="579">
        <v>0</v>
      </c>
      <c r="F10" s="578">
        <v>0</v>
      </c>
      <c r="G10" s="578">
        <v>0</v>
      </c>
      <c r="H10" s="579">
        <v>0</v>
      </c>
      <c r="I10" s="690"/>
      <c r="J10" s="690"/>
      <c r="K10" s="690"/>
      <c r="L10" s="690"/>
      <c r="M10" s="690"/>
      <c r="N10" s="690"/>
    </row>
    <row r="11" spans="1:14">
      <c r="A11" s="431">
        <v>1.5</v>
      </c>
      <c r="B11" s="399" t="s">
        <v>532</v>
      </c>
      <c r="C11" s="578">
        <v>67492504.947600186</v>
      </c>
      <c r="D11" s="578">
        <v>64213655.380100064</v>
      </c>
      <c r="E11" s="579">
        <v>131706160.32770026</v>
      </c>
      <c r="F11" s="578">
        <v>63128814.91850023</v>
      </c>
      <c r="G11" s="578">
        <v>54361432.210000008</v>
      </c>
      <c r="H11" s="579">
        <v>117490247.12850024</v>
      </c>
      <c r="I11" s="690"/>
      <c r="J11" s="690"/>
      <c r="K11" s="690"/>
      <c r="L11" s="690"/>
      <c r="M11" s="690"/>
      <c r="N11" s="690"/>
    </row>
    <row r="12" spans="1:14">
      <c r="A12" s="431">
        <v>1.6</v>
      </c>
      <c r="B12" s="400" t="s">
        <v>99</v>
      </c>
      <c r="C12" s="578"/>
      <c r="D12" s="578"/>
      <c r="E12" s="579">
        <v>0</v>
      </c>
      <c r="F12" s="578">
        <v>0</v>
      </c>
      <c r="G12" s="578">
        <v>0</v>
      </c>
      <c r="H12" s="579">
        <v>0</v>
      </c>
      <c r="I12" s="690"/>
      <c r="J12" s="690"/>
      <c r="K12" s="690"/>
      <c r="L12" s="690"/>
      <c r="M12" s="690"/>
      <c r="N12" s="690"/>
    </row>
    <row r="13" spans="1:14">
      <c r="A13" s="431">
        <v>2</v>
      </c>
      <c r="B13" s="410" t="s">
        <v>574</v>
      </c>
      <c r="C13" s="578">
        <v>-20813662.628899898</v>
      </c>
      <c r="D13" s="578">
        <v>-36325033.493500017</v>
      </c>
      <c r="E13" s="579">
        <v>-57138696.122399911</v>
      </c>
      <c r="F13" s="578">
        <v>-16001163.370000051</v>
      </c>
      <c r="G13" s="578">
        <v>-25044145.050000004</v>
      </c>
      <c r="H13" s="579">
        <v>-41045308.420000054</v>
      </c>
      <c r="I13" s="690"/>
      <c r="J13" s="690"/>
      <c r="K13" s="690"/>
      <c r="L13" s="690"/>
      <c r="M13" s="690"/>
      <c r="N13" s="690"/>
    </row>
    <row r="14" spans="1:14">
      <c r="A14" s="431">
        <v>2.1</v>
      </c>
      <c r="B14" s="399" t="s">
        <v>575</v>
      </c>
      <c r="C14" s="578"/>
      <c r="D14" s="578"/>
      <c r="E14" s="579">
        <v>0</v>
      </c>
      <c r="F14" s="578">
        <v>0</v>
      </c>
      <c r="G14" s="578">
        <v>0</v>
      </c>
      <c r="H14" s="579">
        <v>0</v>
      </c>
      <c r="I14" s="690"/>
      <c r="J14" s="690"/>
      <c r="K14" s="690"/>
      <c r="L14" s="690"/>
      <c r="M14" s="690"/>
      <c r="N14" s="690"/>
    </row>
    <row r="15" spans="1:14" ht="24.6" customHeight="1">
      <c r="A15" s="431">
        <v>2.2000000000000002</v>
      </c>
      <c r="B15" s="399" t="s">
        <v>576</v>
      </c>
      <c r="C15" s="578"/>
      <c r="D15" s="578"/>
      <c r="E15" s="579">
        <v>0</v>
      </c>
      <c r="F15" s="578">
        <v>0</v>
      </c>
      <c r="G15" s="578">
        <v>0</v>
      </c>
      <c r="H15" s="579">
        <v>0</v>
      </c>
      <c r="I15" s="690"/>
      <c r="J15" s="690"/>
      <c r="K15" s="690"/>
      <c r="L15" s="690"/>
      <c r="M15" s="690"/>
      <c r="N15" s="690"/>
    </row>
    <row r="16" spans="1:14" ht="20.45" customHeight="1">
      <c r="A16" s="431">
        <v>2.2999999999999998</v>
      </c>
      <c r="B16" s="399" t="s">
        <v>577</v>
      </c>
      <c r="C16" s="578">
        <v>-20813662.628899898</v>
      </c>
      <c r="D16" s="578">
        <v>-36325033.493500017</v>
      </c>
      <c r="E16" s="579">
        <v>-57138696.122399911</v>
      </c>
      <c r="F16" s="578">
        <v>-16001163.370000051</v>
      </c>
      <c r="G16" s="578">
        <v>-25044145.050000004</v>
      </c>
      <c r="H16" s="579">
        <v>-41045308.420000054</v>
      </c>
      <c r="I16" s="690"/>
      <c r="J16" s="690"/>
      <c r="K16" s="690"/>
      <c r="L16" s="690"/>
      <c r="M16" s="690"/>
      <c r="N16" s="690"/>
    </row>
    <row r="17" spans="1:14">
      <c r="A17" s="431">
        <v>2.4</v>
      </c>
      <c r="B17" s="399" t="s">
        <v>578</v>
      </c>
      <c r="C17" s="578"/>
      <c r="D17" s="578"/>
      <c r="E17" s="579">
        <v>0</v>
      </c>
      <c r="F17" s="578">
        <v>0</v>
      </c>
      <c r="G17" s="578">
        <v>0</v>
      </c>
      <c r="H17" s="579">
        <v>0</v>
      </c>
      <c r="I17" s="690"/>
      <c r="J17" s="690"/>
      <c r="K17" s="690"/>
      <c r="L17" s="690"/>
      <c r="M17" s="690"/>
      <c r="N17" s="690"/>
    </row>
    <row r="18" spans="1:14">
      <c r="A18" s="431">
        <v>3</v>
      </c>
      <c r="B18" s="410" t="s">
        <v>579</v>
      </c>
      <c r="C18" s="578"/>
      <c r="D18" s="578">
        <v>42798.965603999997</v>
      </c>
      <c r="E18" s="579">
        <v>42798.965603999997</v>
      </c>
      <c r="F18" s="578">
        <v>0</v>
      </c>
      <c r="G18" s="578">
        <v>0</v>
      </c>
      <c r="H18" s="579">
        <v>0</v>
      </c>
      <c r="I18" s="690"/>
      <c r="J18" s="690"/>
      <c r="K18" s="690"/>
      <c r="L18" s="690"/>
      <c r="M18" s="690"/>
      <c r="N18" s="690"/>
    </row>
    <row r="19" spans="1:14">
      <c r="A19" s="431">
        <v>4</v>
      </c>
      <c r="B19" s="410" t="s">
        <v>580</v>
      </c>
      <c r="C19" s="578">
        <v>7998190.0600000182</v>
      </c>
      <c r="D19" s="578">
        <v>4738656.2249929998</v>
      </c>
      <c r="E19" s="579">
        <v>12736846.284993019</v>
      </c>
      <c r="F19" s="578">
        <v>8388442.2700000098</v>
      </c>
      <c r="G19" s="578">
        <v>3942110.2935880008</v>
      </c>
      <c r="H19" s="579">
        <v>12330552.56358801</v>
      </c>
      <c r="I19" s="690"/>
      <c r="J19" s="690"/>
      <c r="K19" s="690"/>
      <c r="L19" s="690"/>
      <c r="M19" s="690"/>
      <c r="N19" s="690"/>
    </row>
    <row r="20" spans="1:14">
      <c r="A20" s="431">
        <v>5</v>
      </c>
      <c r="B20" s="410" t="s">
        <v>581</v>
      </c>
      <c r="C20" s="578">
        <v>-1043382.525905</v>
      </c>
      <c r="D20" s="578">
        <v>-8806195.8300000001</v>
      </c>
      <c r="E20" s="579">
        <v>-9849578.3559050001</v>
      </c>
      <c r="F20" s="578">
        <v>-1433695.4699999997</v>
      </c>
      <c r="G20" s="578">
        <v>-8744138.2729109991</v>
      </c>
      <c r="H20" s="579">
        <v>-10177833.742911</v>
      </c>
      <c r="I20" s="690"/>
      <c r="J20" s="690"/>
      <c r="K20" s="690"/>
      <c r="L20" s="690"/>
      <c r="M20" s="690"/>
      <c r="N20" s="690"/>
    </row>
    <row r="21" spans="1:14" ht="38.450000000000003" customHeight="1">
      <c r="A21" s="431">
        <v>6</v>
      </c>
      <c r="B21" s="410" t="s">
        <v>582</v>
      </c>
      <c r="C21" s="578"/>
      <c r="D21" s="578"/>
      <c r="E21" s="579">
        <v>0</v>
      </c>
      <c r="F21" s="578">
        <v>0</v>
      </c>
      <c r="G21" s="578">
        <v>0</v>
      </c>
      <c r="H21" s="579">
        <v>0</v>
      </c>
      <c r="I21" s="690"/>
      <c r="J21" s="690"/>
      <c r="K21" s="690"/>
      <c r="L21" s="690"/>
      <c r="M21" s="690"/>
      <c r="N21" s="690"/>
    </row>
    <row r="22" spans="1:14" ht="27.6" customHeight="1">
      <c r="A22" s="431">
        <v>7</v>
      </c>
      <c r="B22" s="410" t="s">
        <v>583</v>
      </c>
      <c r="C22" s="578"/>
      <c r="D22" s="578"/>
      <c r="E22" s="579">
        <v>0</v>
      </c>
      <c r="F22" s="578">
        <v>0</v>
      </c>
      <c r="G22" s="578">
        <v>0</v>
      </c>
      <c r="H22" s="579">
        <v>0</v>
      </c>
      <c r="I22" s="690"/>
      <c r="J22" s="690"/>
      <c r="K22" s="690"/>
      <c r="L22" s="690"/>
      <c r="M22" s="690"/>
      <c r="N22" s="690"/>
    </row>
    <row r="23" spans="1:14" ht="36.950000000000003" customHeight="1">
      <c r="A23" s="431">
        <v>8</v>
      </c>
      <c r="B23" s="411" t="s">
        <v>584</v>
      </c>
      <c r="C23" s="578"/>
      <c r="D23" s="578"/>
      <c r="E23" s="579">
        <v>0</v>
      </c>
      <c r="F23" s="578">
        <v>0</v>
      </c>
      <c r="G23" s="578">
        <v>0</v>
      </c>
      <c r="H23" s="579">
        <v>0</v>
      </c>
      <c r="I23" s="690"/>
      <c r="J23" s="690"/>
      <c r="K23" s="690"/>
      <c r="L23" s="690"/>
      <c r="M23" s="690"/>
      <c r="N23" s="690"/>
    </row>
    <row r="24" spans="1:14" ht="34.5" customHeight="1">
      <c r="A24" s="431">
        <v>9</v>
      </c>
      <c r="B24" s="411" t="s">
        <v>585</v>
      </c>
      <c r="C24" s="578"/>
      <c r="D24" s="578"/>
      <c r="E24" s="579">
        <v>0</v>
      </c>
      <c r="F24" s="578">
        <v>0</v>
      </c>
      <c r="G24" s="578">
        <v>0</v>
      </c>
      <c r="H24" s="579">
        <v>0</v>
      </c>
      <c r="I24" s="690"/>
      <c r="J24" s="690"/>
      <c r="K24" s="690"/>
      <c r="L24" s="690"/>
      <c r="M24" s="690"/>
      <c r="N24" s="690"/>
    </row>
    <row r="25" spans="1:14">
      <c r="A25" s="431">
        <v>10</v>
      </c>
      <c r="B25" s="410" t="s">
        <v>586</v>
      </c>
      <c r="C25" s="578">
        <v>16496497.559999987</v>
      </c>
      <c r="D25" s="578"/>
      <c r="E25" s="579">
        <v>16496497.559999987</v>
      </c>
      <c r="F25" s="578">
        <v>13960590.109999999</v>
      </c>
      <c r="G25" s="578">
        <v>0</v>
      </c>
      <c r="H25" s="579">
        <v>13960590.109999999</v>
      </c>
      <c r="I25" s="690"/>
      <c r="J25" s="690"/>
      <c r="K25" s="690"/>
      <c r="L25" s="690"/>
      <c r="M25" s="690"/>
      <c r="N25" s="690"/>
    </row>
    <row r="26" spans="1:14" ht="27" customHeight="1">
      <c r="A26" s="431">
        <v>11</v>
      </c>
      <c r="B26" s="412" t="s">
        <v>587</v>
      </c>
      <c r="C26" s="578">
        <v>95936.5600000001</v>
      </c>
      <c r="D26" s="578"/>
      <c r="E26" s="579">
        <v>95936.5600000001</v>
      </c>
      <c r="F26" s="578">
        <v>0</v>
      </c>
      <c r="G26" s="578">
        <v>0</v>
      </c>
      <c r="H26" s="579">
        <v>0</v>
      </c>
      <c r="I26" s="690"/>
      <c r="J26" s="690"/>
      <c r="K26" s="690"/>
      <c r="L26" s="690"/>
      <c r="M26" s="690"/>
      <c r="N26" s="690"/>
    </row>
    <row r="27" spans="1:14">
      <c r="A27" s="431">
        <v>12</v>
      </c>
      <c r="B27" s="410" t="s">
        <v>588</v>
      </c>
      <c r="C27" s="578">
        <v>3103743.80690418</v>
      </c>
      <c r="D27" s="578">
        <v>150097.23253000001</v>
      </c>
      <c r="E27" s="579">
        <v>3253841.0394341801</v>
      </c>
      <c r="F27" s="578">
        <v>2349982.0270299995</v>
      </c>
      <c r="G27" s="578">
        <v>155024.19297</v>
      </c>
      <c r="H27" s="579">
        <v>2505006.2199999997</v>
      </c>
      <c r="I27" s="690"/>
      <c r="J27" s="690"/>
      <c r="K27" s="690"/>
      <c r="L27" s="690"/>
      <c r="M27" s="690"/>
      <c r="N27" s="690"/>
    </row>
    <row r="28" spans="1:14">
      <c r="A28" s="431">
        <v>13</v>
      </c>
      <c r="B28" s="413" t="s">
        <v>589</v>
      </c>
      <c r="C28" s="578">
        <v>-1250992.0900000001</v>
      </c>
      <c r="D28" s="578">
        <v>-8031.75</v>
      </c>
      <c r="E28" s="579">
        <v>-1259023.8400000001</v>
      </c>
      <c r="F28" s="578">
        <v>-993822.51000000024</v>
      </c>
      <c r="G28" s="578">
        <v>0</v>
      </c>
      <c r="H28" s="579">
        <v>-993822.51000000024</v>
      </c>
      <c r="I28" s="690"/>
      <c r="J28" s="690"/>
      <c r="K28" s="690"/>
      <c r="L28" s="690"/>
      <c r="M28" s="690"/>
      <c r="N28" s="690"/>
    </row>
    <row r="29" spans="1:14">
      <c r="A29" s="431">
        <v>14</v>
      </c>
      <c r="B29" s="414" t="s">
        <v>590</v>
      </c>
      <c r="C29" s="578">
        <v>-53988490.789999992</v>
      </c>
      <c r="D29" s="578">
        <v>-3890071.96</v>
      </c>
      <c r="E29" s="579">
        <v>-57878562.749999993</v>
      </c>
      <c r="F29" s="578">
        <v>-41086724.030000001</v>
      </c>
      <c r="G29" s="578">
        <v>-2974118.71</v>
      </c>
      <c r="H29" s="579">
        <v>-44060842.740000002</v>
      </c>
      <c r="I29" s="690"/>
      <c r="J29" s="690"/>
      <c r="K29" s="690"/>
      <c r="L29" s="690"/>
      <c r="M29" s="690"/>
      <c r="N29" s="690"/>
    </row>
    <row r="30" spans="1:14">
      <c r="A30" s="431">
        <v>14.1</v>
      </c>
      <c r="B30" s="391" t="s">
        <v>591</v>
      </c>
      <c r="C30" s="578">
        <v>-21931014.350000001</v>
      </c>
      <c r="D30" s="578"/>
      <c r="E30" s="579">
        <v>-21931014.350000001</v>
      </c>
      <c r="F30" s="578">
        <v>-18135374.870000001</v>
      </c>
      <c r="G30" s="578">
        <v>0</v>
      </c>
      <c r="H30" s="579">
        <v>-18135374.870000001</v>
      </c>
      <c r="I30" s="690"/>
      <c r="J30" s="690"/>
      <c r="K30" s="690"/>
      <c r="L30" s="690"/>
      <c r="M30" s="690"/>
      <c r="N30" s="690"/>
    </row>
    <row r="31" spans="1:14">
      <c r="A31" s="431">
        <v>14.2</v>
      </c>
      <c r="B31" s="391" t="s">
        <v>592</v>
      </c>
      <c r="C31" s="578">
        <v>-32057476.439999994</v>
      </c>
      <c r="D31" s="578">
        <v>-3890071.96</v>
      </c>
      <c r="E31" s="579">
        <v>-35947548.399999991</v>
      </c>
      <c r="F31" s="578">
        <v>-22951349.16</v>
      </c>
      <c r="G31" s="578">
        <v>-2974118.71</v>
      </c>
      <c r="H31" s="579">
        <v>-25925467.870000001</v>
      </c>
      <c r="I31" s="690"/>
      <c r="J31" s="690"/>
      <c r="K31" s="690"/>
      <c r="L31" s="690"/>
      <c r="M31" s="690"/>
      <c r="N31" s="690"/>
    </row>
    <row r="32" spans="1:14">
      <c r="A32" s="431">
        <v>15</v>
      </c>
      <c r="B32" s="415" t="s">
        <v>593</v>
      </c>
      <c r="C32" s="578">
        <v>-4991571.58</v>
      </c>
      <c r="D32" s="578"/>
      <c r="E32" s="579">
        <v>-4991571.58</v>
      </c>
      <c r="F32" s="578">
        <v>-4403220.92</v>
      </c>
      <c r="G32" s="578">
        <v>0</v>
      </c>
      <c r="H32" s="579">
        <v>-4403220.92</v>
      </c>
      <c r="I32" s="690"/>
      <c r="J32" s="690"/>
      <c r="K32" s="690"/>
      <c r="L32" s="690"/>
      <c r="M32" s="690"/>
      <c r="N32" s="690"/>
    </row>
    <row r="33" spans="1:14" ht="22.5" customHeight="1">
      <c r="A33" s="431">
        <v>16</v>
      </c>
      <c r="B33" s="387" t="s">
        <v>594</v>
      </c>
      <c r="C33" s="578">
        <v>-635704.89946147101</v>
      </c>
      <c r="D33" s="578"/>
      <c r="E33" s="579">
        <v>-635704.89946147101</v>
      </c>
      <c r="F33" s="578">
        <v>486080.3</v>
      </c>
      <c r="G33" s="578">
        <v>0</v>
      </c>
      <c r="H33" s="579">
        <v>486080.3</v>
      </c>
      <c r="I33" s="690"/>
      <c r="J33" s="690"/>
      <c r="K33" s="690"/>
      <c r="L33" s="690"/>
      <c r="M33" s="690"/>
      <c r="N33" s="690"/>
    </row>
    <row r="34" spans="1:14">
      <c r="A34" s="431">
        <v>17</v>
      </c>
      <c r="B34" s="410" t="s">
        <v>595</v>
      </c>
      <c r="C34" s="578">
        <v>1294870.8945000002</v>
      </c>
      <c r="D34" s="578">
        <v>14407.245500000001</v>
      </c>
      <c r="E34" s="579">
        <v>1309278.1400000001</v>
      </c>
      <c r="F34" s="578">
        <v>-1279750.78</v>
      </c>
      <c r="G34" s="578">
        <v>0</v>
      </c>
      <c r="H34" s="579">
        <v>-1279750.78</v>
      </c>
      <c r="I34" s="690"/>
      <c r="J34" s="690"/>
      <c r="K34" s="690"/>
      <c r="L34" s="690"/>
      <c r="M34" s="690"/>
      <c r="N34" s="690"/>
    </row>
    <row r="35" spans="1:14">
      <c r="A35" s="431">
        <v>17.100000000000001</v>
      </c>
      <c r="B35" s="416" t="s">
        <v>596</v>
      </c>
      <c r="C35" s="578">
        <v>8936.6827999993893</v>
      </c>
      <c r="D35" s="578">
        <v>14407.245500000001</v>
      </c>
      <c r="E35" s="579">
        <v>23343.928299999388</v>
      </c>
      <c r="F35" s="578">
        <v>6183.41</v>
      </c>
      <c r="G35" s="578">
        <v>0</v>
      </c>
      <c r="H35" s="579">
        <v>6183.41</v>
      </c>
      <c r="I35" s="690"/>
      <c r="J35" s="690"/>
      <c r="K35" s="690"/>
      <c r="L35" s="690"/>
      <c r="M35" s="690"/>
      <c r="N35" s="690"/>
    </row>
    <row r="36" spans="1:14">
      <c r="A36" s="431">
        <v>17.2</v>
      </c>
      <c r="B36" s="391" t="s">
        <v>597</v>
      </c>
      <c r="C36" s="578">
        <v>1285934.2117000008</v>
      </c>
      <c r="D36" s="578"/>
      <c r="E36" s="579">
        <v>1285934.2117000008</v>
      </c>
      <c r="F36" s="578">
        <v>-1285934.19</v>
      </c>
      <c r="G36" s="578">
        <v>0</v>
      </c>
      <c r="H36" s="579">
        <v>-1285934.19</v>
      </c>
      <c r="I36" s="690"/>
      <c r="J36" s="690"/>
      <c r="K36" s="690"/>
      <c r="L36" s="690"/>
      <c r="M36" s="690"/>
      <c r="N36" s="690"/>
    </row>
    <row r="37" spans="1:14" ht="41.45" customHeight="1">
      <c r="A37" s="431">
        <v>18</v>
      </c>
      <c r="B37" s="417" t="s">
        <v>598</v>
      </c>
      <c r="C37" s="578">
        <v>-3210713.8161999672</v>
      </c>
      <c r="D37" s="578">
        <v>6547397.1462000143</v>
      </c>
      <c r="E37" s="579">
        <v>3336683.3300000471</v>
      </c>
      <c r="F37" s="578">
        <v>6479251.6700000009</v>
      </c>
      <c r="G37" s="578">
        <v>0</v>
      </c>
      <c r="H37" s="579">
        <v>6479251.6700000009</v>
      </c>
      <c r="I37" s="690"/>
      <c r="J37" s="690"/>
      <c r="K37" s="690"/>
      <c r="L37" s="690"/>
      <c r="M37" s="690"/>
      <c r="N37" s="690"/>
    </row>
    <row r="38" spans="1:14" ht="21">
      <c r="A38" s="431">
        <v>18.100000000000001</v>
      </c>
      <c r="B38" s="399" t="s">
        <v>599</v>
      </c>
      <c r="C38" s="578"/>
      <c r="D38" s="578"/>
      <c r="E38" s="579">
        <v>0</v>
      </c>
      <c r="F38" s="578">
        <v>0</v>
      </c>
      <c r="G38" s="578">
        <v>0</v>
      </c>
      <c r="H38" s="579">
        <v>0</v>
      </c>
      <c r="I38" s="690"/>
      <c r="J38" s="690"/>
      <c r="K38" s="690"/>
      <c r="L38" s="690"/>
      <c r="M38" s="690"/>
      <c r="N38" s="690"/>
    </row>
    <row r="39" spans="1:14">
      <c r="A39" s="431">
        <v>18.2</v>
      </c>
      <c r="B39" s="399" t="s">
        <v>600</v>
      </c>
      <c r="C39" s="578">
        <v>-3210713.8161999672</v>
      </c>
      <c r="D39" s="578">
        <v>6547397.1462000143</v>
      </c>
      <c r="E39" s="579">
        <v>3336683.3300000471</v>
      </c>
      <c r="F39" s="578">
        <v>6479251.6700000009</v>
      </c>
      <c r="G39" s="578">
        <v>0</v>
      </c>
      <c r="H39" s="579">
        <v>6479251.6700000009</v>
      </c>
      <c r="I39" s="690"/>
      <c r="J39" s="690"/>
      <c r="K39" s="690"/>
      <c r="L39" s="690"/>
      <c r="M39" s="690"/>
      <c r="N39" s="690"/>
    </row>
    <row r="40" spans="1:14" ht="24.6" customHeight="1">
      <c r="A40" s="431">
        <v>19</v>
      </c>
      <c r="B40" s="417" t="s">
        <v>601</v>
      </c>
      <c r="C40" s="578"/>
      <c r="D40" s="578"/>
      <c r="E40" s="579">
        <v>0</v>
      </c>
      <c r="F40" s="578">
        <v>0</v>
      </c>
      <c r="G40" s="578">
        <v>0</v>
      </c>
      <c r="H40" s="579">
        <v>0</v>
      </c>
      <c r="I40" s="690"/>
      <c r="J40" s="690"/>
      <c r="K40" s="690"/>
      <c r="L40" s="690"/>
      <c r="M40" s="690"/>
      <c r="N40" s="690"/>
    </row>
    <row r="41" spans="1:14" ht="24.95" customHeight="1">
      <c r="A41" s="431">
        <v>20</v>
      </c>
      <c r="B41" s="417" t="s">
        <v>602</v>
      </c>
      <c r="C41" s="578">
        <v>-7310</v>
      </c>
      <c r="D41" s="578"/>
      <c r="E41" s="579">
        <v>-7310</v>
      </c>
      <c r="F41" s="578">
        <v>0</v>
      </c>
      <c r="G41" s="578">
        <v>0</v>
      </c>
      <c r="H41" s="579">
        <v>0</v>
      </c>
      <c r="I41" s="690"/>
      <c r="J41" s="690"/>
      <c r="K41" s="690"/>
      <c r="L41" s="690"/>
      <c r="M41" s="690"/>
      <c r="N41" s="690"/>
    </row>
    <row r="42" spans="1:14" ht="33" customHeight="1">
      <c r="A42" s="431">
        <v>21</v>
      </c>
      <c r="B42" s="418" t="s">
        <v>603</v>
      </c>
      <c r="C42" s="578"/>
      <c r="D42" s="578"/>
      <c r="E42" s="579">
        <v>0</v>
      </c>
      <c r="F42" s="578">
        <v>0</v>
      </c>
      <c r="G42" s="578">
        <v>0</v>
      </c>
      <c r="H42" s="579">
        <v>0</v>
      </c>
      <c r="I42" s="690"/>
      <c r="J42" s="690"/>
      <c r="K42" s="690"/>
      <c r="L42" s="690"/>
      <c r="M42" s="690"/>
      <c r="N42" s="690"/>
    </row>
    <row r="43" spans="1:14">
      <c r="A43" s="431">
        <v>22</v>
      </c>
      <c r="B43" s="419" t="s">
        <v>604</v>
      </c>
      <c r="C43" s="578">
        <v>10539915.498538041</v>
      </c>
      <c r="D43" s="578">
        <v>26677679.161427058</v>
      </c>
      <c r="E43" s="579">
        <v>37217594.659965135</v>
      </c>
      <c r="F43" s="578">
        <v>29594784.215530191</v>
      </c>
      <c r="G43" s="578">
        <v>21696164.663647003</v>
      </c>
      <c r="H43" s="579">
        <v>51290948.879177175</v>
      </c>
      <c r="I43" s="690"/>
      <c r="J43" s="690"/>
      <c r="K43" s="690"/>
      <c r="L43" s="690"/>
      <c r="M43" s="690"/>
      <c r="N43" s="690"/>
    </row>
    <row r="44" spans="1:14">
      <c r="A44" s="431">
        <v>23</v>
      </c>
      <c r="B44" s="419" t="s">
        <v>605</v>
      </c>
      <c r="C44" s="578">
        <v>-4864069.45</v>
      </c>
      <c r="D44" s="578"/>
      <c r="E44" s="579">
        <v>-4864069.45</v>
      </c>
      <c r="F44" s="578">
        <v>-7547807.3200000003</v>
      </c>
      <c r="G44" s="578">
        <v>0</v>
      </c>
      <c r="H44" s="579">
        <v>-7547807.3200000003</v>
      </c>
      <c r="I44" s="690"/>
      <c r="J44" s="690"/>
      <c r="K44" s="690"/>
      <c r="L44" s="690"/>
      <c r="M44" s="690"/>
      <c r="N44" s="690"/>
    </row>
    <row r="45" spans="1:14">
      <c r="A45" s="431">
        <v>24</v>
      </c>
      <c r="B45" s="419" t="s">
        <v>606</v>
      </c>
      <c r="C45" s="587">
        <v>5675846.0485380413</v>
      </c>
      <c r="D45" s="587">
        <v>26677679.161427058</v>
      </c>
      <c r="E45" s="579">
        <v>32353525.209965099</v>
      </c>
      <c r="F45" s="587">
        <v>22046976.89553019</v>
      </c>
      <c r="G45" s="587">
        <v>21696164.663647003</v>
      </c>
      <c r="H45" s="579">
        <v>43743141.55917719</v>
      </c>
      <c r="I45" s="690"/>
      <c r="J45" s="690"/>
      <c r="K45" s="690"/>
      <c r="L45" s="690"/>
      <c r="M45" s="690"/>
      <c r="N45" s="690"/>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N47"/>
  <sheetViews>
    <sheetView zoomScale="80" zoomScaleNormal="80" workbookViewId="0">
      <selection activeCell="R10" sqref="R10"/>
    </sheetView>
  </sheetViews>
  <sheetFormatPr defaultRowHeight="15"/>
  <cols>
    <col min="1" max="1" width="8.7109375" style="429"/>
    <col min="2" max="2" width="87.5703125" bestFit="1" customWidth="1"/>
    <col min="3" max="4" width="13.42578125" bestFit="1" customWidth="1"/>
    <col min="5" max="5" width="15.140625" bestFit="1" customWidth="1"/>
    <col min="6" max="6" width="13.42578125" bestFit="1" customWidth="1"/>
    <col min="7" max="8" width="15.140625" bestFit="1" customWidth="1"/>
  </cols>
  <sheetData>
    <row r="1" spans="1:14" ht="15.75">
      <c r="A1" s="10" t="s">
        <v>108</v>
      </c>
      <c r="B1" s="290" t="str">
        <f>Info!C2</f>
        <v>ს.ს "პროკრედიტ ბანკი"</v>
      </c>
      <c r="C1" s="9"/>
      <c r="D1" s="1"/>
      <c r="E1" s="1"/>
      <c r="F1" s="1"/>
      <c r="G1" s="1"/>
    </row>
    <row r="2" spans="1:14" ht="15.75">
      <c r="A2" s="10" t="s">
        <v>109</v>
      </c>
      <c r="B2" s="326">
        <f>'1. key ratios'!B2</f>
        <v>45657</v>
      </c>
      <c r="C2" s="9"/>
      <c r="D2" s="1"/>
      <c r="E2" s="1"/>
      <c r="F2" s="1"/>
      <c r="G2" s="1"/>
    </row>
    <row r="3" spans="1:14" ht="15.75">
      <c r="A3" s="10"/>
      <c r="B3" s="9"/>
      <c r="C3" s="9"/>
      <c r="D3" s="1"/>
      <c r="E3" s="1"/>
      <c r="F3" s="1"/>
      <c r="G3" s="1"/>
    </row>
    <row r="4" spans="1:14" ht="15.75">
      <c r="A4" s="704" t="s">
        <v>25</v>
      </c>
      <c r="B4" s="718" t="s">
        <v>151</v>
      </c>
      <c r="C4" s="719" t="s">
        <v>114</v>
      </c>
      <c r="D4" s="719"/>
      <c r="E4" s="719"/>
      <c r="F4" s="719" t="s">
        <v>115</v>
      </c>
      <c r="G4" s="719"/>
      <c r="H4" s="720"/>
    </row>
    <row r="5" spans="1:14">
      <c r="A5" s="704"/>
      <c r="B5" s="718"/>
      <c r="C5" s="407" t="s">
        <v>26</v>
      </c>
      <c r="D5" s="407" t="s">
        <v>88</v>
      </c>
      <c r="E5" s="407" t="s">
        <v>66</v>
      </c>
      <c r="F5" s="407" t="s">
        <v>26</v>
      </c>
      <c r="G5" s="407" t="s">
        <v>88</v>
      </c>
      <c r="H5" s="420" t="s">
        <v>66</v>
      </c>
    </row>
    <row r="6" spans="1:14" ht="15.75">
      <c r="A6" s="421">
        <v>1</v>
      </c>
      <c r="B6" s="422" t="s">
        <v>607</v>
      </c>
      <c r="C6" s="588"/>
      <c r="D6" s="588">
        <v>29232000</v>
      </c>
      <c r="E6" s="589">
        <v>29232000</v>
      </c>
      <c r="F6" s="588">
        <v>0</v>
      </c>
      <c r="G6" s="588">
        <v>29756999.999999996</v>
      </c>
      <c r="H6" s="590">
        <v>29756999.999999996</v>
      </c>
      <c r="I6" s="690"/>
      <c r="J6" s="690"/>
      <c r="K6" s="690"/>
      <c r="L6" s="690"/>
      <c r="M6" s="690"/>
      <c r="N6" s="690"/>
    </row>
    <row r="7" spans="1:14" ht="15.75">
      <c r="A7" s="421">
        <v>2</v>
      </c>
      <c r="B7" s="422" t="s">
        <v>177</v>
      </c>
      <c r="C7" s="588">
        <v>14943000.000000002</v>
      </c>
      <c r="D7" s="588">
        <v>170913837.91875002</v>
      </c>
      <c r="E7" s="589">
        <v>185856837.91875002</v>
      </c>
      <c r="F7" s="588">
        <v>17433500</v>
      </c>
      <c r="G7" s="588">
        <v>331395489.07499999</v>
      </c>
      <c r="H7" s="590">
        <v>348828989.07499999</v>
      </c>
      <c r="I7" s="690"/>
      <c r="J7" s="690"/>
      <c r="K7" s="690"/>
      <c r="L7" s="690"/>
      <c r="M7" s="690"/>
      <c r="N7" s="690"/>
    </row>
    <row r="8" spans="1:14" ht="15.75">
      <c r="A8" s="421">
        <v>3</v>
      </c>
      <c r="B8" s="422" t="s">
        <v>179</v>
      </c>
      <c r="C8" s="588">
        <v>86144782.558599979</v>
      </c>
      <c r="D8" s="588">
        <v>262225753.11319995</v>
      </c>
      <c r="E8" s="589">
        <v>348370535.6717999</v>
      </c>
      <c r="F8" s="588">
        <v>427007618.36559999</v>
      </c>
      <c r="G8" s="588">
        <v>929187431.11220598</v>
      </c>
      <c r="H8" s="590">
        <v>1356195049.4778061</v>
      </c>
      <c r="I8" s="690"/>
      <c r="J8" s="690"/>
      <c r="K8" s="690"/>
      <c r="L8" s="690"/>
      <c r="M8" s="690"/>
      <c r="N8" s="690"/>
    </row>
    <row r="9" spans="1:14" ht="15.75">
      <c r="A9" s="421">
        <v>3.1</v>
      </c>
      <c r="B9" s="423" t="s">
        <v>608</v>
      </c>
      <c r="C9" s="588">
        <v>48519761.566399969</v>
      </c>
      <c r="D9" s="588">
        <v>58081760.51819998</v>
      </c>
      <c r="E9" s="589">
        <v>106601522.08459994</v>
      </c>
      <c r="F9" s="588">
        <v>379730428.4156</v>
      </c>
      <c r="G9" s="588">
        <v>654171197.32089996</v>
      </c>
      <c r="H9" s="590">
        <v>1033901625.7365</v>
      </c>
      <c r="I9" s="690"/>
      <c r="J9" s="690"/>
      <c r="K9" s="690"/>
      <c r="L9" s="690"/>
      <c r="M9" s="690"/>
      <c r="N9" s="690"/>
    </row>
    <row r="10" spans="1:14" ht="15.75">
      <c r="A10" s="421">
        <v>3.2</v>
      </c>
      <c r="B10" s="423" t="s">
        <v>609</v>
      </c>
      <c r="C10" s="588">
        <v>37625020.99220001</v>
      </c>
      <c r="D10" s="588">
        <v>204143992.59499997</v>
      </c>
      <c r="E10" s="589">
        <v>241769013.58719999</v>
      </c>
      <c r="F10" s="588">
        <v>47277189.950000003</v>
      </c>
      <c r="G10" s="588">
        <v>275016233.79130602</v>
      </c>
      <c r="H10" s="590">
        <v>322293423.74130601</v>
      </c>
      <c r="I10" s="690"/>
      <c r="J10" s="690"/>
      <c r="K10" s="690"/>
      <c r="L10" s="690"/>
      <c r="M10" s="690"/>
      <c r="N10" s="690"/>
    </row>
    <row r="11" spans="1:14" ht="25.5">
      <c r="A11" s="421">
        <v>4</v>
      </c>
      <c r="B11" s="422" t="s">
        <v>178</v>
      </c>
      <c r="C11" s="588">
        <v>6817000</v>
      </c>
      <c r="D11" s="588">
        <v>0</v>
      </c>
      <c r="E11" s="589">
        <v>6817000</v>
      </c>
      <c r="F11" s="588">
        <v>5112000</v>
      </c>
      <c r="G11" s="588">
        <v>0</v>
      </c>
      <c r="H11" s="590">
        <v>5112000</v>
      </c>
      <c r="I11" s="690"/>
      <c r="J11" s="690"/>
      <c r="K11" s="690"/>
      <c r="L11" s="690"/>
      <c r="M11" s="690"/>
      <c r="N11" s="690"/>
    </row>
    <row r="12" spans="1:14" ht="15.75">
      <c r="A12" s="421">
        <v>4.0999999999999996</v>
      </c>
      <c r="B12" s="423" t="s">
        <v>610</v>
      </c>
      <c r="C12" s="588">
        <v>6817000</v>
      </c>
      <c r="D12" s="588"/>
      <c r="E12" s="589">
        <v>6817000</v>
      </c>
      <c r="F12" s="588">
        <v>5112000</v>
      </c>
      <c r="G12" s="588">
        <v>0</v>
      </c>
      <c r="H12" s="590">
        <v>5112000</v>
      </c>
      <c r="I12" s="690"/>
      <c r="J12" s="690"/>
      <c r="K12" s="690"/>
      <c r="L12" s="690"/>
      <c r="M12" s="690"/>
      <c r="N12" s="690"/>
    </row>
    <row r="13" spans="1:14" ht="15.75">
      <c r="A13" s="421">
        <v>4.2</v>
      </c>
      <c r="B13" s="423" t="s">
        <v>611</v>
      </c>
      <c r="C13" s="588"/>
      <c r="D13" s="588"/>
      <c r="E13" s="589">
        <v>0</v>
      </c>
      <c r="F13" s="588">
        <v>0</v>
      </c>
      <c r="G13" s="588">
        <v>0</v>
      </c>
      <c r="H13" s="590">
        <v>0</v>
      </c>
      <c r="I13" s="690"/>
      <c r="J13" s="690"/>
      <c r="K13" s="690"/>
      <c r="L13" s="690"/>
      <c r="M13" s="690"/>
      <c r="N13" s="690"/>
    </row>
    <row r="14" spans="1:14" ht="15.75">
      <c r="A14" s="421">
        <v>5</v>
      </c>
      <c r="B14" s="424" t="s">
        <v>612</v>
      </c>
      <c r="C14" s="588">
        <v>465186615.63339996</v>
      </c>
      <c r="D14" s="588">
        <v>873658469.29369962</v>
      </c>
      <c r="E14" s="589">
        <v>1338845084.9270997</v>
      </c>
      <c r="F14" s="588">
        <v>429689747.18590003</v>
      </c>
      <c r="G14" s="588">
        <v>1102004327.2098999</v>
      </c>
      <c r="H14" s="590">
        <v>1531694074.3957999</v>
      </c>
      <c r="I14" s="690"/>
      <c r="J14" s="690"/>
      <c r="K14" s="690"/>
      <c r="L14" s="690"/>
      <c r="M14" s="690"/>
      <c r="N14" s="690"/>
    </row>
    <row r="15" spans="1:14" ht="15.75">
      <c r="A15" s="421">
        <v>5.0999999999999996</v>
      </c>
      <c r="B15" s="425" t="s">
        <v>613</v>
      </c>
      <c r="C15" s="588">
        <v>12392984.196299998</v>
      </c>
      <c r="D15" s="588">
        <v>2626201.2744000005</v>
      </c>
      <c r="E15" s="589">
        <v>15019185.470699999</v>
      </c>
      <c r="F15" s="588">
        <v>26275173.379799999</v>
      </c>
      <c r="G15" s="588">
        <v>1313896.3746</v>
      </c>
      <c r="H15" s="590">
        <v>27589069.7544</v>
      </c>
      <c r="I15" s="690"/>
      <c r="J15" s="690"/>
      <c r="K15" s="690"/>
      <c r="L15" s="690"/>
      <c r="M15" s="690"/>
      <c r="N15" s="690"/>
    </row>
    <row r="16" spans="1:14" ht="15.75">
      <c r="A16" s="421">
        <v>5.2</v>
      </c>
      <c r="B16" s="425" t="s">
        <v>614</v>
      </c>
      <c r="C16" s="588"/>
      <c r="D16" s="588"/>
      <c r="E16" s="589">
        <v>0</v>
      </c>
      <c r="F16" s="588">
        <v>0</v>
      </c>
      <c r="G16" s="588">
        <v>0</v>
      </c>
      <c r="H16" s="590">
        <v>0</v>
      </c>
      <c r="I16" s="690"/>
      <c r="J16" s="690"/>
      <c r="K16" s="690"/>
      <c r="L16" s="690"/>
      <c r="M16" s="690"/>
      <c r="N16" s="690"/>
    </row>
    <row r="17" spans="1:14" ht="15.75">
      <c r="A17" s="421">
        <v>5.3</v>
      </c>
      <c r="B17" s="425" t="s">
        <v>615</v>
      </c>
      <c r="C17" s="588">
        <v>428497280.37529999</v>
      </c>
      <c r="D17" s="588">
        <v>839532056.79219961</v>
      </c>
      <c r="E17" s="589">
        <v>1268029337.1674995</v>
      </c>
      <c r="F17" s="588">
        <v>359839623.7026</v>
      </c>
      <c r="G17" s="588">
        <v>1045723935.7237999</v>
      </c>
      <c r="H17" s="590">
        <v>1405563559.4263999</v>
      </c>
      <c r="I17" s="690"/>
      <c r="J17" s="690"/>
      <c r="K17" s="690"/>
      <c r="L17" s="690"/>
      <c r="M17" s="690"/>
      <c r="N17" s="690"/>
    </row>
    <row r="18" spans="1:14" ht="15.75">
      <c r="A18" s="421" t="s">
        <v>180</v>
      </c>
      <c r="B18" s="426" t="s">
        <v>616</v>
      </c>
      <c r="C18" s="588">
        <v>113302781.02830018</v>
      </c>
      <c r="D18" s="588">
        <v>210258816.04069966</v>
      </c>
      <c r="E18" s="589">
        <v>323561597.06899983</v>
      </c>
      <c r="F18" s="588">
        <v>77376602.742899999</v>
      </c>
      <c r="G18" s="588">
        <v>215696676.37380001</v>
      </c>
      <c r="H18" s="590">
        <v>293073279.11669999</v>
      </c>
      <c r="I18" s="690"/>
      <c r="J18" s="690"/>
      <c r="K18" s="690"/>
      <c r="L18" s="690"/>
      <c r="M18" s="690"/>
      <c r="N18" s="690"/>
    </row>
    <row r="19" spans="1:14" ht="15.75">
      <c r="A19" s="421" t="s">
        <v>181</v>
      </c>
      <c r="B19" s="427" t="s">
        <v>617</v>
      </c>
      <c r="C19" s="588">
        <v>102682823.1038</v>
      </c>
      <c r="D19" s="588">
        <v>312837946.05170012</v>
      </c>
      <c r="E19" s="589">
        <v>415520769.15550011</v>
      </c>
      <c r="F19" s="588">
        <v>85516723.036799997</v>
      </c>
      <c r="G19" s="588">
        <v>494498566.20639998</v>
      </c>
      <c r="H19" s="590">
        <v>580015289.24319994</v>
      </c>
      <c r="I19" s="690"/>
      <c r="J19" s="690"/>
      <c r="K19" s="690"/>
      <c r="L19" s="690"/>
      <c r="M19" s="690"/>
      <c r="N19" s="690"/>
    </row>
    <row r="20" spans="1:14" ht="15.75">
      <c r="A20" s="421" t="s">
        <v>182</v>
      </c>
      <c r="B20" s="427" t="s">
        <v>618</v>
      </c>
      <c r="C20" s="588"/>
      <c r="D20" s="588"/>
      <c r="E20" s="589">
        <v>0</v>
      </c>
      <c r="F20" s="588">
        <v>0</v>
      </c>
      <c r="G20" s="588">
        <v>0</v>
      </c>
      <c r="H20" s="590">
        <v>0</v>
      </c>
      <c r="I20" s="690"/>
      <c r="J20" s="690"/>
      <c r="K20" s="690"/>
      <c r="L20" s="690"/>
      <c r="M20" s="690"/>
      <c r="N20" s="690"/>
    </row>
    <row r="21" spans="1:14" ht="15.75">
      <c r="A21" s="421" t="s">
        <v>183</v>
      </c>
      <c r="B21" s="427" t="s">
        <v>619</v>
      </c>
      <c r="C21" s="588">
        <v>62571093.982700013</v>
      </c>
      <c r="D21" s="588">
        <v>125344663.01969983</v>
      </c>
      <c r="E21" s="589">
        <v>187915757.00239983</v>
      </c>
      <c r="F21" s="588">
        <v>67445000.2685</v>
      </c>
      <c r="G21" s="588">
        <v>136382792.02500001</v>
      </c>
      <c r="H21" s="590">
        <v>203827792.29350001</v>
      </c>
      <c r="I21" s="690"/>
      <c r="J21" s="690"/>
      <c r="K21" s="690"/>
      <c r="L21" s="690"/>
      <c r="M21" s="690"/>
      <c r="N21" s="690"/>
    </row>
    <row r="22" spans="1:14" ht="15.75">
      <c r="A22" s="421" t="s">
        <v>184</v>
      </c>
      <c r="B22" s="427" t="s">
        <v>429</v>
      </c>
      <c r="C22" s="588">
        <v>149940582.26049984</v>
      </c>
      <c r="D22" s="588">
        <v>191090631.68009999</v>
      </c>
      <c r="E22" s="589">
        <v>341031213.9405998</v>
      </c>
      <c r="F22" s="588">
        <v>129501297.65440001</v>
      </c>
      <c r="G22" s="588">
        <v>199145901.11860001</v>
      </c>
      <c r="H22" s="590">
        <v>328647198.773</v>
      </c>
      <c r="I22" s="690"/>
      <c r="J22" s="690"/>
      <c r="K22" s="690"/>
      <c r="L22" s="690"/>
      <c r="M22" s="690"/>
      <c r="N22" s="690"/>
    </row>
    <row r="23" spans="1:14" ht="15.75">
      <c r="A23" s="421">
        <v>5.4</v>
      </c>
      <c r="B23" s="425" t="s">
        <v>620</v>
      </c>
      <c r="C23" s="588">
        <v>24291569.33179998</v>
      </c>
      <c r="D23" s="588">
        <v>31075420.213399988</v>
      </c>
      <c r="E23" s="589">
        <v>55366989.545199968</v>
      </c>
      <c r="F23" s="588">
        <v>35496249.988899998</v>
      </c>
      <c r="G23" s="588">
        <v>54522166.349100001</v>
      </c>
      <c r="H23" s="590">
        <v>90018416.338</v>
      </c>
      <c r="I23" s="690"/>
      <c r="J23" s="690"/>
      <c r="K23" s="690"/>
      <c r="L23" s="690"/>
      <c r="M23" s="690"/>
      <c r="N23" s="690"/>
    </row>
    <row r="24" spans="1:14" ht="15.75">
      <c r="A24" s="421">
        <v>5.5</v>
      </c>
      <c r="B24" s="425" t="s">
        <v>621</v>
      </c>
      <c r="C24" s="588"/>
      <c r="D24" s="588"/>
      <c r="E24" s="589">
        <v>0</v>
      </c>
      <c r="F24" s="588">
        <v>8078700.0807999996</v>
      </c>
      <c r="G24" s="588">
        <v>444328.71539999999</v>
      </c>
      <c r="H24" s="590">
        <v>8523028.7961999997</v>
      </c>
      <c r="I24" s="690"/>
      <c r="J24" s="690"/>
      <c r="K24" s="690"/>
      <c r="L24" s="690"/>
      <c r="M24" s="690"/>
      <c r="N24" s="690"/>
    </row>
    <row r="25" spans="1:14" ht="15.75">
      <c r="A25" s="421">
        <v>5.6</v>
      </c>
      <c r="B25" s="425" t="s">
        <v>622</v>
      </c>
      <c r="C25" s="588"/>
      <c r="D25" s="588"/>
      <c r="E25" s="589">
        <v>0</v>
      </c>
      <c r="F25" s="588">
        <v>0</v>
      </c>
      <c r="G25" s="588">
        <v>0</v>
      </c>
      <c r="H25" s="590">
        <v>0</v>
      </c>
      <c r="I25" s="690"/>
      <c r="J25" s="690"/>
      <c r="K25" s="690"/>
      <c r="L25" s="690"/>
      <c r="M25" s="690"/>
      <c r="N25" s="690"/>
    </row>
    <row r="26" spans="1:14" ht="15.75">
      <c r="A26" s="421">
        <v>5.7</v>
      </c>
      <c r="B26" s="425" t="s">
        <v>429</v>
      </c>
      <c r="C26" s="588">
        <v>4781.7299999999996</v>
      </c>
      <c r="D26" s="588">
        <v>424791.01369999995</v>
      </c>
      <c r="E26" s="589">
        <v>429572.74369999993</v>
      </c>
      <c r="F26" s="588">
        <v>3.3799999999999997E-2</v>
      </c>
      <c r="G26" s="588">
        <v>4.7E-2</v>
      </c>
      <c r="H26" s="590">
        <v>8.0799999999999997E-2</v>
      </c>
      <c r="I26" s="690"/>
      <c r="J26" s="690"/>
      <c r="K26" s="690"/>
      <c r="L26" s="690"/>
      <c r="M26" s="690"/>
      <c r="N26" s="690"/>
    </row>
    <row r="27" spans="1:14" ht="15.75">
      <c r="A27" s="421">
        <v>6</v>
      </c>
      <c r="B27" s="424" t="s">
        <v>623</v>
      </c>
      <c r="C27" s="588">
        <v>31956776.950000014</v>
      </c>
      <c r="D27" s="588">
        <v>47428007.801460013</v>
      </c>
      <c r="E27" s="589">
        <v>79384784.751460031</v>
      </c>
      <c r="F27" s="588">
        <v>41572191.200000003</v>
      </c>
      <c r="G27" s="588">
        <v>50746060.286068007</v>
      </c>
      <c r="H27" s="590">
        <v>92318251.48606801</v>
      </c>
      <c r="I27" s="690"/>
      <c r="J27" s="690"/>
      <c r="K27" s="690"/>
      <c r="L27" s="690"/>
      <c r="M27" s="690"/>
      <c r="N27" s="690"/>
    </row>
    <row r="28" spans="1:14" ht="15.75">
      <c r="A28" s="421">
        <v>7</v>
      </c>
      <c r="B28" s="424" t="s">
        <v>624</v>
      </c>
      <c r="C28" s="588">
        <v>51873447.640000008</v>
      </c>
      <c r="D28" s="588">
        <v>19812563.478999998</v>
      </c>
      <c r="E28" s="589">
        <v>71686011.119000003</v>
      </c>
      <c r="F28" s="588">
        <v>64743185.200000003</v>
      </c>
      <c r="G28" s="588">
        <v>13831956.281423002</v>
      </c>
      <c r="H28" s="590">
        <v>78575141.481423005</v>
      </c>
      <c r="I28" s="690"/>
      <c r="J28" s="690"/>
      <c r="K28" s="690"/>
      <c r="L28" s="690"/>
      <c r="M28" s="690"/>
      <c r="N28" s="690"/>
    </row>
    <row r="29" spans="1:14" ht="15.75">
      <c r="A29" s="421">
        <v>8</v>
      </c>
      <c r="B29" s="424" t="s">
        <v>625</v>
      </c>
      <c r="C29" s="588"/>
      <c r="D29" s="588">
        <v>496075.80960000004</v>
      </c>
      <c r="E29" s="589">
        <v>496075.80960000004</v>
      </c>
      <c r="F29" s="588">
        <v>0</v>
      </c>
      <c r="G29" s="588">
        <v>565627.48759999999</v>
      </c>
      <c r="H29" s="590">
        <v>565627.48759999999</v>
      </c>
      <c r="I29" s="690"/>
      <c r="J29" s="690"/>
      <c r="K29" s="690"/>
      <c r="L29" s="690"/>
      <c r="M29" s="690"/>
      <c r="N29" s="690"/>
    </row>
    <row r="30" spans="1:14" ht="15.75">
      <c r="A30" s="421">
        <v>9</v>
      </c>
      <c r="B30" s="422" t="s">
        <v>185</v>
      </c>
      <c r="C30" s="588">
        <v>3384200</v>
      </c>
      <c r="D30" s="588">
        <v>5747204.1004619999</v>
      </c>
      <c r="E30" s="589">
        <v>9131404.1004620008</v>
      </c>
      <c r="F30" s="588">
        <v>3766450</v>
      </c>
      <c r="G30" s="588">
        <v>9710577.3616000004</v>
      </c>
      <c r="H30" s="590">
        <v>13477027.3616</v>
      </c>
      <c r="I30" s="690"/>
      <c r="J30" s="690"/>
      <c r="K30" s="690"/>
      <c r="L30" s="690"/>
      <c r="M30" s="690"/>
      <c r="N30" s="690"/>
    </row>
    <row r="31" spans="1:14" ht="25.5">
      <c r="A31" s="421">
        <v>9.1</v>
      </c>
      <c r="B31" s="423" t="s">
        <v>626</v>
      </c>
      <c r="C31" s="588">
        <v>0</v>
      </c>
      <c r="D31" s="588">
        <v>4561800</v>
      </c>
      <c r="E31" s="589">
        <v>4561800</v>
      </c>
      <c r="F31" s="588">
        <v>0</v>
      </c>
      <c r="G31" s="588">
        <v>6738070</v>
      </c>
      <c r="H31" s="590">
        <v>6738070</v>
      </c>
      <c r="I31" s="690"/>
      <c r="J31" s="690"/>
      <c r="K31" s="690"/>
      <c r="L31" s="690"/>
      <c r="M31" s="690"/>
      <c r="N31" s="690"/>
    </row>
    <row r="32" spans="1:14" ht="25.5">
      <c r="A32" s="421">
        <v>9.1999999999999993</v>
      </c>
      <c r="B32" s="423" t="s">
        <v>627</v>
      </c>
      <c r="C32" s="588">
        <v>3384200</v>
      </c>
      <c r="D32" s="588">
        <v>1185404.1004620001</v>
      </c>
      <c r="E32" s="589">
        <v>4569604.1004619999</v>
      </c>
      <c r="F32" s="588">
        <v>3766450</v>
      </c>
      <c r="G32" s="588">
        <v>2972507.3615999999</v>
      </c>
      <c r="H32" s="590">
        <v>6738957.3616000004</v>
      </c>
      <c r="I32" s="690"/>
      <c r="J32" s="690"/>
      <c r="K32" s="690"/>
      <c r="L32" s="690"/>
      <c r="M32" s="690"/>
      <c r="N32" s="690"/>
    </row>
    <row r="33" spans="1:14" ht="25.5">
      <c r="A33" s="421">
        <v>9.3000000000000007</v>
      </c>
      <c r="B33" s="423" t="s">
        <v>628</v>
      </c>
      <c r="C33" s="588"/>
      <c r="D33" s="588"/>
      <c r="E33" s="589">
        <v>0</v>
      </c>
      <c r="F33" s="588">
        <v>0</v>
      </c>
      <c r="G33" s="588">
        <v>0</v>
      </c>
      <c r="H33" s="590">
        <v>0</v>
      </c>
      <c r="I33" s="690"/>
      <c r="J33" s="690"/>
      <c r="K33" s="690"/>
      <c r="L33" s="690"/>
      <c r="M33" s="690"/>
      <c r="N33" s="690"/>
    </row>
    <row r="34" spans="1:14" ht="15.75">
      <c r="A34" s="421">
        <v>9.4</v>
      </c>
      <c r="B34" s="423" t="s">
        <v>629</v>
      </c>
      <c r="C34" s="588"/>
      <c r="D34" s="588"/>
      <c r="E34" s="589">
        <v>0</v>
      </c>
      <c r="F34" s="588">
        <v>0</v>
      </c>
      <c r="G34" s="588">
        <v>0</v>
      </c>
      <c r="H34" s="590">
        <v>0</v>
      </c>
      <c r="I34" s="690"/>
      <c r="J34" s="690"/>
      <c r="K34" s="690"/>
      <c r="L34" s="690"/>
      <c r="M34" s="690"/>
      <c r="N34" s="690"/>
    </row>
    <row r="35" spans="1:14" ht="15.75">
      <c r="A35" s="421">
        <v>9.5</v>
      </c>
      <c r="B35" s="423" t="s">
        <v>630</v>
      </c>
      <c r="C35" s="588"/>
      <c r="D35" s="588"/>
      <c r="E35" s="589">
        <v>0</v>
      </c>
      <c r="F35" s="588">
        <v>0</v>
      </c>
      <c r="G35" s="588">
        <v>0</v>
      </c>
      <c r="H35" s="590">
        <v>0</v>
      </c>
      <c r="I35" s="690"/>
      <c r="J35" s="690"/>
      <c r="K35" s="690"/>
      <c r="L35" s="690"/>
      <c r="M35" s="690"/>
      <c r="N35" s="690"/>
    </row>
    <row r="36" spans="1:14" ht="25.5">
      <c r="A36" s="421">
        <v>9.6</v>
      </c>
      <c r="B36" s="423" t="s">
        <v>631</v>
      </c>
      <c r="C36" s="588"/>
      <c r="D36" s="588"/>
      <c r="E36" s="589">
        <v>0</v>
      </c>
      <c r="F36" s="588">
        <v>0</v>
      </c>
      <c r="G36" s="588">
        <v>0</v>
      </c>
      <c r="H36" s="590">
        <v>0</v>
      </c>
      <c r="I36" s="690"/>
      <c r="J36" s="690"/>
      <c r="K36" s="690"/>
      <c r="L36" s="690"/>
      <c r="M36" s="690"/>
      <c r="N36" s="690"/>
    </row>
    <row r="37" spans="1:14" ht="25.5">
      <c r="A37" s="421">
        <v>9.6999999999999993</v>
      </c>
      <c r="B37" s="423" t="s">
        <v>632</v>
      </c>
      <c r="C37" s="588"/>
      <c r="D37" s="588"/>
      <c r="E37" s="589">
        <v>0</v>
      </c>
      <c r="F37" s="588">
        <v>0</v>
      </c>
      <c r="G37" s="588">
        <v>0</v>
      </c>
      <c r="H37" s="590">
        <v>0</v>
      </c>
      <c r="I37" s="690"/>
      <c r="J37" s="690"/>
      <c r="K37" s="690"/>
      <c r="L37" s="690"/>
      <c r="M37" s="690"/>
      <c r="N37" s="690"/>
    </row>
    <row r="38" spans="1:14" ht="15.75">
      <c r="A38" s="421">
        <v>10</v>
      </c>
      <c r="B38" s="424" t="s">
        <v>633</v>
      </c>
      <c r="C38" s="591">
        <v>6416233.6600000001</v>
      </c>
      <c r="D38" s="591">
        <v>15943605.688834</v>
      </c>
      <c r="E38" s="589">
        <v>22359839.348834001</v>
      </c>
      <c r="F38" s="591">
        <v>6336193.4700000007</v>
      </c>
      <c r="G38" s="591">
        <v>15615032.609999998</v>
      </c>
      <c r="H38" s="590">
        <v>21951226.079999998</v>
      </c>
      <c r="I38" s="690"/>
      <c r="J38" s="690"/>
      <c r="K38" s="690"/>
      <c r="L38" s="690"/>
      <c r="M38" s="690"/>
      <c r="N38" s="690"/>
    </row>
    <row r="39" spans="1:14" ht="15.75">
      <c r="A39" s="421">
        <v>10.1</v>
      </c>
      <c r="B39" s="423" t="s">
        <v>634</v>
      </c>
      <c r="C39" s="588">
        <v>40161.449999999997</v>
      </c>
      <c r="D39" s="588">
        <v>563889.81093000004</v>
      </c>
      <c r="E39" s="589">
        <v>604051.26092999999</v>
      </c>
      <c r="F39" s="588">
        <v>0</v>
      </c>
      <c r="G39" s="588">
        <v>1992826.1419000002</v>
      </c>
      <c r="H39" s="590">
        <v>1992826.1419000002</v>
      </c>
      <c r="I39" s="690"/>
      <c r="J39" s="690"/>
      <c r="K39" s="690"/>
      <c r="L39" s="690"/>
      <c r="M39" s="690"/>
      <c r="N39" s="690"/>
    </row>
    <row r="40" spans="1:14" ht="25.5">
      <c r="A40" s="421">
        <v>10.199999999999999</v>
      </c>
      <c r="B40" s="423" t="s">
        <v>635</v>
      </c>
      <c r="C40" s="588">
        <v>4210.5</v>
      </c>
      <c r="D40" s="588">
        <v>157043.249056</v>
      </c>
      <c r="E40" s="589">
        <v>161253.749056</v>
      </c>
      <c r="F40" s="588">
        <v>0</v>
      </c>
      <c r="G40" s="588">
        <v>144694.34810000006</v>
      </c>
      <c r="H40" s="590">
        <v>144694.34810000006</v>
      </c>
      <c r="I40" s="690"/>
      <c r="J40" s="690"/>
      <c r="K40" s="690"/>
      <c r="L40" s="690"/>
      <c r="M40" s="690"/>
      <c r="N40" s="690"/>
    </row>
    <row r="41" spans="1:14" ht="25.5">
      <c r="A41" s="421">
        <v>10.3</v>
      </c>
      <c r="B41" s="423" t="s">
        <v>636</v>
      </c>
      <c r="C41" s="588">
        <v>4802665.74</v>
      </c>
      <c r="D41" s="588">
        <v>13180288.532755001</v>
      </c>
      <c r="E41" s="589">
        <v>17982954.272755001</v>
      </c>
      <c r="F41" s="588">
        <v>5098681.2500000009</v>
      </c>
      <c r="G41" s="588">
        <v>12827803.669999998</v>
      </c>
      <c r="H41" s="590">
        <v>17926484.919999998</v>
      </c>
      <c r="I41" s="690"/>
      <c r="J41" s="690"/>
      <c r="K41" s="690"/>
      <c r="L41" s="690"/>
      <c r="M41" s="690"/>
      <c r="N41" s="690"/>
    </row>
    <row r="42" spans="1:14" ht="25.5">
      <c r="A42" s="421">
        <v>10.4</v>
      </c>
      <c r="B42" s="423" t="s">
        <v>637</v>
      </c>
      <c r="C42" s="588">
        <v>1613567.92</v>
      </c>
      <c r="D42" s="588">
        <v>2763317.1560789999</v>
      </c>
      <c r="E42" s="589">
        <v>4376885.0760789998</v>
      </c>
      <c r="F42" s="588">
        <v>1237512.2200000002</v>
      </c>
      <c r="G42" s="588">
        <v>2787228.9399999995</v>
      </c>
      <c r="H42" s="590">
        <v>4024741.1599999997</v>
      </c>
      <c r="I42" s="690"/>
      <c r="J42" s="690"/>
      <c r="K42" s="690"/>
      <c r="L42" s="690"/>
      <c r="M42" s="690"/>
      <c r="N42" s="690"/>
    </row>
    <row r="43" spans="1:14" ht="15.75">
      <c r="A43" s="421">
        <v>11</v>
      </c>
      <c r="B43" s="428" t="s">
        <v>186</v>
      </c>
      <c r="C43" s="588"/>
      <c r="D43" s="588"/>
      <c r="E43" s="589">
        <v>0</v>
      </c>
      <c r="F43" s="588">
        <v>0</v>
      </c>
      <c r="G43" s="588">
        <v>0</v>
      </c>
      <c r="H43" s="590">
        <v>0</v>
      </c>
      <c r="I43" s="690"/>
      <c r="J43" s="690"/>
      <c r="K43" s="690"/>
      <c r="L43" s="690"/>
      <c r="M43" s="690"/>
      <c r="N43" s="690"/>
    </row>
    <row r="44" spans="1:14" ht="15.75">
      <c r="C44" s="430"/>
      <c r="D44" s="430"/>
      <c r="E44" s="430"/>
      <c r="F44" s="430"/>
      <c r="G44" s="430"/>
      <c r="H44" s="430"/>
    </row>
    <row r="45" spans="1:14" ht="15.75">
      <c r="C45" s="430"/>
      <c r="D45" s="430"/>
      <c r="E45" s="430"/>
      <c r="F45" s="430"/>
      <c r="G45" s="430"/>
      <c r="H45" s="430"/>
    </row>
    <row r="46" spans="1:14" ht="15.75">
      <c r="C46" s="430"/>
      <c r="D46" s="430"/>
      <c r="E46" s="430"/>
      <c r="F46" s="430"/>
      <c r="G46" s="430"/>
      <c r="H46" s="430"/>
    </row>
    <row r="47" spans="1:14" ht="15.75">
      <c r="C47" s="430"/>
      <c r="D47" s="430"/>
      <c r="E47" s="430"/>
      <c r="F47" s="430"/>
      <c r="G47" s="430"/>
      <c r="H47" s="430"/>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M24"/>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O16" sqref="O16"/>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6" bestFit="1" customWidth="1"/>
    <col min="8" max="11" width="9.7109375" style="6" customWidth="1"/>
    <col min="12" max="16384" width="9.140625" style="6"/>
  </cols>
  <sheetData>
    <row r="1" spans="1:13" ht="15">
      <c r="A1" s="10" t="s">
        <v>108</v>
      </c>
      <c r="B1" s="9" t="str">
        <f>Info!C2</f>
        <v>ს.ს "პროკრედიტ ბანკი"</v>
      </c>
      <c r="C1" s="9"/>
    </row>
    <row r="2" spans="1:13" ht="15">
      <c r="A2" s="10" t="s">
        <v>109</v>
      </c>
      <c r="B2" s="326">
        <f>'1. key ratios'!B2</f>
        <v>45657</v>
      </c>
      <c r="C2" s="9"/>
    </row>
    <row r="3" spans="1:13" ht="15">
      <c r="A3" s="10"/>
      <c r="B3" s="9"/>
      <c r="C3" s="9"/>
    </row>
    <row r="4" spans="1:13" ht="15" customHeight="1" thickBot="1">
      <c r="A4" s="141" t="s">
        <v>190</v>
      </c>
      <c r="B4" s="142" t="s">
        <v>107</v>
      </c>
      <c r="C4" s="143" t="s">
        <v>87</v>
      </c>
    </row>
    <row r="5" spans="1:13" ht="15" customHeight="1">
      <c r="A5" s="139" t="s">
        <v>25</v>
      </c>
      <c r="B5" s="140"/>
      <c r="C5" s="310" t="str">
        <f>INT((MONTH($B$2))/3)&amp;"Q"&amp;"-"&amp;YEAR($B$2)</f>
        <v>4Q-2024</v>
      </c>
      <c r="D5" s="310" t="str">
        <f>IF(INT(MONTH($B$2))=3, "4"&amp;"Q"&amp;"-"&amp;YEAR($B$2)-1, IF(INT(MONTH($B$2))=6, "1"&amp;"Q"&amp;"-"&amp;YEAR($B$2), IF(INT(MONTH($B$2))=9, "2"&amp;"Q"&amp;"-"&amp;YEAR($B$2),IF(INT(MONTH($B$2))=12, "3"&amp;"Q"&amp;"-"&amp;YEAR($B$2), 0))))</f>
        <v>3Q-2024</v>
      </c>
      <c r="E5" s="310" t="str">
        <f>IF(INT(MONTH($B$2))=3, "3"&amp;"Q"&amp;"-"&amp;YEAR($B$2)-1, IF(INT(MONTH($B$2))=6, "4"&amp;"Q"&amp;"-"&amp;YEAR($B$2)-1, IF(INT(MONTH($B$2))=9, "1"&amp;"Q"&amp;"-"&amp;YEAR($B$2),IF(INT(MONTH($B$2))=12, "2"&amp;"Q"&amp;"-"&amp;YEAR($B$2), 0))))</f>
        <v>2Q-2024</v>
      </c>
      <c r="F5" s="310" t="str">
        <f>IF(INT(MONTH($B$2))=3, "2"&amp;"Q"&amp;"-"&amp;YEAR($B$2)-1, IF(INT(MONTH($B$2))=6, "3"&amp;"Q"&amp;"-"&amp;YEAR($B$2)-1, IF(INT(MONTH($B$2))=9, "4"&amp;"Q"&amp;"-"&amp;YEAR($B$2)-1,IF(INT(MONTH($B$2))=12, "1"&amp;"Q"&amp;"-"&amp;YEAR($B$2), 0))))</f>
        <v>1Q-2024</v>
      </c>
      <c r="G5" s="310" t="str">
        <f>IF(INT(MONTH($B$2))=3, "1"&amp;"Q"&amp;"-"&amp;YEAR($B$2)-1, IF(INT(MONTH($B$2))=6, "2"&amp;"Q"&amp;"-"&amp;YEAR($B$2)-1, IF(INT(MONTH($B$2))=9, "3"&amp;"Q"&amp;"-"&amp;YEAR($B$2)-1,IF(INT(MONTH($B$2))=12, "4"&amp;"Q"&amp;"-"&amp;YEAR($B$2)-1, 0))))</f>
        <v>4Q-2023</v>
      </c>
    </row>
    <row r="6" spans="1:13" ht="15" customHeight="1">
      <c r="A6" s="244">
        <v>1</v>
      </c>
      <c r="B6" s="296" t="s">
        <v>112</v>
      </c>
      <c r="C6" s="245">
        <v>1324901127.8743341</v>
      </c>
      <c r="D6" s="298">
        <v>1342862276.3380327</v>
      </c>
      <c r="E6" s="246">
        <v>1292620485.6068509</v>
      </c>
      <c r="F6" s="245">
        <v>1202420970.2015409</v>
      </c>
      <c r="G6" s="299">
        <v>1164412912.0393045</v>
      </c>
      <c r="H6" s="592"/>
      <c r="I6" s="592"/>
      <c r="J6" s="592"/>
      <c r="K6" s="592"/>
      <c r="L6" s="592"/>
      <c r="M6" s="592"/>
    </row>
    <row r="7" spans="1:13" ht="15" customHeight="1">
      <c r="A7" s="244">
        <v>1.1000000000000001</v>
      </c>
      <c r="B7" s="247" t="s">
        <v>328</v>
      </c>
      <c r="C7" s="248">
        <v>1244964361.0332942</v>
      </c>
      <c r="D7" s="300">
        <v>1265881442.5640428</v>
      </c>
      <c r="E7" s="248">
        <v>1211221330.271251</v>
      </c>
      <c r="F7" s="248">
        <v>1118290373.5674169</v>
      </c>
      <c r="G7" s="301">
        <v>1076333140.6233594</v>
      </c>
      <c r="H7" s="592"/>
      <c r="I7" s="592"/>
      <c r="J7" s="592"/>
      <c r="K7" s="592"/>
      <c r="L7" s="592"/>
    </row>
    <row r="8" spans="1:13" ht="25.5">
      <c r="A8" s="244" t="s">
        <v>157</v>
      </c>
      <c r="B8" s="249" t="s">
        <v>187</v>
      </c>
      <c r="C8" s="248"/>
      <c r="D8" s="300">
        <v>0</v>
      </c>
      <c r="E8" s="248">
        <v>0</v>
      </c>
      <c r="F8" s="248">
        <v>0</v>
      </c>
      <c r="G8" s="301">
        <v>0</v>
      </c>
      <c r="H8" s="592"/>
      <c r="I8" s="592"/>
      <c r="J8" s="592"/>
      <c r="K8" s="592"/>
      <c r="L8" s="592"/>
    </row>
    <row r="9" spans="1:13" ht="15" customHeight="1">
      <c r="A9" s="244">
        <v>1.2</v>
      </c>
      <c r="B9" s="247" t="s">
        <v>21</v>
      </c>
      <c r="C9" s="248">
        <v>79936766.84104</v>
      </c>
      <c r="D9" s="300">
        <v>76980833.77398999</v>
      </c>
      <c r="E9" s="248">
        <v>81399155.335600004</v>
      </c>
      <c r="F9" s="248">
        <v>84130596.634123996</v>
      </c>
      <c r="G9" s="301">
        <v>88079771.415945008</v>
      </c>
      <c r="H9" s="592"/>
      <c r="I9" s="592"/>
      <c r="J9" s="592"/>
      <c r="K9" s="592"/>
      <c r="L9" s="592"/>
    </row>
    <row r="10" spans="1:13" ht="15" customHeight="1">
      <c r="A10" s="244">
        <v>1.3</v>
      </c>
      <c r="B10" s="297" t="s">
        <v>74</v>
      </c>
      <c r="C10" s="248">
        <v>0</v>
      </c>
      <c r="D10" s="300">
        <v>0</v>
      </c>
      <c r="E10" s="248">
        <v>0</v>
      </c>
      <c r="F10" s="248">
        <v>0</v>
      </c>
      <c r="G10" s="301">
        <v>0</v>
      </c>
      <c r="H10" s="592"/>
      <c r="I10" s="592"/>
      <c r="J10" s="592"/>
      <c r="K10" s="592"/>
      <c r="L10" s="592"/>
    </row>
    <row r="11" spans="1:13" ht="15" customHeight="1">
      <c r="A11" s="244">
        <v>2</v>
      </c>
      <c r="B11" s="296" t="s">
        <v>113</v>
      </c>
      <c r="C11" s="248">
        <v>3894648.3479703465</v>
      </c>
      <c r="D11" s="300">
        <v>5665686.9446402555</v>
      </c>
      <c r="E11" s="248">
        <v>6976231.6372282691</v>
      </c>
      <c r="F11" s="248">
        <v>2909780.1571054664</v>
      </c>
      <c r="G11" s="301">
        <v>0</v>
      </c>
      <c r="H11" s="592"/>
      <c r="I11" s="592"/>
      <c r="J11" s="592"/>
      <c r="K11" s="592"/>
      <c r="L11" s="592"/>
    </row>
    <row r="12" spans="1:13" ht="15" customHeight="1">
      <c r="A12" s="244">
        <v>3</v>
      </c>
      <c r="B12" s="296" t="s">
        <v>111</v>
      </c>
      <c r="C12" s="248">
        <v>184082105.70624998</v>
      </c>
      <c r="D12" s="301">
        <v>177590182.32499996</v>
      </c>
      <c r="E12" s="301">
        <v>177590182.32499996</v>
      </c>
      <c r="F12" s="301">
        <v>177590182.32499996</v>
      </c>
      <c r="G12" s="301">
        <v>177590182.32499996</v>
      </c>
      <c r="H12" s="592"/>
      <c r="I12" s="592"/>
      <c r="J12" s="592"/>
      <c r="K12" s="592"/>
      <c r="L12" s="592"/>
    </row>
    <row r="13" spans="1:13" ht="15" customHeight="1" thickBot="1">
      <c r="A13" s="73">
        <v>4</v>
      </c>
      <c r="B13" s="304" t="s">
        <v>158</v>
      </c>
      <c r="C13" s="151">
        <v>1512877881.9285543</v>
      </c>
      <c r="D13" s="302">
        <v>1526121317.0139229</v>
      </c>
      <c r="E13" s="152">
        <v>1477190070.9753292</v>
      </c>
      <c r="F13" s="151">
        <v>1382924104.0898964</v>
      </c>
      <c r="G13" s="303">
        <v>1342003094.3643045</v>
      </c>
      <c r="H13" s="592"/>
      <c r="I13" s="592"/>
      <c r="J13" s="592"/>
      <c r="K13" s="592"/>
      <c r="L13" s="592"/>
    </row>
    <row r="14" spans="1:13">
      <c r="B14" s="14"/>
    </row>
    <row r="15" spans="1:13" ht="25.5">
      <c r="B15" s="14" t="s">
        <v>329</v>
      </c>
      <c r="C15" s="655"/>
      <c r="D15" s="655"/>
      <c r="E15" s="655"/>
      <c r="F15" s="655"/>
      <c r="G15" s="655"/>
    </row>
    <row r="16" spans="1:13">
      <c r="B16" s="14"/>
      <c r="C16" s="655"/>
      <c r="D16" s="655"/>
      <c r="E16" s="655"/>
      <c r="F16" s="655"/>
      <c r="G16" s="655"/>
    </row>
    <row r="17" spans="2:7">
      <c r="B17" s="14"/>
      <c r="C17" s="655"/>
      <c r="D17" s="655"/>
      <c r="E17" s="655"/>
      <c r="F17" s="655"/>
      <c r="G17" s="655"/>
    </row>
    <row r="18" spans="2:7">
      <c r="B18" s="14"/>
      <c r="C18" s="655"/>
      <c r="D18" s="655"/>
      <c r="E18" s="655"/>
      <c r="F18" s="655"/>
      <c r="G18" s="655"/>
    </row>
    <row r="19" spans="2:7">
      <c r="C19" s="655"/>
      <c r="D19" s="655"/>
      <c r="E19" s="655"/>
      <c r="F19" s="655"/>
      <c r="G19" s="655"/>
    </row>
    <row r="20" spans="2:7">
      <c r="C20" s="655"/>
      <c r="D20" s="655"/>
      <c r="E20" s="655"/>
      <c r="F20" s="655"/>
      <c r="G20" s="655"/>
    </row>
    <row r="21" spans="2:7">
      <c r="C21" s="655"/>
      <c r="D21" s="655"/>
      <c r="E21" s="655"/>
      <c r="F21" s="655"/>
      <c r="G21" s="655"/>
    </row>
    <row r="22" spans="2:7">
      <c r="C22" s="655"/>
      <c r="D22" s="655"/>
      <c r="E22" s="655"/>
      <c r="F22" s="655"/>
      <c r="G22" s="655"/>
    </row>
    <row r="23" spans="2:7">
      <c r="C23" s="655"/>
      <c r="D23" s="655"/>
      <c r="E23" s="655"/>
      <c r="F23" s="655"/>
      <c r="G23" s="655"/>
    </row>
    <row r="24" spans="2:7">
      <c r="C24" s="655"/>
      <c r="D24" s="655"/>
      <c r="E24" s="655"/>
      <c r="F24" s="655"/>
      <c r="G24" s="655"/>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8"/>
  <sheetViews>
    <sheetView showGridLines="0" zoomScale="80" zoomScaleNormal="80" workbookViewId="0">
      <pane xSplit="1" ySplit="4" topLeftCell="B5" activePane="bottomRight" state="frozen"/>
      <selection pane="topRight" activeCell="B1" sqref="B1"/>
      <selection pane="bottomLeft" activeCell="A4" sqref="A4"/>
      <selection pane="bottomRight" activeCell="M17" sqref="M17"/>
    </sheetView>
  </sheetViews>
  <sheetFormatPr defaultRowHeight="15"/>
  <cols>
    <col min="1" max="1" width="9.5703125" style="1" bestFit="1" customWidth="1"/>
    <col min="2" max="2" width="58.85546875" style="1" customWidth="1"/>
    <col min="3" max="3" width="126.28515625" style="1" bestFit="1" customWidth="1"/>
  </cols>
  <sheetData>
    <row r="1" spans="1:8">
      <c r="A1" s="1" t="s">
        <v>108</v>
      </c>
      <c r="B1" s="1" t="str">
        <f>Info!C2</f>
        <v>ს.ს "პროკრედიტ ბანკი"</v>
      </c>
    </row>
    <row r="2" spans="1:8">
      <c r="A2" s="1" t="s">
        <v>109</v>
      </c>
      <c r="B2" s="326">
        <f>'1. key ratios'!B2</f>
        <v>45657</v>
      </c>
    </row>
    <row r="4" spans="1:8" ht="25.5" customHeight="1" thickBot="1">
      <c r="A4" s="145" t="s">
        <v>191</v>
      </c>
      <c r="B4" s="21" t="s">
        <v>91</v>
      </c>
      <c r="C4" s="7"/>
    </row>
    <row r="5" spans="1:8" ht="15.75">
      <c r="A5" s="5"/>
      <c r="B5" s="292" t="s">
        <v>92</v>
      </c>
      <c r="C5" s="308" t="s">
        <v>342</v>
      </c>
    </row>
    <row r="6" spans="1:8">
      <c r="A6" s="8">
        <v>1</v>
      </c>
      <c r="B6" s="22" t="s">
        <v>744</v>
      </c>
      <c r="C6" s="305" t="s">
        <v>745</v>
      </c>
    </row>
    <row r="7" spans="1:8">
      <c r="A7" s="8">
        <v>2</v>
      </c>
      <c r="B7" s="22" t="s">
        <v>746</v>
      </c>
      <c r="C7" s="305" t="s">
        <v>747</v>
      </c>
    </row>
    <row r="8" spans="1:8">
      <c r="A8" s="8">
        <v>3</v>
      </c>
      <c r="B8" s="22" t="s">
        <v>748</v>
      </c>
      <c r="C8" s="305" t="s">
        <v>749</v>
      </c>
    </row>
    <row r="9" spans="1:8">
      <c r="A9" s="8">
        <v>4</v>
      </c>
      <c r="B9" s="22" t="s">
        <v>750</v>
      </c>
      <c r="C9" s="305" t="s">
        <v>747</v>
      </c>
    </row>
    <row r="10" spans="1:8">
      <c r="A10" s="8">
        <v>5</v>
      </c>
      <c r="B10" s="22" t="s">
        <v>751</v>
      </c>
      <c r="C10" s="305" t="s">
        <v>749</v>
      </c>
    </row>
    <row r="11" spans="1:8">
      <c r="A11" s="8">
        <v>6</v>
      </c>
      <c r="B11" s="22"/>
      <c r="C11" s="305"/>
    </row>
    <row r="12" spans="1:8">
      <c r="A12" s="8">
        <v>7</v>
      </c>
      <c r="B12" s="22"/>
      <c r="C12" s="305"/>
      <c r="H12" s="2"/>
    </row>
    <row r="13" spans="1:8">
      <c r="A13" s="8">
        <v>8</v>
      </c>
      <c r="B13" s="22"/>
      <c r="C13" s="305"/>
    </row>
    <row r="14" spans="1:8">
      <c r="A14" s="8">
        <v>9</v>
      </c>
      <c r="B14" s="22"/>
      <c r="C14" s="305"/>
    </row>
    <row r="15" spans="1:8">
      <c r="A15" s="8">
        <v>10</v>
      </c>
      <c r="B15" s="22"/>
      <c r="C15" s="305"/>
    </row>
    <row r="16" spans="1:8">
      <c r="A16" s="8"/>
      <c r="B16" s="721"/>
      <c r="C16" s="722"/>
    </row>
    <row r="17" spans="1:3">
      <c r="A17" s="8"/>
      <c r="B17" s="293" t="s">
        <v>93</v>
      </c>
      <c r="C17" s="309" t="s">
        <v>343</v>
      </c>
    </row>
    <row r="18" spans="1:3" ht="15.75">
      <c r="A18" s="8">
        <v>1</v>
      </c>
      <c r="B18" s="18" t="s">
        <v>752</v>
      </c>
      <c r="C18" s="306" t="s">
        <v>753</v>
      </c>
    </row>
    <row r="19" spans="1:3" ht="15.75">
      <c r="A19" s="8">
        <v>2</v>
      </c>
      <c r="B19" s="18" t="s">
        <v>754</v>
      </c>
      <c r="C19" s="306" t="s">
        <v>755</v>
      </c>
    </row>
    <row r="20" spans="1:3" ht="15.75">
      <c r="A20" s="8">
        <v>3</v>
      </c>
      <c r="B20" s="18" t="s">
        <v>756</v>
      </c>
      <c r="C20" s="306" t="s">
        <v>757</v>
      </c>
    </row>
    <row r="21" spans="1:3" ht="15.75">
      <c r="A21" s="8">
        <v>4</v>
      </c>
      <c r="B21" s="18" t="s">
        <v>758</v>
      </c>
      <c r="C21" s="306" t="s">
        <v>759</v>
      </c>
    </row>
    <row r="22" spans="1:3" ht="15.75">
      <c r="A22" s="8">
        <v>5</v>
      </c>
      <c r="B22" s="18"/>
      <c r="C22" s="306"/>
    </row>
    <row r="23" spans="1:3" ht="15.75">
      <c r="A23" s="8">
        <v>6</v>
      </c>
      <c r="B23" s="18"/>
      <c r="C23" s="306"/>
    </row>
    <row r="24" spans="1:3" ht="15.75">
      <c r="A24" s="8">
        <v>7</v>
      </c>
      <c r="B24" s="18"/>
      <c r="C24" s="306"/>
    </row>
    <row r="25" spans="1:3" ht="15.75">
      <c r="A25" s="8">
        <v>8</v>
      </c>
      <c r="B25" s="18"/>
      <c r="C25" s="306"/>
    </row>
    <row r="26" spans="1:3" ht="15.75">
      <c r="A26" s="8">
        <v>9</v>
      </c>
      <c r="B26" s="18"/>
      <c r="C26" s="306"/>
    </row>
    <row r="27" spans="1:3" ht="15.75" customHeight="1">
      <c r="A27" s="8">
        <v>10</v>
      </c>
      <c r="B27" s="18"/>
      <c r="C27" s="307"/>
    </row>
    <row r="28" spans="1:3" ht="15.75" customHeight="1">
      <c r="A28" s="8"/>
      <c r="B28" s="18"/>
      <c r="C28" s="19"/>
    </row>
    <row r="29" spans="1:3" ht="30" customHeight="1">
      <c r="A29" s="8"/>
      <c r="B29" s="723" t="s">
        <v>94</v>
      </c>
      <c r="C29" s="724"/>
    </row>
    <row r="30" spans="1:3">
      <c r="A30" s="8">
        <v>1</v>
      </c>
      <c r="B30" s="22" t="s">
        <v>760</v>
      </c>
      <c r="C30" s="593">
        <v>1</v>
      </c>
    </row>
    <row r="31" spans="1:3" ht="15.75" customHeight="1">
      <c r="A31" s="8"/>
      <c r="B31" s="22"/>
      <c r="C31" s="23"/>
    </row>
    <row r="32" spans="1:3" ht="29.25" customHeight="1">
      <c r="A32" s="8"/>
      <c r="B32" s="723" t="s">
        <v>174</v>
      </c>
      <c r="C32" s="724"/>
    </row>
    <row r="33" spans="1:3">
      <c r="A33" s="8">
        <v>1</v>
      </c>
      <c r="B33" s="22" t="s">
        <v>761</v>
      </c>
      <c r="C33" s="596">
        <v>0.183</v>
      </c>
    </row>
    <row r="34" spans="1:3">
      <c r="A34" s="594">
        <v>2</v>
      </c>
      <c r="B34" s="595" t="s">
        <v>762</v>
      </c>
      <c r="C34" s="597">
        <v>0.13200000000000001</v>
      </c>
    </row>
    <row r="35" spans="1:3">
      <c r="A35" s="594">
        <v>3</v>
      </c>
      <c r="B35" s="595" t="s">
        <v>766</v>
      </c>
      <c r="C35" s="597">
        <v>0.125</v>
      </c>
    </row>
    <row r="36" spans="1:3">
      <c r="A36" s="594">
        <v>4</v>
      </c>
      <c r="B36" s="595" t="s">
        <v>767</v>
      </c>
      <c r="C36" s="597">
        <v>8.6999999999999994E-2</v>
      </c>
    </row>
    <row r="37" spans="1:3">
      <c r="A37" s="594">
        <v>5</v>
      </c>
      <c r="B37" s="595" t="s">
        <v>768</v>
      </c>
      <c r="C37" s="597">
        <v>8.5999999999999993E-2</v>
      </c>
    </row>
    <row r="38" spans="1:3" ht="15.75" thickBot="1">
      <c r="A38" s="598"/>
      <c r="B38" s="24"/>
      <c r="C38" s="599"/>
    </row>
  </sheetData>
  <mergeCells count="3">
    <mergeCell ref="B16:C16"/>
    <mergeCell ref="B32:C32"/>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H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K11" sqref="K11"/>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8" ht="15.75">
      <c r="A1" s="10" t="s">
        <v>108</v>
      </c>
      <c r="B1" s="9" t="str">
        <f>Info!C2</f>
        <v>ს.ს "პროკრედიტ ბანკი"</v>
      </c>
    </row>
    <row r="2" spans="1:8" s="10" customFormat="1" ht="15.75" customHeight="1">
      <c r="A2" s="10" t="s">
        <v>109</v>
      </c>
      <c r="B2" s="326">
        <f>'1. key ratios'!B2</f>
        <v>45657</v>
      </c>
    </row>
    <row r="3" spans="1:8" s="10" customFormat="1" ht="15.75" customHeight="1"/>
    <row r="4" spans="1:8" s="10" customFormat="1" ht="15.75" customHeight="1" thickBot="1">
      <c r="A4" s="146" t="s">
        <v>192</v>
      </c>
      <c r="B4" s="147" t="s">
        <v>168</v>
      </c>
      <c r="C4" s="121"/>
      <c r="D4" s="121"/>
      <c r="E4" s="122" t="s">
        <v>87</v>
      </c>
    </row>
    <row r="5" spans="1:8" s="69" customFormat="1" ht="17.45" customHeight="1">
      <c r="A5" s="224"/>
      <c r="B5" s="225"/>
      <c r="C5" s="120" t="s">
        <v>0</v>
      </c>
      <c r="D5" s="120" t="s">
        <v>1</v>
      </c>
      <c r="E5" s="226" t="s">
        <v>2</v>
      </c>
    </row>
    <row r="6" spans="1:8" ht="14.45" customHeight="1">
      <c r="A6" s="600"/>
      <c r="B6" s="725" t="s">
        <v>144</v>
      </c>
      <c r="C6" s="725" t="s">
        <v>639</v>
      </c>
      <c r="D6" s="726" t="s">
        <v>143</v>
      </c>
      <c r="E6" s="727"/>
    </row>
    <row r="7" spans="1:8" ht="99.6" customHeight="1">
      <c r="A7" s="600"/>
      <c r="B7" s="725"/>
      <c r="C7" s="725"/>
      <c r="D7" s="222" t="s">
        <v>142</v>
      </c>
      <c r="E7" s="223" t="s">
        <v>246</v>
      </c>
    </row>
    <row r="8" spans="1:8" ht="22.5" customHeight="1">
      <c r="A8" s="601">
        <v>1</v>
      </c>
      <c r="B8" s="602" t="s">
        <v>638</v>
      </c>
      <c r="C8" s="603">
        <v>496615805.08299994</v>
      </c>
      <c r="D8" s="603">
        <v>0</v>
      </c>
      <c r="E8" s="604">
        <v>496615805.08299994</v>
      </c>
      <c r="F8" s="691"/>
      <c r="G8" s="691"/>
      <c r="H8" s="691"/>
    </row>
    <row r="9" spans="1:8">
      <c r="A9" s="601">
        <v>1.1000000000000001</v>
      </c>
      <c r="B9" s="605" t="s">
        <v>96</v>
      </c>
      <c r="C9" s="603">
        <v>49584385.715399995</v>
      </c>
      <c r="D9" s="603"/>
      <c r="E9" s="604">
        <v>49584385.715399995</v>
      </c>
      <c r="F9" s="691"/>
      <c r="G9" s="691"/>
      <c r="H9" s="691"/>
    </row>
    <row r="10" spans="1:8">
      <c r="A10" s="601">
        <v>1.2</v>
      </c>
      <c r="B10" s="605" t="s">
        <v>97</v>
      </c>
      <c r="C10" s="603">
        <v>266339625.090895</v>
      </c>
      <c r="D10" s="603"/>
      <c r="E10" s="604">
        <v>266339625.090895</v>
      </c>
      <c r="F10" s="691"/>
      <c r="G10" s="691"/>
      <c r="H10" s="691"/>
    </row>
    <row r="11" spans="1:8">
      <c r="A11" s="601">
        <v>1.3</v>
      </c>
      <c r="B11" s="605" t="s">
        <v>98</v>
      </c>
      <c r="C11" s="603">
        <v>180691794.27670497</v>
      </c>
      <c r="D11" s="603"/>
      <c r="E11" s="604">
        <v>180691794.27670497</v>
      </c>
      <c r="F11" s="691"/>
      <c r="G11" s="691"/>
      <c r="H11" s="691"/>
    </row>
    <row r="12" spans="1:8">
      <c r="A12" s="601">
        <v>2</v>
      </c>
      <c r="B12" s="606" t="s">
        <v>525</v>
      </c>
      <c r="C12" s="603">
        <v>0</v>
      </c>
      <c r="D12" s="603"/>
      <c r="E12" s="604">
        <v>0</v>
      </c>
      <c r="F12" s="691"/>
      <c r="G12" s="691"/>
      <c r="H12" s="691"/>
    </row>
    <row r="13" spans="1:8" ht="21">
      <c r="A13" s="601">
        <v>2.1</v>
      </c>
      <c r="B13" s="607" t="s">
        <v>526</v>
      </c>
      <c r="C13" s="603">
        <v>0</v>
      </c>
      <c r="D13" s="603"/>
      <c r="E13" s="604">
        <v>0</v>
      </c>
      <c r="F13" s="691"/>
      <c r="G13" s="691"/>
      <c r="H13" s="691"/>
    </row>
    <row r="14" spans="1:8" ht="33.950000000000003" customHeight="1">
      <c r="A14" s="601">
        <v>3</v>
      </c>
      <c r="B14" s="386" t="s">
        <v>527</v>
      </c>
      <c r="C14" s="603">
        <v>0</v>
      </c>
      <c r="D14" s="603"/>
      <c r="E14" s="604">
        <v>0</v>
      </c>
      <c r="F14" s="691"/>
      <c r="G14" s="691"/>
      <c r="H14" s="691"/>
    </row>
    <row r="15" spans="1:8" ht="32.450000000000003" customHeight="1">
      <c r="A15" s="601">
        <v>4</v>
      </c>
      <c r="B15" s="387" t="s">
        <v>528</v>
      </c>
      <c r="C15" s="603">
        <v>0</v>
      </c>
      <c r="D15" s="603"/>
      <c r="E15" s="604">
        <v>0</v>
      </c>
      <c r="F15" s="691"/>
      <c r="G15" s="691"/>
      <c r="H15" s="691"/>
    </row>
    <row r="16" spans="1:8" ht="23.1" customHeight="1">
      <c r="A16" s="601">
        <v>5</v>
      </c>
      <c r="B16" s="387" t="s">
        <v>529</v>
      </c>
      <c r="C16" s="603">
        <v>139527.79999999999</v>
      </c>
      <c r="D16" s="603">
        <v>0</v>
      </c>
      <c r="E16" s="604">
        <v>139527.79999999999</v>
      </c>
      <c r="F16" s="691"/>
      <c r="G16" s="691"/>
      <c r="H16" s="691"/>
    </row>
    <row r="17" spans="1:8">
      <c r="A17" s="601">
        <v>5.0999999999999996</v>
      </c>
      <c r="B17" s="388" t="s">
        <v>530</v>
      </c>
      <c r="C17" s="603">
        <v>139527.79999999999</v>
      </c>
      <c r="D17" s="603"/>
      <c r="E17" s="604">
        <v>139527.79999999999</v>
      </c>
      <c r="F17" s="691"/>
      <c r="G17" s="691"/>
      <c r="H17" s="691"/>
    </row>
    <row r="18" spans="1:8">
      <c r="A18" s="601">
        <v>5.2</v>
      </c>
      <c r="B18" s="388" t="s">
        <v>457</v>
      </c>
      <c r="C18" s="603">
        <v>0</v>
      </c>
      <c r="D18" s="603"/>
      <c r="E18" s="604">
        <v>0</v>
      </c>
      <c r="F18" s="691"/>
      <c r="G18" s="691"/>
      <c r="H18" s="691"/>
    </row>
    <row r="19" spans="1:8">
      <c r="A19" s="601">
        <v>5.3</v>
      </c>
      <c r="B19" s="388" t="s">
        <v>531</v>
      </c>
      <c r="C19" s="603">
        <v>0</v>
      </c>
      <c r="D19" s="603"/>
      <c r="E19" s="604">
        <v>0</v>
      </c>
      <c r="F19" s="691"/>
      <c r="G19" s="691"/>
      <c r="H19" s="691"/>
    </row>
    <row r="20" spans="1:8" ht="21">
      <c r="A20" s="601">
        <v>6</v>
      </c>
      <c r="B20" s="386" t="s">
        <v>532</v>
      </c>
      <c r="C20" s="603">
        <v>1407279048.8994401</v>
      </c>
      <c r="D20" s="603">
        <v>0</v>
      </c>
      <c r="E20" s="604">
        <v>1407279048.8994401</v>
      </c>
      <c r="F20" s="691"/>
      <c r="G20" s="691"/>
      <c r="H20" s="691"/>
    </row>
    <row r="21" spans="1:8">
      <c r="A21" s="601">
        <v>6.1</v>
      </c>
      <c r="B21" s="388" t="s">
        <v>457</v>
      </c>
      <c r="C21" s="608">
        <v>90490012.289999992</v>
      </c>
      <c r="D21" s="608"/>
      <c r="E21" s="609">
        <v>90490012.289999992</v>
      </c>
      <c r="F21" s="691"/>
      <c r="G21" s="691"/>
      <c r="H21" s="691"/>
    </row>
    <row r="22" spans="1:8">
      <c r="A22" s="601">
        <v>6.2</v>
      </c>
      <c r="B22" s="388" t="s">
        <v>531</v>
      </c>
      <c r="C22" s="608">
        <v>1316789036.6094401</v>
      </c>
      <c r="D22" s="608"/>
      <c r="E22" s="609">
        <v>1316789036.6094401</v>
      </c>
      <c r="F22" s="691"/>
      <c r="G22" s="691"/>
      <c r="H22" s="691"/>
    </row>
    <row r="23" spans="1:8" ht="21">
      <c r="A23" s="601">
        <v>7</v>
      </c>
      <c r="B23" s="389" t="s">
        <v>533</v>
      </c>
      <c r="C23" s="608">
        <v>9500057.0969041809</v>
      </c>
      <c r="D23" s="608">
        <v>9500057.0969041809</v>
      </c>
      <c r="E23" s="609">
        <v>0</v>
      </c>
      <c r="F23" s="691"/>
      <c r="G23" s="691"/>
      <c r="H23" s="691"/>
    </row>
    <row r="24" spans="1:8" ht="21">
      <c r="A24" s="601">
        <v>8</v>
      </c>
      <c r="B24" s="390" t="s">
        <v>534</v>
      </c>
      <c r="C24" s="608">
        <v>0</v>
      </c>
      <c r="D24" s="608"/>
      <c r="E24" s="609">
        <v>0</v>
      </c>
      <c r="F24" s="691"/>
      <c r="G24" s="691"/>
      <c r="H24" s="691"/>
    </row>
    <row r="25" spans="1:8">
      <c r="A25" s="601">
        <v>9</v>
      </c>
      <c r="B25" s="387" t="s">
        <v>535</v>
      </c>
      <c r="C25" s="608">
        <v>47699649.839999989</v>
      </c>
      <c r="D25" s="608">
        <v>0</v>
      </c>
      <c r="E25" s="609">
        <v>47699649.839999989</v>
      </c>
      <c r="F25" s="691"/>
      <c r="G25" s="691"/>
      <c r="H25" s="691"/>
    </row>
    <row r="26" spans="1:8">
      <c r="A26" s="601">
        <v>9.1</v>
      </c>
      <c r="B26" s="391" t="s">
        <v>536</v>
      </c>
      <c r="C26" s="608">
        <v>43568144.00999999</v>
      </c>
      <c r="D26" s="608"/>
      <c r="E26" s="609">
        <v>43568144.00999999</v>
      </c>
      <c r="F26" s="691"/>
      <c r="G26" s="691"/>
      <c r="H26" s="691"/>
    </row>
    <row r="27" spans="1:8">
      <c r="A27" s="601">
        <v>9.1999999999999993</v>
      </c>
      <c r="B27" s="391" t="s">
        <v>537</v>
      </c>
      <c r="C27" s="608">
        <v>4131505.83</v>
      </c>
      <c r="D27" s="608"/>
      <c r="E27" s="609">
        <v>4131505.83</v>
      </c>
      <c r="F27" s="691"/>
      <c r="G27" s="691"/>
      <c r="H27" s="691"/>
    </row>
    <row r="28" spans="1:8">
      <c r="A28" s="601">
        <v>10</v>
      </c>
      <c r="B28" s="387" t="s">
        <v>36</v>
      </c>
      <c r="C28" s="608">
        <v>2152153.6500000004</v>
      </c>
      <c r="D28" s="608">
        <v>2152153.6500000004</v>
      </c>
      <c r="E28" s="609">
        <v>0</v>
      </c>
      <c r="F28" s="691"/>
      <c r="G28" s="691"/>
      <c r="H28" s="691"/>
    </row>
    <row r="29" spans="1:8">
      <c r="A29" s="601">
        <v>10.1</v>
      </c>
      <c r="B29" s="391" t="s">
        <v>538</v>
      </c>
      <c r="C29" s="608">
        <v>0</v>
      </c>
      <c r="D29" s="608"/>
      <c r="E29" s="609">
        <v>0</v>
      </c>
      <c r="F29" s="691"/>
      <c r="G29" s="691"/>
      <c r="H29" s="691"/>
    </row>
    <row r="30" spans="1:8">
      <c r="A30" s="601">
        <v>10.199999999999999</v>
      </c>
      <c r="B30" s="391" t="s">
        <v>539</v>
      </c>
      <c r="C30" s="608">
        <v>2152153.6500000004</v>
      </c>
      <c r="D30" s="608">
        <v>2152153.6500000004</v>
      </c>
      <c r="E30" s="609">
        <v>0</v>
      </c>
      <c r="F30" s="691"/>
      <c r="G30" s="691"/>
      <c r="H30" s="691"/>
    </row>
    <row r="31" spans="1:8">
      <c r="A31" s="601">
        <v>11</v>
      </c>
      <c r="B31" s="387" t="s">
        <v>540</v>
      </c>
      <c r="C31" s="608">
        <v>4292620.6399999997</v>
      </c>
      <c r="D31" s="608">
        <v>0</v>
      </c>
      <c r="E31" s="609">
        <v>4292620.6399999997</v>
      </c>
      <c r="F31" s="691"/>
      <c r="G31" s="691"/>
      <c r="H31" s="691"/>
    </row>
    <row r="32" spans="1:8">
      <c r="A32" s="601">
        <v>11.1</v>
      </c>
      <c r="B32" s="391" t="s">
        <v>541</v>
      </c>
      <c r="C32" s="608">
        <v>4292620.6399999997</v>
      </c>
      <c r="D32" s="608"/>
      <c r="E32" s="609">
        <v>4292620.6399999997</v>
      </c>
      <c r="F32" s="691"/>
      <c r="G32" s="691"/>
      <c r="H32" s="691"/>
    </row>
    <row r="33" spans="1:8">
      <c r="A33" s="601">
        <v>11.2</v>
      </c>
      <c r="B33" s="391" t="s">
        <v>542</v>
      </c>
      <c r="C33" s="608">
        <v>0</v>
      </c>
      <c r="D33" s="608"/>
      <c r="E33" s="609">
        <v>0</v>
      </c>
      <c r="F33" s="691"/>
      <c r="G33" s="691"/>
      <c r="H33" s="691"/>
    </row>
    <row r="34" spans="1:8">
      <c r="A34" s="601">
        <v>13</v>
      </c>
      <c r="B34" s="387" t="s">
        <v>99</v>
      </c>
      <c r="C34" s="608">
        <v>5142075.3477959456</v>
      </c>
      <c r="D34" s="608"/>
      <c r="E34" s="609">
        <v>5142075.3477959456</v>
      </c>
      <c r="F34" s="691"/>
      <c r="G34" s="691"/>
      <c r="H34" s="691"/>
    </row>
    <row r="35" spans="1:8">
      <c r="A35" s="601">
        <v>13.1</v>
      </c>
      <c r="B35" s="610" t="s">
        <v>543</v>
      </c>
      <c r="C35" s="608">
        <v>13200</v>
      </c>
      <c r="D35" s="608"/>
      <c r="E35" s="609">
        <v>13200</v>
      </c>
      <c r="F35" s="691"/>
      <c r="G35" s="691"/>
      <c r="H35" s="691"/>
    </row>
    <row r="36" spans="1:8">
      <c r="A36" s="601">
        <v>13.2</v>
      </c>
      <c r="B36" s="610" t="s">
        <v>544</v>
      </c>
      <c r="C36" s="608">
        <v>0</v>
      </c>
      <c r="D36" s="608"/>
      <c r="E36" s="609">
        <v>0</v>
      </c>
      <c r="F36" s="691"/>
      <c r="G36" s="691"/>
      <c r="H36" s="691"/>
    </row>
    <row r="37" spans="1:8" ht="39" thickBot="1">
      <c r="A37" s="611"/>
      <c r="B37" s="227" t="s">
        <v>222</v>
      </c>
      <c r="C37" s="612">
        <v>1972820938.3571403</v>
      </c>
      <c r="D37" s="612">
        <v>11652210.746904181</v>
      </c>
      <c r="E37" s="613">
        <v>1961168727.6102359</v>
      </c>
      <c r="F37" s="691"/>
      <c r="G37" s="691"/>
      <c r="H37" s="691"/>
    </row>
    <row r="38" spans="1:8">
      <c r="A38"/>
      <c r="B38"/>
      <c r="C38"/>
      <c r="D38"/>
      <c r="E38"/>
    </row>
    <row r="39" spans="1:8">
      <c r="A39"/>
      <c r="B39"/>
      <c r="C39"/>
      <c r="D39"/>
      <c r="E39"/>
    </row>
    <row r="41" spans="1:8" s="1" customFormat="1">
      <c r="B41" s="26"/>
      <c r="F41"/>
      <c r="G41"/>
    </row>
    <row r="42" spans="1:8" s="1" customFormat="1">
      <c r="B42" s="27"/>
      <c r="F42"/>
      <c r="G42"/>
    </row>
    <row r="43" spans="1:8" s="1" customFormat="1">
      <c r="B43" s="26"/>
      <c r="F43"/>
      <c r="G43"/>
    </row>
    <row r="44" spans="1:8" s="1" customFormat="1">
      <c r="B44" s="26"/>
      <c r="F44"/>
      <c r="G44"/>
    </row>
    <row r="45" spans="1:8" s="1" customFormat="1">
      <c r="B45" s="26"/>
      <c r="F45"/>
      <c r="G45"/>
    </row>
    <row r="46" spans="1:8" s="1" customFormat="1">
      <c r="B46" s="26"/>
      <c r="F46"/>
      <c r="G46"/>
    </row>
    <row r="47" spans="1:8" s="1" customFormat="1">
      <c r="B47" s="26"/>
      <c r="F47"/>
      <c r="G47"/>
    </row>
    <row r="48" spans="1:8" s="1" customFormat="1">
      <c r="B48" s="27"/>
      <c r="F48"/>
      <c r="G48"/>
    </row>
    <row r="49" spans="2:7" s="1" customFormat="1">
      <c r="B49" s="27"/>
      <c r="F49"/>
      <c r="G49"/>
    </row>
    <row r="50" spans="2:7" s="1" customFormat="1">
      <c r="B50" s="27"/>
      <c r="F50"/>
      <c r="G50"/>
    </row>
    <row r="51" spans="2:7" s="1" customFormat="1">
      <c r="B51" s="27"/>
      <c r="F51"/>
      <c r="G51"/>
    </row>
    <row r="52" spans="2:7" s="1" customFormat="1">
      <c r="B52" s="27"/>
      <c r="F52"/>
      <c r="G52"/>
    </row>
    <row r="53" spans="2:7" s="1" customFormat="1">
      <c r="B53" s="27"/>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E9" sqref="E9"/>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0" t="s">
        <v>108</v>
      </c>
      <c r="B1" s="9" t="str">
        <f>Info!C2</f>
        <v>ს.ს "პროკრედიტ ბანკი"</v>
      </c>
    </row>
    <row r="2" spans="1:6" s="10" customFormat="1" ht="15.75" customHeight="1">
      <c r="A2" s="10" t="s">
        <v>109</v>
      </c>
      <c r="B2" s="326">
        <f>'1. key ratios'!B2</f>
        <v>45657</v>
      </c>
      <c r="C2"/>
      <c r="D2"/>
      <c r="E2"/>
      <c r="F2"/>
    </row>
    <row r="3" spans="1:6" s="10" customFormat="1" ht="15.75" customHeight="1">
      <c r="C3"/>
      <c r="D3"/>
      <c r="E3"/>
      <c r="F3"/>
    </row>
    <row r="4" spans="1:6" s="10" customFormat="1" ht="26.25" thickBot="1">
      <c r="A4" s="10" t="s">
        <v>193</v>
      </c>
      <c r="B4" s="128" t="s">
        <v>171</v>
      </c>
      <c r="C4" s="122" t="s">
        <v>87</v>
      </c>
      <c r="D4"/>
      <c r="E4"/>
      <c r="F4"/>
    </row>
    <row r="5" spans="1:6">
      <c r="A5" s="123">
        <v>1</v>
      </c>
      <c r="B5" s="124" t="s">
        <v>522</v>
      </c>
      <c r="C5" s="153">
        <v>1961168727.6102359</v>
      </c>
      <c r="D5" s="614"/>
    </row>
    <row r="6" spans="1:6">
      <c r="A6" s="68">
        <v>2.1</v>
      </c>
      <c r="B6" s="130" t="s">
        <v>641</v>
      </c>
      <c r="C6" s="154">
        <v>151460897.99250001</v>
      </c>
      <c r="D6" s="614"/>
    </row>
    <row r="7" spans="1:6" s="2" customFormat="1" ht="25.5" outlineLevel="1">
      <c r="A7" s="129">
        <v>2.2000000000000002</v>
      </c>
      <c r="B7" s="125" t="s">
        <v>642</v>
      </c>
      <c r="C7" s="155">
        <v>0</v>
      </c>
      <c r="D7" s="614"/>
    </row>
    <row r="8" spans="1:6" s="2" customFormat="1" ht="26.25">
      <c r="A8" s="129">
        <v>3</v>
      </c>
      <c r="B8" s="126" t="s">
        <v>523</v>
      </c>
      <c r="C8" s="156">
        <v>2112629625.602736</v>
      </c>
      <c r="D8" s="614"/>
    </row>
    <row r="9" spans="1:6">
      <c r="A9" s="68">
        <v>4</v>
      </c>
      <c r="B9" s="133" t="s">
        <v>169</v>
      </c>
      <c r="C9" s="154"/>
      <c r="D9" s="614"/>
    </row>
    <row r="10" spans="1:6" s="2" customFormat="1" ht="25.5" outlineLevel="1">
      <c r="A10" s="129">
        <v>5.0999999999999996</v>
      </c>
      <c r="B10" s="125" t="s">
        <v>175</v>
      </c>
      <c r="C10" s="155">
        <v>-71177299.576960012</v>
      </c>
      <c r="D10" s="614"/>
    </row>
    <row r="11" spans="1:6" s="2" customFormat="1" ht="25.5" outlineLevel="1">
      <c r="A11" s="129">
        <v>5.2</v>
      </c>
      <c r="B11" s="125" t="s">
        <v>176</v>
      </c>
      <c r="C11" s="155">
        <v>0</v>
      </c>
      <c r="D11" s="614"/>
    </row>
    <row r="12" spans="1:6" s="2" customFormat="1">
      <c r="A12" s="129">
        <v>6</v>
      </c>
      <c r="B12" s="131" t="s">
        <v>330</v>
      </c>
      <c r="C12" s="155"/>
      <c r="D12" s="614"/>
    </row>
    <row r="13" spans="1:6" s="2" customFormat="1" ht="15.75" thickBot="1">
      <c r="A13" s="132">
        <v>7</v>
      </c>
      <c r="B13" s="127" t="s">
        <v>170</v>
      </c>
      <c r="C13" s="157">
        <v>2041452326.0257759</v>
      </c>
      <c r="D13" s="614"/>
    </row>
    <row r="15" spans="1:6" ht="26.25">
      <c r="B15" s="14" t="s">
        <v>331</v>
      </c>
    </row>
    <row r="17" spans="2:9" s="1" customFormat="1">
      <c r="B17" s="28"/>
      <c r="C17"/>
      <c r="D17"/>
      <c r="E17"/>
      <c r="F17"/>
      <c r="G17"/>
      <c r="H17"/>
      <c r="I17"/>
    </row>
    <row r="18" spans="2:9" s="1" customFormat="1">
      <c r="B18" s="25"/>
      <c r="C18"/>
      <c r="D18"/>
      <c r="E18"/>
      <c r="F18"/>
      <c r="G18"/>
      <c r="H18"/>
      <c r="I18"/>
    </row>
    <row r="19" spans="2:9" s="1" customFormat="1">
      <c r="B19" s="25"/>
      <c r="C19"/>
      <c r="D19"/>
      <c r="E19"/>
      <c r="F19"/>
      <c r="G19"/>
      <c r="H19"/>
      <c r="I19"/>
    </row>
    <row r="20" spans="2:9" s="1" customFormat="1">
      <c r="B20" s="27"/>
      <c r="C20"/>
      <c r="D20"/>
      <c r="E20"/>
      <c r="F20"/>
      <c r="G20"/>
      <c r="H20"/>
      <c r="I20"/>
    </row>
    <row r="21" spans="2:9" s="1" customFormat="1">
      <c r="B21" s="26"/>
      <c r="C21"/>
      <c r="D21"/>
      <c r="E21"/>
      <c r="F21"/>
      <c r="G21"/>
      <c r="H21"/>
      <c r="I21"/>
    </row>
    <row r="22" spans="2:9" s="1" customFormat="1">
      <c r="B22" s="27"/>
      <c r="C22"/>
      <c r="D22"/>
      <c r="E22"/>
      <c r="F22"/>
      <c r="G22"/>
      <c r="H22"/>
      <c r="I22"/>
    </row>
    <row r="23" spans="2:9" s="1" customFormat="1">
      <c r="B23" s="26"/>
      <c r="C23"/>
      <c r="D23"/>
      <c r="E23"/>
      <c r="F23"/>
      <c r="G23"/>
      <c r="H23"/>
      <c r="I23"/>
    </row>
    <row r="24" spans="2:9" s="1" customFormat="1">
      <c r="B24" s="26"/>
      <c r="C24"/>
      <c r="D24"/>
      <c r="E24"/>
      <c r="F24"/>
      <c r="G24"/>
      <c r="H24"/>
      <c r="I24"/>
    </row>
    <row r="25" spans="2:9" s="1" customFormat="1">
      <c r="B25" s="26"/>
      <c r="C25"/>
      <c r="D25"/>
      <c r="E25"/>
      <c r="F25"/>
      <c r="G25"/>
      <c r="H25"/>
      <c r="I25"/>
    </row>
    <row r="26" spans="2:9" s="1" customFormat="1">
      <c r="B26" s="26"/>
      <c r="C26"/>
      <c r="D26"/>
      <c r="E26"/>
      <c r="F26"/>
      <c r="G26"/>
      <c r="H26"/>
      <c r="I26"/>
    </row>
    <row r="27" spans="2:9" s="1" customFormat="1">
      <c r="B27" s="26"/>
      <c r="C27"/>
      <c r="D27"/>
      <c r="E27"/>
      <c r="F27"/>
      <c r="G27"/>
      <c r="H27"/>
      <c r="I27"/>
    </row>
    <row r="28" spans="2:9" s="1" customFormat="1">
      <c r="B28" s="27"/>
      <c r="C28"/>
      <c r="D28"/>
      <c r="E28"/>
      <c r="F28"/>
      <c r="G28"/>
      <c r="H28"/>
      <c r="I28"/>
    </row>
    <row r="29" spans="2:9" s="1" customFormat="1">
      <c r="B29" s="27"/>
      <c r="C29"/>
      <c r="D29"/>
      <c r="E29"/>
      <c r="F29"/>
      <c r="G29"/>
      <c r="H29"/>
      <c r="I29"/>
    </row>
    <row r="30" spans="2:9" s="1" customFormat="1">
      <c r="B30" s="27"/>
      <c r="C30"/>
      <c r="D30"/>
      <c r="E30"/>
      <c r="F30"/>
      <c r="G30"/>
      <c r="H30"/>
      <c r="I30"/>
    </row>
    <row r="31" spans="2:9" s="1" customFormat="1">
      <c r="B31" s="27"/>
      <c r="C31"/>
      <c r="D31"/>
      <c r="E31"/>
      <c r="F31"/>
      <c r="G31"/>
      <c r="H31"/>
      <c r="I31"/>
    </row>
    <row r="32" spans="2:9" s="1" customFormat="1">
      <c r="B32" s="27"/>
      <c r="C32"/>
      <c r="D32"/>
      <c r="E32"/>
      <c r="F32"/>
      <c r="G32"/>
      <c r="H32"/>
      <c r="I32"/>
    </row>
    <row r="33" spans="2:9" s="1" customFormat="1">
      <c r="B33" s="27"/>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04CC19C4-6FB6-4E82-B7BC-E1EF13F3444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2025-02-04T07:12:13Z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6841e2b4-6949-47da-ab68-923866022c78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2025-01-27T13:58:21Z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08d85477-8090-4b5a-b04d-8095c5a0312a</vt:lpwstr>
  </property>
  <property fmtid="{D5CDD505-2E9C-101B-9397-08002B2CF9AE}" pid="13" name="MSIP_Label_78cbde42-0dd4-4942-9b1c-e23a1c4e5874_ContentBits">
    <vt:lpwstr>1</vt:lpwstr>
  </property>
</Properties>
</file>