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defaultThemeVersion="124226"/>
  <xr:revisionPtr revIDLastSave="0" documentId="13_ncr:1_{F9D10713-2BCF-43B9-8E66-F37128CDDAA8}" xr6:coauthVersionLast="47" xr6:coauthVersionMax="47" xr10:uidLastSave="{00000000-0000-0000-0000-000000000000}"/>
  <bookViews>
    <workbookView xWindow="28680" yWindow="-120" windowWidth="29040" windowHeight="15720" tabRatio="919" firstSheet="1" activeTab="1"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externalReferences>
    <externalReference r:id="rId34"/>
    <externalReference r:id="rId35"/>
    <externalReference r:id="rId36"/>
  </externalReferences>
  <definedNames>
    <definedName name="_cur1">'[1]Appl (2)'!$F$2:$F$7200</definedName>
    <definedName name="_cur2">'[1]Appl (2)'!$H$2:$H$7200</definedName>
    <definedName name="_xlnm._FilterDatabase" localSheetId="32" hidden="1">Instruction!$A$108:$C$112</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07" l="1"/>
  <c r="B1" i="107"/>
  <c r="B1" i="37"/>
  <c r="B2" i="37"/>
  <c r="E6" i="37"/>
  <c r="D6" i="37"/>
  <c r="Q33" i="37" l="1"/>
  <c r="Q32" i="37"/>
  <c r="Q31" i="37"/>
  <c r="Q30" i="37" s="1"/>
  <c r="Q29" i="37"/>
  <c r="Q28" i="37"/>
  <c r="Q27" i="37"/>
  <c r="Q26" i="37" s="1"/>
  <c r="Q25" i="37"/>
  <c r="Q24" i="37"/>
  <c r="Q23" i="37"/>
  <c r="Q21" i="37"/>
  <c r="Q20" i="37"/>
  <c r="Q19" i="37"/>
  <c r="Q18" i="37" s="1"/>
  <c r="Q17" i="37"/>
  <c r="Q16" i="37"/>
  <c r="Q15" i="37"/>
  <c r="Q14" i="37" s="1"/>
  <c r="Q13" i="37"/>
  <c r="Q12" i="37"/>
  <c r="Q11" i="37"/>
  <c r="P9" i="37"/>
  <c r="P6" i="37" s="1"/>
  <c r="P34" i="37" s="1"/>
  <c r="O9" i="37"/>
  <c r="O6" i="37" s="1"/>
  <c r="N9" i="37"/>
  <c r="N6" i="37" s="1"/>
  <c r="M9" i="37"/>
  <c r="M6" i="37" s="1"/>
  <c r="L9" i="37"/>
  <c r="L6" i="37" s="1"/>
  <c r="K9" i="37"/>
  <c r="K6" i="37" s="1"/>
  <c r="J9" i="37"/>
  <c r="J6" i="37" s="1"/>
  <c r="G9" i="37"/>
  <c r="G6" i="37" s="1"/>
  <c r="F9" i="37"/>
  <c r="C9" i="37"/>
  <c r="C6" i="37" s="1"/>
  <c r="P8" i="37"/>
  <c r="O8" i="37"/>
  <c r="N8" i="37"/>
  <c r="M8" i="37"/>
  <c r="L8" i="37"/>
  <c r="K8" i="37"/>
  <c r="J8" i="37"/>
  <c r="G8" i="37"/>
  <c r="F8" i="37"/>
  <c r="I8" i="37" s="1"/>
  <c r="C8" i="37"/>
  <c r="P7" i="37"/>
  <c r="O7" i="37"/>
  <c r="O34" i="37" s="1"/>
  <c r="N7" i="37"/>
  <c r="N34" i="37" s="1"/>
  <c r="M7" i="37"/>
  <c r="M34" i="37" s="1"/>
  <c r="L7" i="37"/>
  <c r="L34" i="37" s="1"/>
  <c r="K7" i="37"/>
  <c r="K34" i="37" s="1"/>
  <c r="J7" i="37"/>
  <c r="G7" i="37"/>
  <c r="G34" i="37" s="1"/>
  <c r="F7" i="37"/>
  <c r="C7" i="37"/>
  <c r="C34" i="37" s="1"/>
  <c r="E34" i="37"/>
  <c r="D34" i="37"/>
  <c r="Q9" i="37" l="1"/>
  <c r="J34" i="37"/>
  <c r="I9" i="37"/>
  <c r="F6" i="37"/>
  <c r="F34" i="37" s="1"/>
  <c r="I7" i="37"/>
  <c r="I6" i="37" s="1"/>
  <c r="Q22" i="37"/>
  <c r="Q10" i="37"/>
  <c r="Q8" i="37"/>
  <c r="Q7" i="37"/>
  <c r="I34" i="37" l="1"/>
  <c r="Q6" i="37"/>
  <c r="Q34" i="37" s="1"/>
  <c r="F6" i="107"/>
  <c r="E6" i="107"/>
  <c r="D6" i="107"/>
  <c r="C6" i="107"/>
  <c r="B2" i="106" l="1"/>
  <c r="B1" i="106"/>
  <c r="B1" i="105"/>
  <c r="B2" i="105"/>
  <c r="B1" i="94" l="1"/>
  <c r="B1" i="93"/>
  <c r="B1" i="92"/>
  <c r="B1" i="104" l="1"/>
  <c r="B1" i="103"/>
  <c r="B1" i="102"/>
  <c r="B1" i="101"/>
  <c r="B1" i="100"/>
  <c r="B1" i="99"/>
  <c r="B1" i="98"/>
  <c r="B1" i="97"/>
  <c r="B1" i="96"/>
  <c r="B1" i="95"/>
  <c r="B1" i="80" l="1"/>
  <c r="B1" i="79" l="1"/>
  <c r="B1" i="36"/>
  <c r="B1" i="74"/>
  <c r="B1" i="64"/>
  <c r="B1" i="35"/>
  <c r="B1" i="69"/>
  <c r="B1" i="77"/>
  <c r="B1" i="28"/>
  <c r="B1" i="73"/>
  <c r="B1" i="72"/>
  <c r="B1" i="52"/>
  <c r="B1" i="71"/>
  <c r="B1" i="6"/>
  <c r="B2" i="93" l="1"/>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C5" i="71" l="1"/>
  <c r="E5" i="71"/>
  <c r="F5" i="71"/>
  <c r="D5" i="7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200-00000100000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<sst xmlns="http://schemas.openxmlformats.org/spreadsheetml/2006/main" count="1640" uniqueCount="1025">
  <si>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</si>
  <si>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</si>
  <si>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</si>
  <si>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</si>
  <si>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</si>
  <si>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</si>
  <si>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</si>
  <si>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</si>
  <si>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</si>
  <si>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</si>
  <si>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</si>
  <si>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</si>
  <si>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</si>
  <si>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</si>
  <si>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</si>
  <si>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</si>
  <si>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</si>
  <si>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</si>
  <si>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</si>
  <si>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</si>
  <si>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</si>
  <si>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</si>
  <si>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</si>
  <si>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</si>
  <si>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</si>
  <si>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</si>
  <si>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</si>
  <si>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</si>
  <si>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</si>
  <si>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</si>
  <si>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</si>
  <si>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</si>
  <si>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</si>
  <si>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</si>
  <si>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</si>
  <si>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</si>
  <si>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</si>
  <si>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</si>
  <si>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</si>
  <si>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</si>
  <si>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</si>
  <si>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</si>
  <si>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</si>
  <si>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</si>
  <si>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</si>
  <si>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</si>
  <si>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</si>
  <si>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</si>
  <si>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</si>
  <si>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</si>
  <si>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</si>
  <si>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</si>
  <si>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</si>
  <si>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</si>
  <si>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</si>
  <si>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</si>
  <si>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</si>
  <si>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</si>
  <si>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</si>
  <si>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</si>
  <si>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</si>
  <si>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</si>
  <si>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</si>
  <si>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</si>
  <si>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</si>
  <si>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</si>
  <si>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</si>
  <si>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</si>
  <si>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</si>
  <si>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</si>
  <si>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</si>
  <si>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</si>
  <si>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</si>
  <si>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</si>
  <si>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</si>
  <si>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</si>
  <si>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</si>
  <si>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</si>
  <si>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</si>
  <si>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</si>
  <si>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</si>
  <si>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</si>
  <si>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</si>
  <si>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</si>
  <si>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</si>
  <si>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</si>
  <si>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</si>
  <si>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</si>
  <si>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</si>
  <si>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</si>
  <si>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</si>
  <si>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</si>
  <si>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</si>
  <si>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</si>
  <si>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</si>
  <si>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</si>
  <si>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</si>
  <si>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</si>
  <si>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</si>
  <si>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</si>
  <si>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</si>
  <si>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</si>
  <si>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</si>
  <si>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</si>
  <si>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</si>
  <si>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</si>
  <si>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</si>
  <si>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</si>
  <si>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</si>
  <si>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</si>
  <si>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</si>
  <si>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</si>
  <si>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</si>
  <si>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</si>
  <si>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</si>
  <si>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</si>
  <si>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</si>
  <si>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</si>
  <si>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</si>
  <si>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</si>
  <si>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</si>
  <si>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</si>
  <si>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</si>
  <si>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</si>
  <si>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</si>
  <si>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</si>
  <si>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</si>
  <si>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</si>
  <si>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</si>
  <si>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</si>
  <si>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</si>
  <si>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</si>
  <si>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</si>
  <si>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</si>
  <si>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</si>
  <si>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</si>
  <si>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</si>
  <si>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</si>
  <si>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</si>
  <si>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</si>
  <si>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</si>
  <si>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</si>
  <si>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</si>
  <si>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</si>
  <si>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</si>
  <si>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</si>
  <si>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</si>
  <si>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</si>
  <si>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</si>
  <si>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</si>
  <si>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</si>
  <si>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</si>
  <si>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</si>
  <si>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</si>
  <si>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</si>
  <si>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</si>
  <si>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</si>
  <si>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</si>
  <si>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</si>
  <si>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</si>
  <si>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</si>
  <si>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</si>
  <si>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</si>
  <si>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</si>
  <si>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</si>
  <si>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</si>
  <si>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</si>
  <si>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</si>
  <si>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</si>
  <si>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</si>
  <si>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</si>
  <si>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</si>
  <si>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</si>
  <si>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</si>
  <si>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</si>
  <si>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</si>
  <si>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</si>
  <si>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</si>
  <si>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</si>
  <si>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</si>
  <si>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</si>
  <si>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</si>
  <si>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</si>
  <si>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</si>
  <si>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</si>
  <si>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</si>
  <si>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</si>
  <si>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</si>
  <si>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</si>
  <si>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</si>
  <si>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</si>
  <si>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</si>
  <si>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</si>
  <si>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</si>
  <si>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</si>
  <si>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</si>
  <si>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</si>
  <si>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</si>
  <si>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</si>
  <si>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</si>
  <si>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</si>
  <si>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</si>
  <si>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</si>
  <si>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</si>
  <si>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</si>
  <si>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</si>
  <si>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</si>
  <si>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</si>
  <si>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</si>
  <si>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</si>
  <si>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</si>
  <si>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</si>
  <si>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</si>
  <si>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</si>
  <si>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</si>
  <si>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</si>
  <si>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</si>
  <si>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</si>
  <si>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</si>
  <si>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</si>
  <si>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</si>
  <si>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</si>
  <si>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</si>
  <si>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</si>
  <si>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</si>
  <si>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</si>
  <si>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</si>
  <si>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</si>
  <si>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</si>
  <si>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</si>
  <si>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</si>
  <si>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</si>
  <si>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</si>
  <si>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</si>
  <si>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</si>
  <si>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</si>
  <si>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</si>
  <si>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</si>
  <si>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</si>
  <si>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</si>
  <si>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</si>
  <si>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</si>
  <si>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</si>
  <si>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</si>
  <si>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</si>
  <si>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</si>
  <si>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</si>
  <si>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</si>
  <si>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</si>
  <si>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</si>
  <si>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</si>
  <si>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</si>
  <si>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</si>
  <si>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</si>
  <si>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</si>
  <si>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</si>
  <si>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</si>
  <si>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</si>
  <si>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</si>
  <si>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</si>
  <si>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</si>
  <si>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</si>
  <si>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</si>
  <si>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</si>
  <si>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</si>
  <si>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</si>
  <si>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</si>
  <si>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</si>
  <si>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</si>
  <si>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</si>
  <si>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</si>
  <si>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</si>
  <si>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</si>
  <si>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</si>
  <si>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</si>
  <si>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</si>
  <si>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</si>
  <si>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</si>
  <si>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</si>
  <si>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</si>
  <si>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</si>
  <si>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</si>
  <si>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</si>
  <si>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</si>
  <si>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</si>
  <si>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</si>
  <si>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</si>
  <si>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</si>
  <si>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</si>
  <si>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</si>
  <si>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</si>
  <si>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</si>
  <si>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</si>
  <si>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</si>
  <si>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</si>
  <si>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</si>
  <si>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</si>
  <si>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</si>
  <si>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</si>
  <si>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</si>
  <si>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</si>
  <si>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</si>
  <si>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</si>
  <si>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</si>
  <si>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</si>
  <si>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</si>
  <si>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</si>
  <si>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</si>
  <si>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</si>
  <si>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</si>
  <si>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</si>
  <si>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</si>
  <si>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</si>
  <si>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</si>
  <si>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</si>
  <si>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</si>
  <si>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</si>
  <si>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</si>
  <si>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</si>
  <si>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</si>
  <si>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</si>
  <si>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</si>
  <si>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</si>
  <si>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</si>
  <si>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</si>
  <si>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</si>
  <si>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</si>
  <si>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</si>
  <si>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</si>
  <si>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</si>
  <si>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</si>
  <si>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</si>
  <si>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</si>
  <si>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</si>
  <si>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</si>
  <si>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</si>
  <si>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</si>
  <si>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</si>
  <si>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</si>
  <si>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</si>
  <si>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</si>
  <si>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</si>
  <si>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</si>
  <si>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</si>
  <si>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</si>
  <si>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</si>
  <si>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</si>
  <si>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</si>
  <si>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</si>
  <si>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</si>
  <si>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</si>
  <si>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</si>
  <si>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</si>
  <si>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</si>
  <si>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</si>
  <si>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</si>
  <si>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</si>
  <si>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</si>
  <si>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</si>
  <si>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</si>
  <si>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</si>
  <si>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</si>
  <si>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</si>
  <si>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</si>
  <si>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</si>
  <si>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</si>
  <si>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</si>
  <si>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</si>
  <si>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</si>
  <si>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</si>
  <si>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</si>
  <si>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</si>
  <si>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</si>
  <si>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</si>
  <si>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</si>
  <si>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</si>
  <si>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</si>
  <si>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</si>
  <si>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</si>
  <si>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</si>
  <si>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</si>
  <si>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</si>
  <si>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</si>
  <si>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</si>
  <si>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</si>
  <si>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</si>
  <si>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</si>
  <si>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</si>
  <si>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</si>
  <si>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</si>
  <si>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</si>
  <si>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</si>
  <si>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</si>
  <si>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</si>
  <si>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</si>
  <si>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</si>
  <si>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</si>
  <si>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</si>
  <si>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</si>
  <si>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</si>
  <si>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</si>
  <si>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</si>
  <si>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</si>
  <si>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</si>
  <si>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</si>
  <si>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</si>
  <si>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</si>
  <si>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</si>
  <si>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</si>
  <si>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</si>
  <si>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</si>
  <si>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</si>
  <si>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</si>
  <si>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</si>
  <si>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</si>
  <si>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</si>
  <si>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</si>
  <si>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</si>
  <si>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</si>
  <si>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</si>
  <si>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</si>
  <si>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</si>
  <si>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</si>
  <si>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</si>
  <si>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</si>
  <si>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</si>
  <si>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</si>
  <si>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</si>
  <si>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</si>
  <si>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</si>
  <si>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</si>
  <si>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</si>
  <si>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</si>
  <si>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</si>
  <si>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</si>
  <si>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</si>
  <si>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</si>
  <si>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</si>
  <si>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</si>
  <si>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</si>
  <si>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</si>
  <si>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</si>
  <si>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</si>
  <si>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</si>
  <si>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</si>
  <si>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</si>
  <si>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</si>
  <si>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</si>
  <si>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</si>
  <si>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</si>
  <si>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</si>
  <si>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</si>
  <si>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</si>
  <si>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</si>
  <si>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</si>
  <si>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</si>
  <si>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</si>
  <si>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</si>
  <si>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</si>
  <si>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</si>
  <si>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</si>
  <si>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</si>
  <si>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</si>
  <si>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</si>
  <si>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</si>
  <si>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</si>
  <si>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</si>
  <si>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</si>
  <si>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</si>
  <si>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</si>
  <si>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</si>
  <si>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</si>
  <si>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</si>
  <si>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</si>
  <si>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</si>
  <si>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</si>
  <si>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</si>
  <si>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</si>
  <si>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</si>
  <si>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</si>
  <si>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</si>
  <si>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</si>
  <si>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</si>
  <si>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</si>
  <si>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</si>
  <si>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</si>
  <si>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</si>
  <si>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</si>
  <si>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</si>
  <si>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</si>
  <si>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</si>
  <si>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</si>
  <si>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</si>
  <si>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</si>
  <si>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</si>
  <si>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</si>
  <si>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</si>
  <si>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</si>
  <si>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</si>
  <si>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</si>
  <si>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</si>
  <si>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</si>
  <si>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</si>
  <si>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</si>
  <si>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</si>
  <si>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</si>
  <si>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</si>
  <si>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</si>
  <si>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</si>
  <si>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</si>
  <si>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</si>
  <si>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</si>
  <si>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</si>
  <si>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</si>
  <si>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</si>
  <si>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</si>
  <si>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</si>
  <si>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</si>
  <si>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</si>
  <si>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</si>
  <si>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</si>
  <si>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</si>
  <si>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</si>
  <si>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</si>
  <si>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</si>
  <si>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</si>
  <si>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</si>
  <si>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</si>
  <si>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</si>
  <si>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</si>
  <si>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</si>
  <si>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</si>
  <si>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</si>
  <si>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</si>
  <si>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</si>
  <si>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</si>
  <si>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</si>
  <si>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</si>
  <si>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</si>
  <si>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</si>
  <si>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</si>
  <si>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</si>
  <si>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</si>
  <si>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</si>
  <si>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</si>
  <si>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</si>
  <si>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</si>
  <si>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</si>
  <si>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</si>
  <si>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</si>
  <si>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</si>
  <si>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</si>
  <si>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</si>
  <si>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</si>
  <si>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</si>
  <si>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</si>
  <si>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</si>
  <si>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</si>
  <si>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</si>
  <si>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</si>
  <si>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</si>
  <si>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</si>
  <si>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</si>
  <si>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</si>
  <si>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</si>
  <si>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</si>
  <si>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</si>
  <si>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</si>
  <si>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</si>
  <si>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</si>
  <si>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</si>
  <si>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</si>
  <si>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</si>
  <si>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</si>
  <si>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</si>
  <si>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</si>
  <si>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</si>
  <si>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</si>
  <si>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</si>
  <si>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</si>
  <si>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</si>
  <si>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</si>
  <si>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</si>
  <si>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</si>
  <si>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</si>
  <si>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</si>
  <si>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</si>
  <si>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</si>
  <si>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</si>
  <si>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</si>
  <si>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</si>
  <si>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</si>
  <si>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</si>
  <si>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</si>
  <si>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</si>
  <si>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</si>
  <si>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</si>
  <si>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</si>
  <si>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</si>
  <si>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</si>
  <si>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</si>
  <si>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</si>
  <si>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</si>
  <si>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</si>
  <si>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</si>
  <si>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</si>
  <si>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</si>
  <si>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</si>
  <si>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</si>
  <si>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</si>
  <si>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</si>
  <si>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</si>
  <si>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</si>
  <si>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</si>
  <si>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</si>
  <si>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</si>
  <si>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</si>
  <si>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</si>
  <si>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</si>
  <si>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</si>
  <si>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</si>
  <si>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</si>
  <si>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</si>
  <si>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</si>
  <si>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</si>
  <si>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</si>
  <si>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</si>
  <si>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</si>
  <si>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</si>
  <si>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</si>
  <si>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</si>
  <si>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</si>
  <si>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</si>
  <si>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</si>
  <si>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</si>
  <si>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</si>
  <si>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</si>
  <si>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</si>
  <si>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</si>
  <si>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</si>
  <si>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</si>
  <si>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</si>
  <si>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</si>
  <si>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</si>
  <si>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</si>
  <si>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</si>
  <si>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</si>
  <si>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</si>
  <si>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</si>
  <si>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</si>
  <si>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</si>
  <si>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</si>
  <si>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</si>
  <si>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</si>
  <si>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</si>
  <si>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</si>
  <si>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</si>
  <si>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</si>
  <si>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</si>
  <si>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</si>
  <si>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</si>
  <si>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</si>
  <si>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</si>
  <si>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</si>
  <si>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</si>
  <si>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</si>
  <si>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</si>
  <si>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</si>
  <si>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</si>
  <si>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</si>
  <si>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</si>
  <si>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</si>
  <si>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</si>
  <si>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</si>
  <si>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</si>
  <si>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</si>
  <si>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</si>
  <si>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</si>
  <si>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</si>
  <si>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</si>
  <si>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</si>
  <si>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</si>
  <si>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</si>
  <si>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</si>
  <si>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</si>
  <si>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</si>
  <si>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</si>
  <si>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</si>
  <si>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</si>
  <si>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</si>
  <si>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</si>
  <si>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</si>
  <si>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</si>
  <si>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</si>
  <si>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</si>
  <si>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</si>
  <si>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</si>
  <si>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</si>
  <si>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</si>
  <si>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</si>
  <si>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</si>
  <si>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</si>
  <si>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</si>
  <si>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</si>
  <si>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</si>
  <si>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</si>
  <si>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</si>
  <si>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</si>
  <si>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</si>
  <si>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</si>
  <si>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</si>
  <si>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</si>
  <si>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</si>
  <si>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</si>
  <si>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</si>
  <si>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</si>
  <si>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</si>
  <si>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</si>
  <si>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</si>
  <si>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</si>
  <si>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</si>
  <si>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</si>
  <si>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</si>
  <si>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</si>
  <si>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</si>
  <si>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</si>
  <si>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</si>
  <si>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</si>
  <si>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</si>
  <si>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</si>
  <si>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</si>
  <si>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</si>
  <si>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</si>
  <si>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</si>
  <si>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</si>
  <si>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</si>
  <si>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</si>
  <si>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</si>
  <si>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</si>
  <si>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</si>
  <si>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</si>
  <si>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</si>
  <si>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</si>
  <si>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</si>
  <si>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</si>
  <si>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</si>
  <si>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</si>
  <si>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</si>
  <si>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</si>
  <si>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</si>
  <si>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</si>
  <si>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</si>
  <si>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</si>
  <si>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</si>
  <si>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</si>
  <si>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</si>
  <si>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</si>
  <si>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</si>
  <si>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</si>
  <si>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</si>
  <si>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</si>
  <si>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</si>
  <si>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</si>
  <si>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</si>
  <si>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</si>
  <si>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</si>
  <si>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</si>
  <si>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</si>
  <si>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</si>
  <si>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</si>
  <si>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</si>
  <si>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</si>
  <si>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</si>
  <si>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</si>
  <si>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</si>
  <si>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</si>
  <si>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</si>
  <si>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</si>
  <si>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</si>
  <si>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</si>
  <si>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</si>
  <si>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</si>
  <si>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</si>
  <si>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</si>
  <si>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</si>
  <si>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</si>
  <si>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</si>
  <si>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</si>
  <si>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</si>
  <si>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</si>
  <si>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</si>
  <si>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</si>
  <si>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</si>
  <si>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</si>
  <si>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</si>
  <si>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</si>
  <si>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</si>
  <si>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</si>
  <si>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</si>
  <si>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</si>
  <si>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</si>
  <si>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</si>
  <si>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</si>
  <si>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</si>
  <si>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</si>
  <si>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</si>
  <si>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</si>
  <si>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</si>
  <si>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</si>
  <si>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</si>
  <si>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</si>
  <si>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</si>
  <si>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</si>
  <si>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</si>
  <si>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</si>
  <si>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</si>
  <si>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</si>
  <si>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</si>
  <si>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</si>
  <si>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</si>
  <si>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</si>
  <si>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</si>
  <si>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</si>
  <si>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</si>
  <si>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</si>
  <si>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</si>
  <si>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</si>
  <si>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</si>
  <si>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</si>
  <si>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</si>
  <si>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</si>
  <si>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</si>
  <si>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</si>
  <si>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</si>
  <si>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</si>
  <si>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</si>
  <si>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</si>
  <si>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</si>
  <si>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</si>
  <si>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</si>
  <si>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</si>
  <si>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</si>
  <si>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</si>
  <si>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</si>
  <si>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</si>
  <si>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</si>
  <si>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</si>
  <si>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</si>
  <si>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</si>
  <si>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</si>
  <si>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</si>
  <si>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</si>
  <si>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</si>
  <si>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</si>
  <si>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</si>
  <si>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</si>
  <si>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</si>
  <si>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</si>
  <si>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</si>
  <si>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</si>
  <si>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</si>
  <si>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</si>
  <si>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</si>
  <si>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</si>
  <si>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</si>
  <si>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</si>
  <si>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</si>
  <si>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</si>
  <si>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</si>
  <si>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</si>
  <si>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</si>
  <si>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</si>
  <si>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</si>
  <si>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</si>
  <si>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</si>
  <si>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</si>
  <si>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</si>
  <si>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</si>
  <si>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</si>
  <si>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</si>
  <si>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</si>
  <si>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</si>
  <si>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</si>
  <si>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</si>
  <si>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</si>
  <si>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</si>
  <si>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</si>
  <si>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</si>
  <si>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</si>
  <si>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</si>
  <si>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</si>
  <si>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</si>
  <si>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</si>
  <si>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</si>
  <si>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</si>
  <si>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</si>
  <si>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</si>
  <si>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</si>
  <si>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</si>
  <si>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</si>
  <si>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</si>
  <si>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</si>
  <si>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</si>
  <si>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</si>
  <si>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</si>
  <si>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</si>
  <si>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</si>
  <si>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</si>
  <si>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</si>
  <si>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</si>
  <si>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</si>
  <si>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</si>
  <si>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</si>
  <si>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</si>
  <si>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</si>
  <si>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</si>
  <si>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</si>
  <si>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</si>
  <si>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</si>
  <si>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</si>
  <si>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</si>
  <si>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</si>
  <si>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</si>
  <si>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</si>
  <si>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</si>
  <si>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</si>
  <si>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</si>
  <si>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</si>
  <si>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</si>
  <si>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</si>
  <si>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</si>
  <si>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</si>
  <si>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</si>
  <si>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</si>
  <si>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</si>
  <si>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</si>
  <si>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</si>
  <si>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</si>
  <si>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</si>
  <si>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</si>
  <si>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</si>
  <si>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</si>
  <si>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</si>
  <si>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</si>
  <si>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</si>
  <si>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</si>
  <si>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</si>
  <si>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</si>
  <si>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</si>
  <si>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</si>
  <si>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</si>
  <si>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</si>
  <si>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</si>
  <si>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</si>
  <si>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</si>
  <si>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</si>
  <si>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</si>
  <si>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</si>
  <si>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</si>
  <si>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</si>
  <si>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</si>
  <si>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</si>
  <si>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</si>
  <si>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</si>
  <si>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</si>
  <si>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</si>
  <si>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</si>
  <si>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</si>
  <si>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</si>
  <si>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</si>
  <si>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</si>
  <si>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</si>
  <si>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</si>
  <si>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</si>
  <si>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</si>
  <si>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</si>
  <si>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</si>
  <si>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</si>
  <si>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</si>
  <si>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</si>
  <si>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</si>
  <si>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</si>
  <si>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</si>
  <si>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</si>
  <si>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</si>
  <si>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</si>
  <si>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</si>
  <si>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</si>
  <si>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</si>
  <si>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</si>
  <si>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</si>
  <si>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</si>
  <si>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</si>
  <si>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</si>
  <si>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</si>
  <si>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</si>
  <si>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</si>
  <si>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</si>
  <si>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</si>
  <si>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</si>
  <si>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სს პროკრედიტ ბანკი</t>
  </si>
  <si>
    <t>მარსელ სებასტიან ცაიტინგერი</t>
  </si>
  <si>
    <t>ალექსი მატუა</t>
  </si>
  <si>
    <t>www.procreditbank.ge</t>
  </si>
  <si>
    <t>არადამოუკიდებელი თავმჯდომარე</t>
  </si>
  <si>
    <t>რაინერ პეტერ ოტენშტაინი</t>
  </si>
  <si>
    <t>დამოუკიდებელი წევრი</t>
  </si>
  <si>
    <t>ნინო დადუნაშვილი</t>
  </si>
  <si>
    <t>ჰუბერტუს პეტრუს მარია კნაპენ (ბენ)</t>
  </si>
  <si>
    <t>გენერალური დირექტორი/ბიზნეს კლიენტები, ხაზინა და ფულადი სახსრების მართვა, მდგრადი განვითარების დეპარტამენტი</t>
  </si>
  <si>
    <t>ზეინაბ ლომაშვილი</t>
  </si>
  <si>
    <t>დირექტორი/საკრედიტო რისკები, ზოგადი რისკები, იურიდიული, ადამიანური რესურსების მართვა, კომპლაენსი და AML</t>
  </si>
  <si>
    <t>ელენე ცინცაძე</t>
  </si>
  <si>
    <t>დირექტორი/ფინანსები, ადმინისტრაცია, საკორესპონდენტო ურთიერთობები და ცენტრალიზებული ბექ ოფისი</t>
  </si>
  <si>
    <t>ქეთევან ბურდული</t>
  </si>
  <si>
    <t>დირექტორი/საცალო ბანკინგი, ციფრული არხების განვითარება, მარკეტინგი, საინფორმაციო ტექნოლოგიები</t>
  </si>
  <si>
    <t xml:space="preserve">ProCredit Holding AG </t>
  </si>
  <si>
    <t>Zeitinger Invest GmbH</t>
  </si>
  <si>
    <t>KfW - Kreditanstalt für Wiederaufbau</t>
  </si>
  <si>
    <t>DOEN Participaties BV</t>
  </si>
  <si>
    <t>EBRD - European Bank for Reconstruction and Development</t>
  </si>
  <si>
    <t>ცხრილი 9 (Capital), N17</t>
  </si>
  <si>
    <t>*კომერციული ბანკების საქმიანობის შესახებ კანონით განსაზღვრული სააქციო კაპიტალი</t>
  </si>
  <si>
    <t>ცხრილი 9 (Capital), N4, N8</t>
  </si>
  <si>
    <t>თამარ ჟიჟილაშვილი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</si>
</sst>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43" formatCode="_-* #,##0.00_-;\-* #,##0.00_-;_-* &quot;-&quot;??_-;_-@_-"/>
    <numFmt numFmtId="164" formatCode="&quot;$&quot;#,##0.00_);[Red]\(&quot;$&quot;#,##0.0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_(* #,##0_);_(* \(#,##0\);_(* &quot;-&quot;??_);_(@_)"/>
    <numFmt numFmtId="170" formatCode="0.0%"/>
    <numFmt numFmtId="171" formatCode="_(#,##0_);_(\(#,##0\);_(\ \-\ _);_(@_)"/>
    <numFmt numFmtId="172" formatCode="[$-409]dd\-mmm\-yy;@"/>
    <numFmt numFmtId="173" formatCode="[$-409]mmm\-yy;@"/>
    <numFmt numFmtId="174" formatCode="_ * #,##0.00_)&quot;F&quot;_ ;_ * \(#,##0.00\)&quot;F&quot;_ ;_ * &quot;-&quot;??_)&quot;F&quot;_ ;_ @_ "/>
    <numFmt numFmtId="175" formatCode="_(* #,##0.0_);_(* \(#,##0.00\);_(* &quot;-&quot;??_);_(@_)"/>
    <numFmt numFmtId="176" formatCode="General_)"/>
    <numFmt numFmtId="177" formatCode="0.000"/>
    <numFmt numFmtId="178" formatCode="&quot;fl&quot;#,##0_);\(&quot;fl&quot;#,##0\)"/>
    <numFmt numFmtId="179" formatCode="&quot;fl&quot;#,##0_);[Red]\(&quot;fl&quot;#,##0\)"/>
    <numFmt numFmtId="180" formatCode="&quot;fl&quot;#,##0.00_);\(&quot;fl&quot;#,##0.00\)"/>
    <numFmt numFmtId="181" formatCode="_-* #,##0.00_$_-;\-* #,##0.00_$_-;_-* &quot;-&quot;??_$_-;_-@_-"/>
    <numFmt numFmtId="182" formatCode="_-* #,##0.00\ _L_a_r_i_-;\-* #,##0.00\ _L_a_r_i_-;_-* &quot;-&quot;??\ _L_a_r_i_-;_-@_-"/>
    <numFmt numFmtId="183" formatCode="[$-409]d\-mmm\-yy;@"/>
    <numFmt numFmtId="184" formatCode="_-* #,##0.00\ _D_M_-;\-* #,##0.00\ _D_M_-;_-* &quot;-&quot;??\ _D_M_-;_-@_-"/>
    <numFmt numFmtId="185" formatCode="&quot;balance  &quot;[$-409]d\-mmm\-yy;@"/>
    <numFmt numFmtId="186" formatCode="mmmm\-yy"/>
    <numFmt numFmtId="187" formatCode="_-* #,##0_ð_._-;\-* #,##0_ð_._-;_-* &quot;-&quot;_ð_._-;_-@_-"/>
    <numFmt numFmtId="188" formatCode="_-* #,##0.00_ð_._-;\-* #,##0.00_ð_._-;_-* &quot;-&quot;??_ð_._-;_-@_-"/>
    <numFmt numFmtId="189" formatCode="&quot;See Note &quot;\ #"/>
    <numFmt numFmtId="190" formatCode="\60\4\7\:"/>
    <numFmt numFmtId="191" formatCode="&quot;p.&quot;#,##0.00;[Red]\-&quot;p.&quot;#,##0.00"/>
    <numFmt numFmtId="192" formatCode="0.00000"/>
    <numFmt numFmtId="193" formatCode="&quot;fl&quot;#,##0.00_);[Red]\(&quot;fl&quot;#,##0.00\)"/>
    <numFmt numFmtId="194" formatCode="_(&quot;fl&quot;* #,##0_);_(&quot;fl&quot;* \(#,##0\);_(&quot;fl&quot;* &quot;-&quot;_);_(@_)"/>
    <numFmt numFmtId="195" formatCode="&quot;Fr.&quot;\ #,##0;[Red]&quot;Fr.&quot;\ \-#,##0"/>
    <numFmt numFmtId="196" formatCode="_(&quot;¤&quot;* #,##0.00_);_(&quot;¤&quot;* \(#,##0.00\);_(&quot;¤&quot;* &quot;-&quot;??_);_(@_)"/>
    <numFmt numFmtId="197" formatCode="#,##0_ ;[Red]\-#,##0\ "/>
    <numFmt numFmtId="198" formatCode="_-* #,##0\ _€_-;\-* #,##0\ _€_-;_-* &quot;-&quot;??\ _€_-;_-@_-"/>
    <numFmt numFmtId="199" formatCode="#,##0.0"/>
  </numFmts>
  <fonts count="163">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sz val="8"/>
      <color theme="1"/>
      <name val="Verdana"/>
      <family val="2"/>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61">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417">
    <xf numFmtId="0" fontId="0" fillId="0" borderId="0"/>
    <xf numFmtId="168" fontId="2" fillId="0" borderId="0" applyFont="0" applyFill="0" applyBorder="0" applyAlignment="0" applyProtection="0"/>
    <xf numFmtId="168"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168" fontId="1"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2" fillId="0" borderId="0"/>
    <xf numFmtId="0" fontId="7" fillId="0" borderId="0"/>
    <xf numFmtId="0" fontId="1" fillId="0" borderId="0"/>
    <xf numFmtId="9" fontId="1" fillId="0" borderId="0" applyFont="0" applyFill="0" applyBorder="0" applyAlignment="0" applyProtection="0"/>
    <xf numFmtId="0" fontId="2" fillId="0" borderId="0"/>
    <xf numFmtId="0" fontId="2" fillId="0" borderId="0"/>
    <xf numFmtId="0" fontId="10" fillId="0" borderId="0" applyNumberFormat="0" applyFill="0" applyBorder="0" applyAlignment="0" applyProtection="0">
      <alignment vertical="top"/>
      <protection locked="0"/>
    </xf>
    <xf numFmtId="0" fontId="24" fillId="0" borderId="0"/>
    <xf numFmtId="172" fontId="25" fillId="36" borderId="0"/>
    <xf numFmtId="173" fontId="25" fillId="36" borderId="0"/>
    <xf numFmtId="172" fontId="25" fillId="36" borderId="0"/>
    <xf numFmtId="0" fontId="26" fillId="37" borderId="0" applyNumberFormat="0" applyBorder="0" applyAlignment="0" applyProtection="0"/>
    <xf numFmtId="0" fontId="4" fillId="12" borderId="0" applyNumberFormat="0" applyBorder="0" applyAlignment="0" applyProtection="0"/>
    <xf numFmtId="172" fontId="27" fillId="37" borderId="0" applyNumberFormat="0" applyBorder="0" applyAlignment="0" applyProtection="0"/>
    <xf numFmtId="172" fontId="27" fillId="37" borderId="0" applyNumberFormat="0" applyBorder="0" applyAlignment="0" applyProtection="0"/>
    <xf numFmtId="173" fontId="27" fillId="37" borderId="0" applyNumberFormat="0" applyBorder="0" applyAlignment="0" applyProtection="0"/>
    <xf numFmtId="0" fontId="26"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72" fontId="27" fillId="37" borderId="0" applyNumberFormat="0" applyBorder="0" applyAlignment="0" applyProtection="0"/>
    <xf numFmtId="173" fontId="27" fillId="37" borderId="0" applyNumberFormat="0" applyBorder="0" applyAlignment="0" applyProtection="0"/>
    <xf numFmtId="172" fontId="27" fillId="37" borderId="0" applyNumberFormat="0" applyBorder="0" applyAlignment="0" applyProtection="0"/>
    <xf numFmtId="172" fontId="27" fillId="37" borderId="0" applyNumberFormat="0" applyBorder="0" applyAlignment="0" applyProtection="0"/>
    <xf numFmtId="173" fontId="27" fillId="37" borderId="0" applyNumberFormat="0" applyBorder="0" applyAlignment="0" applyProtection="0"/>
    <xf numFmtId="172" fontId="27" fillId="37" borderId="0" applyNumberFormat="0" applyBorder="0" applyAlignment="0" applyProtection="0"/>
    <xf numFmtId="172" fontId="27" fillId="37" borderId="0" applyNumberFormat="0" applyBorder="0" applyAlignment="0" applyProtection="0"/>
    <xf numFmtId="173" fontId="27" fillId="37" borderId="0" applyNumberFormat="0" applyBorder="0" applyAlignment="0" applyProtection="0"/>
    <xf numFmtId="172" fontId="27" fillId="37" borderId="0" applyNumberFormat="0" applyBorder="0" applyAlignment="0" applyProtection="0"/>
    <xf numFmtId="172" fontId="27" fillId="37" borderId="0" applyNumberFormat="0" applyBorder="0" applyAlignment="0" applyProtection="0"/>
    <xf numFmtId="173" fontId="27" fillId="37" borderId="0" applyNumberFormat="0" applyBorder="0" applyAlignment="0" applyProtection="0"/>
    <xf numFmtId="172" fontId="27"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172" fontId="27" fillId="38" borderId="0" applyNumberFormat="0" applyBorder="0" applyAlignment="0" applyProtection="0"/>
    <xf numFmtId="172" fontId="27" fillId="38" borderId="0" applyNumberFormat="0" applyBorder="0" applyAlignment="0" applyProtection="0"/>
    <xf numFmtId="173" fontId="27" fillId="38"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72" fontId="27" fillId="38" borderId="0" applyNumberFormat="0" applyBorder="0" applyAlignment="0" applyProtection="0"/>
    <xf numFmtId="173" fontId="27" fillId="38" borderId="0" applyNumberFormat="0" applyBorder="0" applyAlignment="0" applyProtection="0"/>
    <xf numFmtId="172" fontId="27" fillId="38" borderId="0" applyNumberFormat="0" applyBorder="0" applyAlignment="0" applyProtection="0"/>
    <xf numFmtId="172" fontId="27" fillId="38" borderId="0" applyNumberFormat="0" applyBorder="0" applyAlignment="0" applyProtection="0"/>
    <xf numFmtId="173" fontId="27" fillId="38" borderId="0" applyNumberFormat="0" applyBorder="0" applyAlignment="0" applyProtection="0"/>
    <xf numFmtId="172" fontId="27" fillId="38" borderId="0" applyNumberFormat="0" applyBorder="0" applyAlignment="0" applyProtection="0"/>
    <xf numFmtId="172" fontId="27" fillId="38" borderId="0" applyNumberFormat="0" applyBorder="0" applyAlignment="0" applyProtection="0"/>
    <xf numFmtId="173" fontId="27" fillId="38" borderId="0" applyNumberFormat="0" applyBorder="0" applyAlignment="0" applyProtection="0"/>
    <xf numFmtId="172" fontId="27" fillId="38" borderId="0" applyNumberFormat="0" applyBorder="0" applyAlignment="0" applyProtection="0"/>
    <xf numFmtId="172" fontId="27" fillId="38" borderId="0" applyNumberFormat="0" applyBorder="0" applyAlignment="0" applyProtection="0"/>
    <xf numFmtId="173" fontId="27" fillId="38" borderId="0" applyNumberFormat="0" applyBorder="0" applyAlignment="0" applyProtection="0"/>
    <xf numFmtId="172" fontId="27" fillId="38"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172" fontId="27" fillId="39" borderId="0" applyNumberFormat="0" applyBorder="0" applyAlignment="0" applyProtection="0"/>
    <xf numFmtId="172" fontId="27" fillId="39" borderId="0" applyNumberFormat="0" applyBorder="0" applyAlignment="0" applyProtection="0"/>
    <xf numFmtId="173" fontId="27" fillId="39"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72" fontId="27" fillId="39" borderId="0" applyNumberFormat="0" applyBorder="0" applyAlignment="0" applyProtection="0"/>
    <xf numFmtId="173" fontId="27" fillId="39" borderId="0" applyNumberFormat="0" applyBorder="0" applyAlignment="0" applyProtection="0"/>
    <xf numFmtId="172" fontId="27" fillId="39" borderId="0" applyNumberFormat="0" applyBorder="0" applyAlignment="0" applyProtection="0"/>
    <xf numFmtId="172" fontId="27" fillId="39" borderId="0" applyNumberFormat="0" applyBorder="0" applyAlignment="0" applyProtection="0"/>
    <xf numFmtId="173" fontId="27" fillId="39" borderId="0" applyNumberFormat="0" applyBorder="0" applyAlignment="0" applyProtection="0"/>
    <xf numFmtId="172" fontId="27" fillId="39" borderId="0" applyNumberFormat="0" applyBorder="0" applyAlignment="0" applyProtection="0"/>
    <xf numFmtId="172" fontId="27" fillId="39" borderId="0" applyNumberFormat="0" applyBorder="0" applyAlignment="0" applyProtection="0"/>
    <xf numFmtId="173" fontId="27" fillId="39" borderId="0" applyNumberFormat="0" applyBorder="0" applyAlignment="0" applyProtection="0"/>
    <xf numFmtId="172" fontId="27" fillId="39" borderId="0" applyNumberFormat="0" applyBorder="0" applyAlignment="0" applyProtection="0"/>
    <xf numFmtId="172" fontId="27" fillId="39" borderId="0" applyNumberFormat="0" applyBorder="0" applyAlignment="0" applyProtection="0"/>
    <xf numFmtId="173" fontId="27" fillId="39" borderId="0" applyNumberFormat="0" applyBorder="0" applyAlignment="0" applyProtection="0"/>
    <xf numFmtId="172" fontId="27" fillId="39"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172" fontId="27" fillId="42" borderId="0" applyNumberFormat="0" applyBorder="0" applyAlignment="0" applyProtection="0"/>
    <xf numFmtId="172" fontId="27" fillId="42" borderId="0" applyNumberFormat="0" applyBorder="0" applyAlignment="0" applyProtection="0"/>
    <xf numFmtId="173" fontId="27" fillId="42"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72" fontId="27" fillId="42" borderId="0" applyNumberFormat="0" applyBorder="0" applyAlignment="0" applyProtection="0"/>
    <xf numFmtId="173" fontId="27" fillId="42" borderId="0" applyNumberFormat="0" applyBorder="0" applyAlignment="0" applyProtection="0"/>
    <xf numFmtId="172" fontId="27" fillId="42" borderId="0" applyNumberFormat="0" applyBorder="0" applyAlignment="0" applyProtection="0"/>
    <xf numFmtId="172" fontId="27" fillId="42" borderId="0" applyNumberFormat="0" applyBorder="0" applyAlignment="0" applyProtection="0"/>
    <xf numFmtId="173" fontId="27" fillId="42" borderId="0" applyNumberFormat="0" applyBorder="0" applyAlignment="0" applyProtection="0"/>
    <xf numFmtId="172" fontId="27" fillId="42" borderId="0" applyNumberFormat="0" applyBorder="0" applyAlignment="0" applyProtection="0"/>
    <xf numFmtId="172" fontId="27" fillId="42" borderId="0" applyNumberFormat="0" applyBorder="0" applyAlignment="0" applyProtection="0"/>
    <xf numFmtId="173" fontId="27" fillId="42" borderId="0" applyNumberFormat="0" applyBorder="0" applyAlignment="0" applyProtection="0"/>
    <xf numFmtId="172" fontId="27" fillId="42" borderId="0" applyNumberFormat="0" applyBorder="0" applyAlignment="0" applyProtection="0"/>
    <xf numFmtId="172" fontId="27" fillId="42" borderId="0" applyNumberFormat="0" applyBorder="0" applyAlignment="0" applyProtection="0"/>
    <xf numFmtId="173" fontId="27" fillId="42" borderId="0" applyNumberFormat="0" applyBorder="0" applyAlignment="0" applyProtection="0"/>
    <xf numFmtId="172" fontId="27"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172" fontId="27" fillId="45" borderId="0" applyNumberFormat="0" applyBorder="0" applyAlignment="0" applyProtection="0"/>
    <xf numFmtId="172" fontId="27" fillId="45" borderId="0" applyNumberFormat="0" applyBorder="0" applyAlignment="0" applyProtection="0"/>
    <xf numFmtId="173" fontId="27" fillId="45"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72" fontId="27" fillId="45" borderId="0" applyNumberFormat="0" applyBorder="0" applyAlignment="0" applyProtection="0"/>
    <xf numFmtId="173" fontId="27" fillId="45" borderId="0" applyNumberFormat="0" applyBorder="0" applyAlignment="0" applyProtection="0"/>
    <xf numFmtId="172" fontId="27" fillId="45" borderId="0" applyNumberFormat="0" applyBorder="0" applyAlignment="0" applyProtection="0"/>
    <xf numFmtId="172" fontId="27" fillId="45" borderId="0" applyNumberFormat="0" applyBorder="0" applyAlignment="0" applyProtection="0"/>
    <xf numFmtId="173" fontId="27" fillId="45" borderId="0" applyNumberFormat="0" applyBorder="0" applyAlignment="0" applyProtection="0"/>
    <xf numFmtId="172" fontId="27" fillId="45" borderId="0" applyNumberFormat="0" applyBorder="0" applyAlignment="0" applyProtection="0"/>
    <xf numFmtId="172" fontId="27" fillId="45" borderId="0" applyNumberFormat="0" applyBorder="0" applyAlignment="0" applyProtection="0"/>
    <xf numFmtId="173" fontId="27" fillId="45" borderId="0" applyNumberFormat="0" applyBorder="0" applyAlignment="0" applyProtection="0"/>
    <xf numFmtId="172" fontId="27" fillId="45" borderId="0" applyNumberFormat="0" applyBorder="0" applyAlignment="0" applyProtection="0"/>
    <xf numFmtId="172" fontId="27" fillId="45" borderId="0" applyNumberFormat="0" applyBorder="0" applyAlignment="0" applyProtection="0"/>
    <xf numFmtId="173" fontId="27" fillId="45" borderId="0" applyNumberFormat="0" applyBorder="0" applyAlignment="0" applyProtection="0"/>
    <xf numFmtId="172" fontId="27" fillId="45" borderId="0" applyNumberFormat="0" applyBorder="0" applyAlignment="0" applyProtection="0"/>
    <xf numFmtId="0" fontId="26" fillId="45"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0" fontId="26" fillId="40"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0" fontId="26" fillId="43"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172" fontId="27" fillId="46" borderId="0" applyNumberFormat="0" applyBorder="0" applyAlignment="0" applyProtection="0"/>
    <xf numFmtId="172" fontId="27" fillId="46" borderId="0" applyNumberFormat="0" applyBorder="0" applyAlignment="0" applyProtection="0"/>
    <xf numFmtId="173" fontId="27" fillId="46"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72" fontId="27" fillId="46" borderId="0" applyNumberFormat="0" applyBorder="0" applyAlignment="0" applyProtection="0"/>
    <xf numFmtId="173" fontId="27" fillId="46" borderId="0" applyNumberFormat="0" applyBorder="0" applyAlignment="0" applyProtection="0"/>
    <xf numFmtId="172" fontId="27" fillId="46" borderId="0" applyNumberFormat="0" applyBorder="0" applyAlignment="0" applyProtection="0"/>
    <xf numFmtId="172" fontId="27" fillId="46" borderId="0" applyNumberFormat="0" applyBorder="0" applyAlignment="0" applyProtection="0"/>
    <xf numFmtId="173" fontId="27" fillId="46" borderId="0" applyNumberFormat="0" applyBorder="0" applyAlignment="0" applyProtection="0"/>
    <xf numFmtId="172" fontId="27" fillId="46" borderId="0" applyNumberFormat="0" applyBorder="0" applyAlignment="0" applyProtection="0"/>
    <xf numFmtId="172" fontId="27" fillId="46" borderId="0" applyNumberFormat="0" applyBorder="0" applyAlignment="0" applyProtection="0"/>
    <xf numFmtId="173" fontId="27" fillId="46" borderId="0" applyNumberFormat="0" applyBorder="0" applyAlignment="0" applyProtection="0"/>
    <xf numFmtId="172" fontId="27" fillId="46" borderId="0" applyNumberFormat="0" applyBorder="0" applyAlignment="0" applyProtection="0"/>
    <xf numFmtId="172" fontId="27" fillId="46" borderId="0" applyNumberFormat="0" applyBorder="0" applyAlignment="0" applyProtection="0"/>
    <xf numFmtId="173" fontId="27" fillId="46" borderId="0" applyNumberFormat="0" applyBorder="0" applyAlignment="0" applyProtection="0"/>
    <xf numFmtId="172" fontId="27" fillId="46" borderId="0" applyNumberFormat="0" applyBorder="0" applyAlignment="0" applyProtection="0"/>
    <xf numFmtId="0" fontId="26" fillId="46"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172" fontId="30" fillId="47" borderId="0" applyNumberFormat="0" applyBorder="0" applyAlignment="0" applyProtection="0"/>
    <xf numFmtId="172" fontId="30" fillId="47" borderId="0" applyNumberFormat="0" applyBorder="0" applyAlignment="0" applyProtection="0"/>
    <xf numFmtId="173" fontId="30" fillId="47"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172" fontId="30" fillId="47" borderId="0" applyNumberFormat="0" applyBorder="0" applyAlignment="0" applyProtection="0"/>
    <xf numFmtId="173" fontId="30" fillId="47" borderId="0" applyNumberFormat="0" applyBorder="0" applyAlignment="0" applyProtection="0"/>
    <xf numFmtId="172" fontId="30" fillId="47" borderId="0" applyNumberFormat="0" applyBorder="0" applyAlignment="0" applyProtection="0"/>
    <xf numFmtId="172" fontId="30" fillId="47" borderId="0" applyNumberFormat="0" applyBorder="0" applyAlignment="0" applyProtection="0"/>
    <xf numFmtId="173" fontId="30" fillId="47" borderId="0" applyNumberFormat="0" applyBorder="0" applyAlignment="0" applyProtection="0"/>
    <xf numFmtId="172" fontId="30" fillId="47" borderId="0" applyNumberFormat="0" applyBorder="0" applyAlignment="0" applyProtection="0"/>
    <xf numFmtId="172" fontId="30" fillId="47" borderId="0" applyNumberFormat="0" applyBorder="0" applyAlignment="0" applyProtection="0"/>
    <xf numFmtId="173" fontId="30" fillId="47" borderId="0" applyNumberFormat="0" applyBorder="0" applyAlignment="0" applyProtection="0"/>
    <xf numFmtId="172" fontId="30" fillId="47" borderId="0" applyNumberFormat="0" applyBorder="0" applyAlignment="0" applyProtection="0"/>
    <xf numFmtId="172" fontId="30" fillId="47" borderId="0" applyNumberFormat="0" applyBorder="0" applyAlignment="0" applyProtection="0"/>
    <xf numFmtId="173" fontId="30" fillId="47" borderId="0" applyNumberFormat="0" applyBorder="0" applyAlignment="0" applyProtection="0"/>
    <xf numFmtId="172" fontId="30" fillId="47" borderId="0" applyNumberFormat="0" applyBorder="0" applyAlignment="0" applyProtection="0"/>
    <xf numFmtId="0" fontId="28" fillId="47"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172" fontId="30" fillId="44" borderId="0" applyNumberFormat="0" applyBorder="0" applyAlignment="0" applyProtection="0"/>
    <xf numFmtId="172" fontId="30" fillId="44" borderId="0" applyNumberFormat="0" applyBorder="0" applyAlignment="0" applyProtection="0"/>
    <xf numFmtId="173" fontId="30" fillId="44"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172" fontId="30" fillId="44" borderId="0" applyNumberFormat="0" applyBorder="0" applyAlignment="0" applyProtection="0"/>
    <xf numFmtId="173" fontId="30" fillId="44" borderId="0" applyNumberFormat="0" applyBorder="0" applyAlignment="0" applyProtection="0"/>
    <xf numFmtId="172" fontId="30" fillId="44" borderId="0" applyNumberFormat="0" applyBorder="0" applyAlignment="0" applyProtection="0"/>
    <xf numFmtId="172" fontId="30" fillId="44" borderId="0" applyNumberFormat="0" applyBorder="0" applyAlignment="0" applyProtection="0"/>
    <xf numFmtId="173" fontId="30" fillId="44" borderId="0" applyNumberFormat="0" applyBorder="0" applyAlignment="0" applyProtection="0"/>
    <xf numFmtId="172" fontId="30" fillId="44" borderId="0" applyNumberFormat="0" applyBorder="0" applyAlignment="0" applyProtection="0"/>
    <xf numFmtId="172" fontId="30" fillId="44" borderId="0" applyNumberFormat="0" applyBorder="0" applyAlignment="0" applyProtection="0"/>
    <xf numFmtId="173" fontId="30" fillId="44" borderId="0" applyNumberFormat="0" applyBorder="0" applyAlignment="0" applyProtection="0"/>
    <xf numFmtId="172" fontId="30" fillId="44" borderId="0" applyNumberFormat="0" applyBorder="0" applyAlignment="0" applyProtection="0"/>
    <xf numFmtId="172" fontId="30" fillId="44" borderId="0" applyNumberFormat="0" applyBorder="0" applyAlignment="0" applyProtection="0"/>
    <xf numFmtId="173" fontId="30" fillId="44" borderId="0" applyNumberFormat="0" applyBorder="0" applyAlignment="0" applyProtection="0"/>
    <xf numFmtId="172" fontId="30" fillId="44" borderId="0" applyNumberFormat="0" applyBorder="0" applyAlignment="0" applyProtection="0"/>
    <xf numFmtId="0" fontId="28" fillId="44"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172" fontId="30" fillId="45" borderId="0" applyNumberFormat="0" applyBorder="0" applyAlignment="0" applyProtection="0"/>
    <xf numFmtId="172" fontId="30" fillId="45" borderId="0" applyNumberFormat="0" applyBorder="0" applyAlignment="0" applyProtection="0"/>
    <xf numFmtId="173" fontId="30" fillId="45"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172" fontId="30" fillId="45" borderId="0" applyNumberFormat="0" applyBorder="0" applyAlignment="0" applyProtection="0"/>
    <xf numFmtId="173" fontId="30" fillId="45" borderId="0" applyNumberFormat="0" applyBorder="0" applyAlignment="0" applyProtection="0"/>
    <xf numFmtId="172" fontId="30" fillId="45" borderId="0" applyNumberFormat="0" applyBorder="0" applyAlignment="0" applyProtection="0"/>
    <xf numFmtId="172" fontId="30" fillId="45" borderId="0" applyNumberFormat="0" applyBorder="0" applyAlignment="0" applyProtection="0"/>
    <xf numFmtId="173" fontId="30" fillId="45" borderId="0" applyNumberFormat="0" applyBorder="0" applyAlignment="0" applyProtection="0"/>
    <xf numFmtId="172" fontId="30" fillId="45" borderId="0" applyNumberFormat="0" applyBorder="0" applyAlignment="0" applyProtection="0"/>
    <xf numFmtId="172" fontId="30" fillId="45" borderId="0" applyNumberFormat="0" applyBorder="0" applyAlignment="0" applyProtection="0"/>
    <xf numFmtId="173" fontId="30" fillId="45" borderId="0" applyNumberFormat="0" applyBorder="0" applyAlignment="0" applyProtection="0"/>
    <xf numFmtId="172" fontId="30" fillId="45" borderId="0" applyNumberFormat="0" applyBorder="0" applyAlignment="0" applyProtection="0"/>
    <xf numFmtId="172" fontId="30" fillId="45" borderId="0" applyNumberFormat="0" applyBorder="0" applyAlignment="0" applyProtection="0"/>
    <xf numFmtId="173" fontId="30" fillId="45" borderId="0" applyNumberFormat="0" applyBorder="0" applyAlignment="0" applyProtection="0"/>
    <xf numFmtId="172" fontId="30" fillId="45" borderId="0" applyNumberFormat="0" applyBorder="0" applyAlignment="0" applyProtection="0"/>
    <xf numFmtId="0" fontId="28" fillId="45"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0" fontId="28" fillId="48"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0" fontId="28" fillId="50" borderId="0" applyNumberFormat="0" applyBorder="0" applyAlignment="0" applyProtection="0"/>
    <xf numFmtId="0" fontId="26" fillId="51"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172" fontId="30" fillId="53" borderId="0" applyNumberFormat="0" applyBorder="0" applyAlignment="0" applyProtection="0"/>
    <xf numFmtId="172" fontId="30" fillId="53" borderId="0" applyNumberFormat="0" applyBorder="0" applyAlignment="0" applyProtection="0"/>
    <xf numFmtId="173" fontId="30" fillId="53"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172" fontId="30" fillId="53" borderId="0" applyNumberFormat="0" applyBorder="0" applyAlignment="0" applyProtection="0"/>
    <xf numFmtId="173" fontId="30" fillId="53" borderId="0" applyNumberFormat="0" applyBorder="0" applyAlignment="0" applyProtection="0"/>
    <xf numFmtId="172" fontId="30" fillId="53" borderId="0" applyNumberFormat="0" applyBorder="0" applyAlignment="0" applyProtection="0"/>
    <xf numFmtId="172" fontId="30" fillId="53" borderId="0" applyNumberFormat="0" applyBorder="0" applyAlignment="0" applyProtection="0"/>
    <xf numFmtId="173" fontId="30" fillId="53" borderId="0" applyNumberFormat="0" applyBorder="0" applyAlignment="0" applyProtection="0"/>
    <xf numFmtId="172" fontId="30" fillId="53" borderId="0" applyNumberFormat="0" applyBorder="0" applyAlignment="0" applyProtection="0"/>
    <xf numFmtId="172" fontId="30" fillId="53" borderId="0" applyNumberFormat="0" applyBorder="0" applyAlignment="0" applyProtection="0"/>
    <xf numFmtId="173" fontId="30" fillId="53" borderId="0" applyNumberFormat="0" applyBorder="0" applyAlignment="0" applyProtection="0"/>
    <xf numFmtId="172" fontId="30" fillId="53" borderId="0" applyNumberFormat="0" applyBorder="0" applyAlignment="0" applyProtection="0"/>
    <xf numFmtId="172" fontId="30" fillId="53" borderId="0" applyNumberFormat="0" applyBorder="0" applyAlignment="0" applyProtection="0"/>
    <xf numFmtId="173" fontId="30" fillId="53" borderId="0" applyNumberFormat="0" applyBorder="0" applyAlignment="0" applyProtection="0"/>
    <xf numFmtId="172" fontId="30"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6" fillId="54" borderId="0" applyNumberFormat="0" applyBorder="0" applyAlignment="0" applyProtection="0"/>
    <xf numFmtId="0" fontId="26" fillId="55" borderId="0" applyNumberFormat="0" applyBorder="0" applyAlignment="0" applyProtection="0"/>
    <xf numFmtId="0" fontId="28" fillId="56"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172" fontId="30" fillId="57" borderId="0" applyNumberFormat="0" applyBorder="0" applyAlignment="0" applyProtection="0"/>
    <xf numFmtId="172" fontId="30" fillId="57" borderId="0" applyNumberFormat="0" applyBorder="0" applyAlignment="0" applyProtection="0"/>
    <xf numFmtId="173" fontId="30" fillId="57"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172" fontId="30" fillId="57" borderId="0" applyNumberFormat="0" applyBorder="0" applyAlignment="0" applyProtection="0"/>
    <xf numFmtId="173" fontId="30" fillId="57" borderId="0" applyNumberFormat="0" applyBorder="0" applyAlignment="0" applyProtection="0"/>
    <xf numFmtId="172" fontId="30" fillId="57" borderId="0" applyNumberFormat="0" applyBorder="0" applyAlignment="0" applyProtection="0"/>
    <xf numFmtId="172" fontId="30" fillId="57" borderId="0" applyNumberFormat="0" applyBorder="0" applyAlignment="0" applyProtection="0"/>
    <xf numFmtId="173" fontId="30" fillId="57" borderId="0" applyNumberFormat="0" applyBorder="0" applyAlignment="0" applyProtection="0"/>
    <xf numFmtId="172" fontId="30" fillId="57" borderId="0" applyNumberFormat="0" applyBorder="0" applyAlignment="0" applyProtection="0"/>
    <xf numFmtId="172" fontId="30" fillId="57" borderId="0" applyNumberFormat="0" applyBorder="0" applyAlignment="0" applyProtection="0"/>
    <xf numFmtId="173" fontId="30" fillId="57" borderId="0" applyNumberFormat="0" applyBorder="0" applyAlignment="0" applyProtection="0"/>
    <xf numFmtId="172" fontId="30" fillId="57" borderId="0" applyNumberFormat="0" applyBorder="0" applyAlignment="0" applyProtection="0"/>
    <xf numFmtId="172" fontId="30" fillId="57" borderId="0" applyNumberFormat="0" applyBorder="0" applyAlignment="0" applyProtection="0"/>
    <xf numFmtId="173" fontId="30" fillId="57" borderId="0" applyNumberFormat="0" applyBorder="0" applyAlignment="0" applyProtection="0"/>
    <xf numFmtId="172" fontId="30"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6" fillId="54" borderId="0" applyNumberFormat="0" applyBorder="0" applyAlignment="0" applyProtection="0"/>
    <xf numFmtId="0" fontId="26" fillId="58" borderId="0" applyNumberFormat="0" applyBorder="0" applyAlignment="0" applyProtection="0"/>
    <xf numFmtId="0" fontId="28" fillId="55"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172" fontId="30" fillId="59" borderId="0" applyNumberFormat="0" applyBorder="0" applyAlignment="0" applyProtection="0"/>
    <xf numFmtId="172" fontId="30" fillId="59" borderId="0" applyNumberFormat="0" applyBorder="0" applyAlignment="0" applyProtection="0"/>
    <xf numFmtId="173" fontId="30" fillId="59"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172" fontId="30" fillId="59" borderId="0" applyNumberFormat="0" applyBorder="0" applyAlignment="0" applyProtection="0"/>
    <xf numFmtId="173" fontId="30" fillId="59" borderId="0" applyNumberFormat="0" applyBorder="0" applyAlignment="0" applyProtection="0"/>
    <xf numFmtId="172" fontId="30" fillId="59" borderId="0" applyNumberFormat="0" applyBorder="0" applyAlignment="0" applyProtection="0"/>
    <xf numFmtId="172" fontId="30" fillId="59" borderId="0" applyNumberFormat="0" applyBorder="0" applyAlignment="0" applyProtection="0"/>
    <xf numFmtId="173" fontId="30" fillId="59" borderId="0" applyNumberFormat="0" applyBorder="0" applyAlignment="0" applyProtection="0"/>
    <xf numFmtId="172" fontId="30" fillId="59" borderId="0" applyNumberFormat="0" applyBorder="0" applyAlignment="0" applyProtection="0"/>
    <xf numFmtId="172" fontId="30" fillId="59" borderId="0" applyNumberFormat="0" applyBorder="0" applyAlignment="0" applyProtection="0"/>
    <xf numFmtId="173" fontId="30" fillId="59" borderId="0" applyNumberFormat="0" applyBorder="0" applyAlignment="0" applyProtection="0"/>
    <xf numFmtId="172" fontId="30" fillId="59" borderId="0" applyNumberFormat="0" applyBorder="0" applyAlignment="0" applyProtection="0"/>
    <xf numFmtId="172" fontId="30" fillId="59" borderId="0" applyNumberFormat="0" applyBorder="0" applyAlignment="0" applyProtection="0"/>
    <xf numFmtId="173" fontId="30" fillId="59" borderId="0" applyNumberFormat="0" applyBorder="0" applyAlignment="0" applyProtection="0"/>
    <xf numFmtId="172" fontId="30"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6" fillId="51" borderId="0" applyNumberFormat="0" applyBorder="0" applyAlignment="0" applyProtection="0"/>
    <xf numFmtId="0" fontId="26" fillId="55" borderId="0" applyNumberFormat="0" applyBorder="0" applyAlignment="0" applyProtection="0"/>
    <xf numFmtId="0" fontId="28" fillId="55"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6" fillId="60"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6" fillId="54" borderId="0" applyNumberFormat="0" applyBorder="0" applyAlignment="0" applyProtection="0"/>
    <xf numFmtId="0" fontId="26" fillId="61" borderId="0" applyNumberFormat="0" applyBorder="0" applyAlignment="0" applyProtection="0"/>
    <xf numFmtId="0" fontId="28" fillId="61"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172" fontId="30" fillId="62" borderId="0" applyNumberFormat="0" applyBorder="0" applyAlignment="0" applyProtection="0"/>
    <xf numFmtId="172" fontId="30" fillId="62" borderId="0" applyNumberFormat="0" applyBorder="0" applyAlignment="0" applyProtection="0"/>
    <xf numFmtId="173" fontId="30" fillId="62"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172" fontId="30" fillId="62" borderId="0" applyNumberFormat="0" applyBorder="0" applyAlignment="0" applyProtection="0"/>
    <xf numFmtId="173" fontId="30" fillId="62" borderId="0" applyNumberFormat="0" applyBorder="0" applyAlignment="0" applyProtection="0"/>
    <xf numFmtId="172" fontId="30" fillId="62" borderId="0" applyNumberFormat="0" applyBorder="0" applyAlignment="0" applyProtection="0"/>
    <xf numFmtId="172" fontId="30" fillId="62" borderId="0" applyNumberFormat="0" applyBorder="0" applyAlignment="0" applyProtection="0"/>
    <xf numFmtId="173" fontId="30" fillId="62" borderId="0" applyNumberFormat="0" applyBorder="0" applyAlignment="0" applyProtection="0"/>
    <xf numFmtId="172" fontId="30" fillId="62" borderId="0" applyNumberFormat="0" applyBorder="0" applyAlignment="0" applyProtection="0"/>
    <xf numFmtId="172" fontId="30" fillId="62" borderId="0" applyNumberFormat="0" applyBorder="0" applyAlignment="0" applyProtection="0"/>
    <xf numFmtId="173" fontId="30" fillId="62" borderId="0" applyNumberFormat="0" applyBorder="0" applyAlignment="0" applyProtection="0"/>
    <xf numFmtId="172" fontId="30" fillId="62" borderId="0" applyNumberFormat="0" applyBorder="0" applyAlignment="0" applyProtection="0"/>
    <xf numFmtId="172" fontId="30" fillId="62" borderId="0" applyNumberFormat="0" applyBorder="0" applyAlignment="0" applyProtection="0"/>
    <xf numFmtId="173" fontId="30" fillId="62" borderId="0" applyNumberFormat="0" applyBorder="0" applyAlignment="0" applyProtection="0"/>
    <xf numFmtId="172" fontId="30"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172" fontId="33" fillId="38" borderId="0" applyNumberFormat="0" applyBorder="0" applyAlignment="0" applyProtection="0"/>
    <xf numFmtId="172" fontId="33" fillId="38" borderId="0" applyNumberFormat="0" applyBorder="0" applyAlignment="0" applyProtection="0"/>
    <xf numFmtId="173" fontId="33" fillId="38"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172" fontId="33" fillId="38" borderId="0" applyNumberFormat="0" applyBorder="0" applyAlignment="0" applyProtection="0"/>
    <xf numFmtId="173" fontId="33" fillId="38" borderId="0" applyNumberFormat="0" applyBorder="0" applyAlignment="0" applyProtection="0"/>
    <xf numFmtId="172" fontId="33" fillId="38" borderId="0" applyNumberFormat="0" applyBorder="0" applyAlignment="0" applyProtection="0"/>
    <xf numFmtId="172" fontId="33" fillId="38" borderId="0" applyNumberFormat="0" applyBorder="0" applyAlignment="0" applyProtection="0"/>
    <xf numFmtId="173" fontId="33" fillId="38" borderId="0" applyNumberFormat="0" applyBorder="0" applyAlignment="0" applyProtection="0"/>
    <xf numFmtId="172" fontId="33" fillId="38" borderId="0" applyNumberFormat="0" applyBorder="0" applyAlignment="0" applyProtection="0"/>
    <xf numFmtId="172" fontId="33" fillId="38" borderId="0" applyNumberFormat="0" applyBorder="0" applyAlignment="0" applyProtection="0"/>
    <xf numFmtId="173" fontId="33" fillId="38" borderId="0" applyNumberFormat="0" applyBorder="0" applyAlignment="0" applyProtection="0"/>
    <xf numFmtId="172" fontId="33" fillId="38" borderId="0" applyNumberFormat="0" applyBorder="0" applyAlignment="0" applyProtection="0"/>
    <xf numFmtId="172" fontId="33" fillId="38" borderId="0" applyNumberFormat="0" applyBorder="0" applyAlignment="0" applyProtection="0"/>
    <xf numFmtId="173" fontId="33" fillId="38" borderId="0" applyNumberFormat="0" applyBorder="0" applyAlignment="0" applyProtection="0"/>
    <xf numFmtId="172" fontId="33" fillId="38" borderId="0" applyNumberFormat="0" applyBorder="0" applyAlignment="0" applyProtection="0"/>
    <xf numFmtId="0" fontId="31" fillId="38" borderId="0" applyNumberFormat="0" applyBorder="0" applyAlignment="0" applyProtection="0"/>
    <xf numFmtId="174" fontId="34" fillId="0" borderId="0" applyFill="0" applyBorder="0" applyAlignment="0"/>
    <xf numFmtId="174" fontId="35" fillId="0" borderId="0" applyFill="0" applyBorder="0" applyAlignment="0"/>
    <xf numFmtId="174" fontId="35" fillId="0" borderId="0" applyFill="0" applyBorder="0" applyAlignment="0"/>
    <xf numFmtId="174" fontId="35" fillId="0" borderId="0" applyFill="0" applyBorder="0" applyAlignment="0"/>
    <xf numFmtId="175" fontId="36" fillId="0" borderId="0" applyFill="0" applyBorder="0" applyAlignment="0"/>
    <xf numFmtId="175" fontId="36" fillId="0" borderId="0" applyFill="0" applyBorder="0" applyAlignment="0"/>
    <xf numFmtId="174" fontId="35" fillId="0" borderId="0" applyFill="0" applyBorder="0" applyAlignment="0"/>
    <xf numFmtId="174" fontId="35" fillId="0" borderId="0" applyFill="0" applyBorder="0" applyAlignment="0"/>
    <xf numFmtId="174" fontId="35" fillId="0" borderId="0" applyFill="0" applyBorder="0" applyAlignment="0"/>
    <xf numFmtId="174" fontId="35" fillId="0" borderId="0" applyFill="0" applyBorder="0" applyAlignment="0"/>
    <xf numFmtId="174" fontId="35" fillId="0" borderId="0" applyFill="0" applyBorder="0" applyAlignment="0"/>
    <xf numFmtId="174" fontId="35" fillId="0" borderId="0" applyFill="0" applyBorder="0" applyAlignment="0"/>
    <xf numFmtId="176" fontId="36" fillId="0" borderId="0" applyFill="0" applyBorder="0" applyAlignment="0"/>
    <xf numFmtId="177" fontId="36" fillId="0" borderId="0" applyFill="0" applyBorder="0" applyAlignment="0"/>
    <xf numFmtId="178" fontId="36" fillId="0" borderId="0" applyFill="0" applyBorder="0" applyAlignment="0"/>
    <xf numFmtId="179" fontId="36" fillId="0" borderId="0" applyFill="0" applyBorder="0" applyAlignment="0"/>
    <xf numFmtId="175" fontId="36" fillId="0" borderId="0" applyFill="0" applyBorder="0" applyAlignment="0"/>
    <xf numFmtId="180" fontId="36" fillId="0" borderId="0" applyFill="0" applyBorder="0" applyAlignment="0"/>
    <xf numFmtId="176" fontId="36" fillId="0" borderId="0" applyFill="0" applyBorder="0" applyAlignment="0"/>
    <xf numFmtId="0" fontId="37" fillId="63" borderId="38" applyNumberFormat="0" applyAlignment="0" applyProtection="0"/>
    <xf numFmtId="0" fontId="38" fillId="8" borderId="31"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172" fontId="39"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172" fontId="39"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173" fontId="39"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8" fillId="8" borderId="31"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8" fillId="8" borderId="31"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8" fillId="8" borderId="31"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8" fillId="8" borderId="31"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8" fillId="8" borderId="31"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8" fillId="8" borderId="31"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8" fillId="8" borderId="31"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172" fontId="39" fillId="63" borderId="38" applyNumberFormat="0" applyAlignment="0" applyProtection="0"/>
    <xf numFmtId="173" fontId="39" fillId="63" borderId="38" applyNumberFormat="0" applyAlignment="0" applyProtection="0"/>
    <xf numFmtId="172" fontId="39" fillId="63" borderId="38" applyNumberFormat="0" applyAlignment="0" applyProtection="0"/>
    <xf numFmtId="172" fontId="39" fillId="63" borderId="38" applyNumberFormat="0" applyAlignment="0" applyProtection="0"/>
    <xf numFmtId="173" fontId="39" fillId="63" borderId="38" applyNumberFormat="0" applyAlignment="0" applyProtection="0"/>
    <xf numFmtId="172" fontId="39" fillId="63" borderId="38" applyNumberFormat="0" applyAlignment="0" applyProtection="0"/>
    <xf numFmtId="172" fontId="39" fillId="63" borderId="38" applyNumberFormat="0" applyAlignment="0" applyProtection="0"/>
    <xf numFmtId="173" fontId="39" fillId="63" borderId="38" applyNumberFormat="0" applyAlignment="0" applyProtection="0"/>
    <xf numFmtId="172" fontId="39" fillId="63" borderId="38" applyNumberFormat="0" applyAlignment="0" applyProtection="0"/>
    <xf numFmtId="172" fontId="39" fillId="63" borderId="38" applyNumberFormat="0" applyAlignment="0" applyProtection="0"/>
    <xf numFmtId="173" fontId="39" fillId="63" borderId="38" applyNumberFormat="0" applyAlignment="0" applyProtection="0"/>
    <xf numFmtId="172" fontId="39" fillId="63" borderId="38" applyNumberFormat="0" applyAlignment="0" applyProtection="0"/>
    <xf numFmtId="0" fontId="37" fillId="63" borderId="38" applyNumberFormat="0" applyAlignment="0" applyProtection="0"/>
    <xf numFmtId="0" fontId="40" fillId="64" borderId="39" applyNumberFormat="0" applyAlignment="0" applyProtection="0"/>
    <xf numFmtId="0" fontId="41" fillId="9" borderId="34" applyNumberFormat="0" applyAlignment="0" applyProtection="0"/>
    <xf numFmtId="172"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0" fontId="40"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0" fontId="41" fillId="9" borderId="34"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0" fontId="40" fillId="64" borderId="39" applyNumberFormat="0" applyAlignment="0" applyProtection="0"/>
    <xf numFmtId="166" fontId="2" fillId="0" borderId="0" applyFont="0" applyFill="0" applyBorder="0" applyAlignment="0" applyProtection="0"/>
    <xf numFmtId="166" fontId="2" fillId="0" borderId="0" applyFont="0" applyFill="0" applyBorder="0" applyAlignment="0" applyProtection="0"/>
    <xf numFmtId="166" fontId="7"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7"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5" fontId="3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quotePrefix="1">
      <protection locked="0"/>
    </xf>
    <xf numFmtId="168" fontId="26" fillId="0" borderId="0" applyFont="0" applyFill="0" applyBorder="0" applyAlignment="0" applyProtection="0"/>
    <xf numFmtId="168" fontId="2" fillId="0" borderId="0" quotePrefix="1">
      <protection locked="0"/>
    </xf>
    <xf numFmtId="168" fontId="26"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81" fontId="1" fillId="0" borderId="0" applyFont="0" applyFill="0" applyBorder="0" applyAlignment="0" applyProtection="0"/>
    <xf numFmtId="181"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3"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7"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82" fontId="26" fillId="0" borderId="0" applyFont="0" applyFill="0" applyBorder="0" applyAlignment="0" applyProtection="0"/>
    <xf numFmtId="167" fontId="7" fillId="0" borderId="0" applyFont="0" applyFill="0" applyBorder="0" applyAlignment="0" applyProtection="0"/>
    <xf numFmtId="168" fontId="26" fillId="0" borderId="0" applyFont="0" applyFill="0" applyBorder="0" applyAlignment="0" applyProtection="0"/>
    <xf numFmtId="167" fontId="7" fillId="0" borderId="0" applyFont="0" applyFill="0" applyBorder="0" applyAlignment="0" applyProtection="0"/>
    <xf numFmtId="182" fontId="26"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82" fontId="26" fillId="0" borderId="0" applyFont="0" applyFill="0" applyBorder="0" applyAlignment="0" applyProtection="0"/>
    <xf numFmtId="167" fontId="7" fillId="0" borderId="0" applyFont="0" applyFill="0" applyBorder="0" applyAlignment="0" applyProtection="0"/>
    <xf numFmtId="182" fontId="26"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0"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3"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3" fillId="0" borderId="0" applyFont="0" applyFill="0" applyBorder="0" applyAlignment="0" applyProtection="0"/>
    <xf numFmtId="168" fontId="4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3"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3"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5"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5"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4" fontId="2" fillId="0" borderId="0" applyFont="0" applyFill="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0"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24" fillId="0" borderId="0"/>
    <xf numFmtId="176" fontId="36" fillId="0" borderId="0" applyFont="0" applyFill="0" applyBorder="0" applyAlignment="0" applyProtection="0"/>
    <xf numFmtId="167" fontId="2" fillId="0" borderId="0" applyFont="0" applyFill="0" applyBorder="0" applyAlignment="0" applyProtection="0"/>
    <xf numFmtId="167" fontId="7" fillId="0" borderId="0" applyFont="0" applyFill="0" applyBorder="0" applyAlignment="0" applyProtection="0"/>
    <xf numFmtId="167" fontId="2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44" fillId="0" borderId="0"/>
    <xf numFmtId="14" fontId="45" fillId="0" borderId="0" applyFill="0" applyBorder="0" applyAlignment="0"/>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0" applyFont="0" applyFill="0" applyBorder="0" applyAlignment="0" applyProtection="0"/>
    <xf numFmtId="184" fontId="2" fillId="0" borderId="0" applyFont="0" applyFill="0" applyBorder="0" applyAlignment="0" applyProtection="0"/>
    <xf numFmtId="0" fontId="46" fillId="65" borderId="0" applyNumberFormat="0" applyBorder="0" applyAlignment="0" applyProtection="0"/>
    <xf numFmtId="0" fontId="46" fillId="66" borderId="0" applyNumberFormat="0" applyBorder="0" applyAlignment="0" applyProtection="0"/>
    <xf numFmtId="0" fontId="46" fillId="67" borderId="0" applyNumberFormat="0" applyBorder="0" applyAlignment="0" applyProtection="0"/>
    <xf numFmtId="175" fontId="36" fillId="0" borderId="0" applyFill="0" applyBorder="0" applyAlignment="0"/>
    <xf numFmtId="176" fontId="36" fillId="0" borderId="0" applyFill="0" applyBorder="0" applyAlignment="0"/>
    <xf numFmtId="175" fontId="36" fillId="0" borderId="0" applyFill="0" applyBorder="0" applyAlignment="0"/>
    <xf numFmtId="180" fontId="36" fillId="0" borderId="0" applyFill="0" applyBorder="0" applyAlignment="0"/>
    <xf numFmtId="176" fontId="36" fillId="0" borderId="0" applyFill="0" applyBorder="0" applyAlignment="0"/>
    <xf numFmtId="172" fontId="2" fillId="0" borderId="0" applyFont="0" applyFill="0" applyBorder="0" applyAlignment="0" applyProtection="0"/>
    <xf numFmtId="173" fontId="2" fillId="0" borderId="0" applyFont="0" applyFill="0" applyBorder="0" applyAlignment="0" applyProtection="0"/>
    <xf numFmtId="172" fontId="2"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172" fontId="49" fillId="0" borderId="0" applyNumberFormat="0" applyFill="0" applyBorder="0" applyAlignment="0" applyProtection="0"/>
    <xf numFmtId="172" fontId="49" fillId="0" borderId="0" applyNumberFormat="0" applyFill="0" applyBorder="0" applyAlignment="0" applyProtection="0"/>
    <xf numFmtId="173" fontId="49"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72" fontId="49" fillId="0" borderId="0" applyNumberFormat="0" applyFill="0" applyBorder="0" applyAlignment="0" applyProtection="0"/>
    <xf numFmtId="173" fontId="49" fillId="0" borderId="0" applyNumberFormat="0" applyFill="0" applyBorder="0" applyAlignment="0" applyProtection="0"/>
    <xf numFmtId="172" fontId="49" fillId="0" borderId="0" applyNumberFormat="0" applyFill="0" applyBorder="0" applyAlignment="0" applyProtection="0"/>
    <xf numFmtId="172" fontId="49" fillId="0" borderId="0" applyNumberFormat="0" applyFill="0" applyBorder="0" applyAlignment="0" applyProtection="0"/>
    <xf numFmtId="173" fontId="49" fillId="0" borderId="0" applyNumberFormat="0" applyFill="0" applyBorder="0" applyAlignment="0" applyProtection="0"/>
    <xf numFmtId="172" fontId="49" fillId="0" borderId="0" applyNumberFormat="0" applyFill="0" applyBorder="0" applyAlignment="0" applyProtection="0"/>
    <xf numFmtId="172" fontId="49" fillId="0" borderId="0" applyNumberFormat="0" applyFill="0" applyBorder="0" applyAlignment="0" applyProtection="0"/>
    <xf numFmtId="173" fontId="49" fillId="0" borderId="0" applyNumberFormat="0" applyFill="0" applyBorder="0" applyAlignment="0" applyProtection="0"/>
    <xf numFmtId="172" fontId="49" fillId="0" borderId="0" applyNumberFormat="0" applyFill="0" applyBorder="0" applyAlignment="0" applyProtection="0"/>
    <xf numFmtId="172" fontId="49" fillId="0" borderId="0" applyNumberFormat="0" applyFill="0" applyBorder="0" applyAlignment="0" applyProtection="0"/>
    <xf numFmtId="173" fontId="49" fillId="0" borderId="0" applyNumberFormat="0" applyFill="0" applyBorder="0" applyAlignment="0" applyProtection="0"/>
    <xf numFmtId="172" fontId="49" fillId="0" borderId="0" applyNumberFormat="0" applyFill="0" applyBorder="0" applyAlignment="0" applyProtection="0"/>
    <xf numFmtId="0" fontId="47" fillId="0" borderId="0" applyNumberFormat="0" applyFill="0" applyBorder="0" applyAlignment="0" applyProtection="0"/>
    <xf numFmtId="172" fontId="2" fillId="0" borderId="0"/>
    <xf numFmtId="0" fontId="2" fillId="0" borderId="0"/>
    <xf numFmtId="172" fontId="2" fillId="0" borderId="0"/>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50" fillId="39" borderId="0" applyNumberFormat="0" applyBorder="0" applyAlignment="0" applyProtection="0"/>
    <xf numFmtId="0" fontId="51" fillId="4" borderId="0" applyNumberFormat="0" applyBorder="0" applyAlignment="0" applyProtection="0"/>
    <xf numFmtId="172" fontId="52" fillId="39" borderId="0" applyNumberFormat="0" applyBorder="0" applyAlignment="0" applyProtection="0"/>
    <xf numFmtId="172" fontId="52" fillId="39" borderId="0" applyNumberFormat="0" applyBorder="0" applyAlignment="0" applyProtection="0"/>
    <xf numFmtId="173" fontId="52" fillId="39" borderId="0" applyNumberFormat="0" applyBorder="0" applyAlignment="0" applyProtection="0"/>
    <xf numFmtId="0" fontId="50" fillId="39"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172" fontId="52" fillId="39" borderId="0" applyNumberFormat="0" applyBorder="0" applyAlignment="0" applyProtection="0"/>
    <xf numFmtId="173" fontId="52" fillId="39" borderId="0" applyNumberFormat="0" applyBorder="0" applyAlignment="0" applyProtection="0"/>
    <xf numFmtId="172" fontId="52" fillId="39" borderId="0" applyNumberFormat="0" applyBorder="0" applyAlignment="0" applyProtection="0"/>
    <xf numFmtId="172" fontId="52" fillId="39" borderId="0" applyNumberFormat="0" applyBorder="0" applyAlignment="0" applyProtection="0"/>
    <xf numFmtId="173" fontId="52" fillId="39" borderId="0" applyNumberFormat="0" applyBorder="0" applyAlignment="0" applyProtection="0"/>
    <xf numFmtId="172" fontId="52" fillId="39" borderId="0" applyNumberFormat="0" applyBorder="0" applyAlignment="0" applyProtection="0"/>
    <xf numFmtId="172" fontId="52" fillId="39" borderId="0" applyNumberFormat="0" applyBorder="0" applyAlignment="0" applyProtection="0"/>
    <xf numFmtId="173" fontId="52" fillId="39" borderId="0" applyNumberFormat="0" applyBorder="0" applyAlignment="0" applyProtection="0"/>
    <xf numFmtId="172" fontId="52" fillId="39" borderId="0" applyNumberFormat="0" applyBorder="0" applyAlignment="0" applyProtection="0"/>
    <xf numFmtId="172" fontId="52" fillId="39" borderId="0" applyNumberFormat="0" applyBorder="0" applyAlignment="0" applyProtection="0"/>
    <xf numFmtId="173" fontId="52" fillId="39" borderId="0" applyNumberFormat="0" applyBorder="0" applyAlignment="0" applyProtection="0"/>
    <xf numFmtId="172" fontId="52" fillId="39" borderId="0" applyNumberFormat="0" applyBorder="0" applyAlignment="0" applyProtection="0"/>
    <xf numFmtId="0" fontId="50" fillId="39" borderId="0" applyNumberFormat="0" applyBorder="0" applyAlignment="0" applyProtection="0"/>
    <xf numFmtId="0" fontId="2" fillId="68" borderId="3" applyNumberFormat="0" applyFont="0" applyBorder="0" applyProtection="0">
      <alignment horizontal="center" vertical="center"/>
    </xf>
    <xf numFmtId="0" fontId="53" fillId="0" borderId="29" applyNumberFormat="0" applyAlignment="0" applyProtection="0">
      <alignment horizontal="left" vertical="center"/>
    </xf>
    <xf numFmtId="0" fontId="53" fillId="0" borderId="29" applyNumberFormat="0" applyAlignment="0" applyProtection="0">
      <alignment horizontal="left" vertical="center"/>
    </xf>
    <xf numFmtId="172" fontId="53" fillId="0" borderId="29" applyNumberFormat="0" applyAlignment="0" applyProtection="0">
      <alignment horizontal="left" vertical="center"/>
    </xf>
    <xf numFmtId="0" fontId="53" fillId="0" borderId="9">
      <alignment horizontal="left" vertical="center"/>
    </xf>
    <xf numFmtId="0" fontId="53" fillId="0" borderId="9">
      <alignment horizontal="left" vertical="center"/>
    </xf>
    <xf numFmtId="172" fontId="53" fillId="0" borderId="9">
      <alignment horizontal="left" vertical="center"/>
    </xf>
    <xf numFmtId="0" fontId="54" fillId="0" borderId="41" applyNumberFormat="0" applyFill="0" applyAlignment="0" applyProtection="0"/>
    <xf numFmtId="173" fontId="54" fillId="0" borderId="41" applyNumberFormat="0" applyFill="0" applyAlignment="0" applyProtection="0"/>
    <xf numFmtId="0" fontId="54" fillId="0" borderId="41" applyNumberFormat="0" applyFill="0" applyAlignment="0" applyProtection="0"/>
    <xf numFmtId="172" fontId="54" fillId="0" borderId="41" applyNumberFormat="0" applyFill="0" applyAlignment="0" applyProtection="0"/>
    <xf numFmtId="172" fontId="54" fillId="0" borderId="41" applyNumberFormat="0" applyFill="0" applyAlignment="0" applyProtection="0"/>
    <xf numFmtId="172" fontId="54" fillId="0" borderId="41" applyNumberFormat="0" applyFill="0" applyAlignment="0" applyProtection="0"/>
    <xf numFmtId="173" fontId="54" fillId="0" borderId="41" applyNumberFormat="0" applyFill="0" applyAlignment="0" applyProtection="0"/>
    <xf numFmtId="172" fontId="54" fillId="0" borderId="41" applyNumberFormat="0" applyFill="0" applyAlignment="0" applyProtection="0"/>
    <xf numFmtId="172" fontId="54" fillId="0" borderId="41" applyNumberFormat="0" applyFill="0" applyAlignment="0" applyProtection="0"/>
    <xf numFmtId="173" fontId="54" fillId="0" borderId="41" applyNumberFormat="0" applyFill="0" applyAlignment="0" applyProtection="0"/>
    <xf numFmtId="172" fontId="54" fillId="0" borderId="41" applyNumberFormat="0" applyFill="0" applyAlignment="0" applyProtection="0"/>
    <xf numFmtId="172" fontId="54" fillId="0" borderId="41" applyNumberFormat="0" applyFill="0" applyAlignment="0" applyProtection="0"/>
    <xf numFmtId="173" fontId="54" fillId="0" borderId="41" applyNumberFormat="0" applyFill="0" applyAlignment="0" applyProtection="0"/>
    <xf numFmtId="172" fontId="54" fillId="0" borderId="41" applyNumberFormat="0" applyFill="0" applyAlignment="0" applyProtection="0"/>
    <xf numFmtId="172" fontId="54" fillId="0" borderId="41" applyNumberFormat="0" applyFill="0" applyAlignment="0" applyProtection="0"/>
    <xf numFmtId="173" fontId="54" fillId="0" borderId="41" applyNumberFormat="0" applyFill="0" applyAlignment="0" applyProtection="0"/>
    <xf numFmtId="172" fontId="54" fillId="0" borderId="41" applyNumberFormat="0" applyFill="0" applyAlignment="0" applyProtection="0"/>
    <xf numFmtId="0" fontId="54" fillId="0" borderId="41" applyNumberFormat="0" applyFill="0" applyAlignment="0" applyProtection="0"/>
    <xf numFmtId="0" fontId="55" fillId="0" borderId="42" applyNumberFormat="0" applyFill="0" applyAlignment="0" applyProtection="0"/>
    <xf numFmtId="173" fontId="55" fillId="0" borderId="42" applyNumberFormat="0" applyFill="0" applyAlignment="0" applyProtection="0"/>
    <xf numFmtId="0" fontId="55" fillId="0" borderId="42" applyNumberFormat="0" applyFill="0" applyAlignment="0" applyProtection="0"/>
    <xf numFmtId="172" fontId="55" fillId="0" borderId="42" applyNumberFormat="0" applyFill="0" applyAlignment="0" applyProtection="0"/>
    <xf numFmtId="172" fontId="55" fillId="0" borderId="42" applyNumberFormat="0" applyFill="0" applyAlignment="0" applyProtection="0"/>
    <xf numFmtId="172" fontId="55" fillId="0" borderId="42" applyNumberFormat="0" applyFill="0" applyAlignment="0" applyProtection="0"/>
    <xf numFmtId="173" fontId="55" fillId="0" borderId="42" applyNumberFormat="0" applyFill="0" applyAlignment="0" applyProtection="0"/>
    <xf numFmtId="172" fontId="55" fillId="0" borderId="42" applyNumberFormat="0" applyFill="0" applyAlignment="0" applyProtection="0"/>
    <xf numFmtId="172" fontId="55" fillId="0" borderId="42" applyNumberFormat="0" applyFill="0" applyAlignment="0" applyProtection="0"/>
    <xf numFmtId="173" fontId="55" fillId="0" borderId="42" applyNumberFormat="0" applyFill="0" applyAlignment="0" applyProtection="0"/>
    <xf numFmtId="172" fontId="55" fillId="0" borderId="42" applyNumberFormat="0" applyFill="0" applyAlignment="0" applyProtection="0"/>
    <xf numFmtId="172" fontId="55" fillId="0" borderId="42" applyNumberFormat="0" applyFill="0" applyAlignment="0" applyProtection="0"/>
    <xf numFmtId="173" fontId="55" fillId="0" borderId="42" applyNumberFormat="0" applyFill="0" applyAlignment="0" applyProtection="0"/>
    <xf numFmtId="172" fontId="55" fillId="0" borderId="42" applyNumberFormat="0" applyFill="0" applyAlignment="0" applyProtection="0"/>
    <xf numFmtId="172" fontId="55" fillId="0" borderId="42" applyNumberFormat="0" applyFill="0" applyAlignment="0" applyProtection="0"/>
    <xf numFmtId="173" fontId="55" fillId="0" borderId="42" applyNumberFormat="0" applyFill="0" applyAlignment="0" applyProtection="0"/>
    <xf numFmtId="172" fontId="55" fillId="0" borderId="42" applyNumberFormat="0" applyFill="0" applyAlignment="0" applyProtection="0"/>
    <xf numFmtId="0" fontId="55" fillId="0" borderId="42" applyNumberFormat="0" applyFill="0" applyAlignment="0" applyProtection="0"/>
    <xf numFmtId="0" fontId="56" fillId="0" borderId="43" applyNumberFormat="0" applyFill="0" applyAlignment="0" applyProtection="0"/>
    <xf numFmtId="173" fontId="56" fillId="0" borderId="43" applyNumberFormat="0" applyFill="0" applyAlignment="0" applyProtection="0"/>
    <xf numFmtId="0" fontId="56" fillId="0" borderId="43" applyNumberFormat="0" applyFill="0" applyAlignment="0" applyProtection="0"/>
    <xf numFmtId="172" fontId="56" fillId="0" borderId="43" applyNumberFormat="0" applyFill="0" applyAlignment="0" applyProtection="0"/>
    <xf numFmtId="0" fontId="56" fillId="0" borderId="43" applyNumberFormat="0" applyFill="0" applyAlignment="0" applyProtection="0"/>
    <xf numFmtId="172" fontId="56" fillId="0" borderId="43" applyNumberFormat="0" applyFill="0" applyAlignment="0" applyProtection="0"/>
    <xf numFmtId="0" fontId="56" fillId="0" borderId="43" applyNumberFormat="0" applyFill="0" applyAlignment="0" applyProtection="0"/>
    <xf numFmtId="0" fontId="56" fillId="0" borderId="43" applyNumberFormat="0" applyFill="0" applyAlignment="0" applyProtection="0"/>
    <xf numFmtId="172" fontId="56" fillId="0" borderId="43" applyNumberFormat="0" applyFill="0" applyAlignment="0" applyProtection="0"/>
    <xf numFmtId="173" fontId="56" fillId="0" borderId="43" applyNumberFormat="0" applyFill="0" applyAlignment="0" applyProtection="0"/>
    <xf numFmtId="172" fontId="56" fillId="0" borderId="43" applyNumberFormat="0" applyFill="0" applyAlignment="0" applyProtection="0"/>
    <xf numFmtId="172" fontId="56" fillId="0" borderId="43" applyNumberFormat="0" applyFill="0" applyAlignment="0" applyProtection="0"/>
    <xf numFmtId="173" fontId="56" fillId="0" borderId="43" applyNumberFormat="0" applyFill="0" applyAlignment="0" applyProtection="0"/>
    <xf numFmtId="172" fontId="56" fillId="0" borderId="43" applyNumberFormat="0" applyFill="0" applyAlignment="0" applyProtection="0"/>
    <xf numFmtId="172" fontId="56" fillId="0" borderId="43" applyNumberFormat="0" applyFill="0" applyAlignment="0" applyProtection="0"/>
    <xf numFmtId="173" fontId="56" fillId="0" borderId="43" applyNumberFormat="0" applyFill="0" applyAlignment="0" applyProtection="0"/>
    <xf numFmtId="172" fontId="56" fillId="0" borderId="43" applyNumberFormat="0" applyFill="0" applyAlignment="0" applyProtection="0"/>
    <xf numFmtId="172" fontId="56" fillId="0" borderId="43" applyNumberFormat="0" applyFill="0" applyAlignment="0" applyProtection="0"/>
    <xf numFmtId="173" fontId="56" fillId="0" borderId="43" applyNumberFormat="0" applyFill="0" applyAlignment="0" applyProtection="0"/>
    <xf numFmtId="172" fontId="56" fillId="0" borderId="43" applyNumberFormat="0" applyFill="0" applyAlignment="0" applyProtection="0"/>
    <xf numFmtId="0" fontId="56" fillId="0" borderId="43" applyNumberFormat="0" applyFill="0" applyAlignment="0" applyProtection="0"/>
    <xf numFmtId="0" fontId="56" fillId="0" borderId="0" applyNumberFormat="0" applyFill="0" applyBorder="0" applyAlignment="0" applyProtection="0"/>
    <xf numFmtId="173" fontId="56" fillId="0" borderId="0" applyNumberFormat="0" applyFill="0" applyBorder="0" applyAlignment="0" applyProtection="0"/>
    <xf numFmtId="0" fontId="56" fillId="0" borderId="0" applyNumberFormat="0" applyFill="0" applyBorder="0" applyAlignment="0" applyProtection="0"/>
    <xf numFmtId="172" fontId="56" fillId="0" borderId="0" applyNumberFormat="0" applyFill="0" applyBorder="0" applyAlignment="0" applyProtection="0"/>
    <xf numFmtId="172" fontId="56" fillId="0" borderId="0" applyNumberFormat="0" applyFill="0" applyBorder="0" applyAlignment="0" applyProtection="0"/>
    <xf numFmtId="172" fontId="56" fillId="0" borderId="0" applyNumberFormat="0" applyFill="0" applyBorder="0" applyAlignment="0" applyProtection="0"/>
    <xf numFmtId="173" fontId="56" fillId="0" borderId="0" applyNumberFormat="0" applyFill="0" applyBorder="0" applyAlignment="0" applyProtection="0"/>
    <xf numFmtId="172" fontId="56" fillId="0" borderId="0" applyNumberFormat="0" applyFill="0" applyBorder="0" applyAlignment="0" applyProtection="0"/>
    <xf numFmtId="172" fontId="56" fillId="0" borderId="0" applyNumberFormat="0" applyFill="0" applyBorder="0" applyAlignment="0" applyProtection="0"/>
    <xf numFmtId="173" fontId="56" fillId="0" borderId="0" applyNumberFormat="0" applyFill="0" applyBorder="0" applyAlignment="0" applyProtection="0"/>
    <xf numFmtId="172" fontId="56" fillId="0" borderId="0" applyNumberFormat="0" applyFill="0" applyBorder="0" applyAlignment="0" applyProtection="0"/>
    <xf numFmtId="172" fontId="56" fillId="0" borderId="0" applyNumberFormat="0" applyFill="0" applyBorder="0" applyAlignment="0" applyProtection="0"/>
    <xf numFmtId="173" fontId="56" fillId="0" borderId="0" applyNumberFormat="0" applyFill="0" applyBorder="0" applyAlignment="0" applyProtection="0"/>
    <xf numFmtId="172" fontId="56" fillId="0" borderId="0" applyNumberFormat="0" applyFill="0" applyBorder="0" applyAlignment="0" applyProtection="0"/>
    <xf numFmtId="172" fontId="56" fillId="0" borderId="0" applyNumberFormat="0" applyFill="0" applyBorder="0" applyAlignment="0" applyProtection="0"/>
    <xf numFmtId="173" fontId="56" fillId="0" borderId="0" applyNumberFormat="0" applyFill="0" applyBorder="0" applyAlignment="0" applyProtection="0"/>
    <xf numFmtId="172" fontId="56" fillId="0" borderId="0" applyNumberFormat="0" applyFill="0" applyBorder="0" applyAlignment="0" applyProtection="0"/>
    <xf numFmtId="0" fontId="56" fillId="0" borderId="0" applyNumberFormat="0" applyFill="0" applyBorder="0" applyAlignment="0" applyProtection="0"/>
    <xf numFmtId="37" fontId="57" fillId="0" borderId="0"/>
    <xf numFmtId="172" fontId="58" fillId="0" borderId="0"/>
    <xf numFmtId="0" fontId="58" fillId="0" borderId="0"/>
    <xf numFmtId="172" fontId="58" fillId="0" borderId="0"/>
    <xf numFmtId="172" fontId="53" fillId="0" borderId="0"/>
    <xf numFmtId="0" fontId="53" fillId="0" borderId="0"/>
    <xf numFmtId="172" fontId="53" fillId="0" borderId="0"/>
    <xf numFmtId="172" fontId="59" fillId="0" borderId="0"/>
    <xf numFmtId="0" fontId="59" fillId="0" borderId="0"/>
    <xf numFmtId="172" fontId="59" fillId="0" borderId="0"/>
    <xf numFmtId="172" fontId="60" fillId="0" borderId="0"/>
    <xf numFmtId="0" fontId="60" fillId="0" borderId="0"/>
    <xf numFmtId="172" fontId="60" fillId="0" borderId="0"/>
    <xf numFmtId="172" fontId="61" fillId="0" borderId="0"/>
    <xf numFmtId="0" fontId="61" fillId="0" borderId="0"/>
    <xf numFmtId="172" fontId="61" fillId="0" borderId="0"/>
    <xf numFmtId="172" fontId="62" fillId="0" borderId="0"/>
    <xf numFmtId="0" fontId="62" fillId="0" borderId="0"/>
    <xf numFmtId="172" fontId="62" fillId="0" borderId="0"/>
    <xf numFmtId="0" fontId="61"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72" fontId="2" fillId="0" borderId="0">
      <alignment horizontal="center"/>
    </xf>
    <xf numFmtId="0" fontId="2" fillId="0" borderId="0">
      <alignment horizontal="center"/>
    </xf>
    <xf numFmtId="172" fontId="2" fillId="0" borderId="0">
      <alignment horizontal="center"/>
    </xf>
    <xf numFmtId="172" fontId="63" fillId="0" borderId="0" applyNumberFormat="0" applyFill="0" applyBorder="0" applyAlignment="0" applyProtection="0">
      <alignment vertical="top"/>
      <protection locked="0"/>
    </xf>
    <xf numFmtId="173" fontId="63" fillId="0" borderId="0" applyNumberFormat="0" applyFill="0" applyBorder="0" applyAlignment="0" applyProtection="0">
      <alignment vertical="top"/>
      <protection locked="0"/>
    </xf>
    <xf numFmtId="172" fontId="63" fillId="0" borderId="0" applyNumberFormat="0" applyFill="0" applyBorder="0" applyAlignment="0" applyProtection="0">
      <alignment vertical="top"/>
      <protection locked="0"/>
    </xf>
    <xf numFmtId="172" fontId="64" fillId="0" borderId="0"/>
    <xf numFmtId="0" fontId="65" fillId="42" borderId="38" applyNumberFormat="0" applyAlignment="0" applyProtection="0"/>
    <xf numFmtId="0" fontId="66" fillId="7" borderId="31"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172" fontId="67"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172" fontId="67"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173" fontId="67"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6" fillId="7" borderId="31"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6" fillId="7" borderId="31"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6" fillId="7" borderId="31"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6" fillId="7" borderId="31"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6" fillId="7" borderId="31"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6" fillId="7" borderId="31"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6" fillId="7" borderId="31"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172" fontId="67" fillId="42" borderId="38" applyNumberFormat="0" applyAlignment="0" applyProtection="0"/>
    <xf numFmtId="173" fontId="67" fillId="42" borderId="38" applyNumberFormat="0" applyAlignment="0" applyProtection="0"/>
    <xf numFmtId="172" fontId="67" fillId="42" borderId="38" applyNumberFormat="0" applyAlignment="0" applyProtection="0"/>
    <xf numFmtId="172" fontId="67" fillId="42" borderId="38" applyNumberFormat="0" applyAlignment="0" applyProtection="0"/>
    <xf numFmtId="173" fontId="67" fillId="42" borderId="38" applyNumberFormat="0" applyAlignment="0" applyProtection="0"/>
    <xf numFmtId="172" fontId="67" fillId="42" borderId="38" applyNumberFormat="0" applyAlignment="0" applyProtection="0"/>
    <xf numFmtId="172" fontId="67" fillId="42" borderId="38" applyNumberFormat="0" applyAlignment="0" applyProtection="0"/>
    <xf numFmtId="173" fontId="67" fillId="42" borderId="38" applyNumberFormat="0" applyAlignment="0" applyProtection="0"/>
    <xf numFmtId="172" fontId="67" fillId="42" borderId="38" applyNumberFormat="0" applyAlignment="0" applyProtection="0"/>
    <xf numFmtId="172" fontId="67" fillId="42" borderId="38" applyNumberFormat="0" applyAlignment="0" applyProtection="0"/>
    <xf numFmtId="173" fontId="67" fillId="42" borderId="38" applyNumberFormat="0" applyAlignment="0" applyProtection="0"/>
    <xf numFmtId="172" fontId="67" fillId="42" borderId="38" applyNumberFormat="0" applyAlignment="0" applyProtection="0"/>
    <xf numFmtId="0" fontId="65" fillId="42" borderId="38" applyNumberFormat="0" applyAlignment="0" applyProtection="0"/>
    <xf numFmtId="3" fontId="2" fillId="71" borderId="3" applyFont="0">
      <alignment horizontal="right" vertical="center"/>
      <protection locked="0"/>
    </xf>
    <xf numFmtId="175" fontId="36" fillId="0" borderId="0" applyFill="0" applyBorder="0" applyAlignment="0"/>
    <xf numFmtId="176" fontId="36" fillId="0" borderId="0" applyFill="0" applyBorder="0" applyAlignment="0"/>
    <xf numFmtId="175" fontId="36" fillId="0" borderId="0" applyFill="0" applyBorder="0" applyAlignment="0"/>
    <xf numFmtId="180" fontId="36" fillId="0" borderId="0" applyFill="0" applyBorder="0" applyAlignment="0"/>
    <xf numFmtId="176" fontId="36" fillId="0" borderId="0" applyFill="0" applyBorder="0" applyAlignment="0"/>
    <xf numFmtId="0" fontId="68" fillId="0" borderId="44" applyNumberFormat="0" applyFill="0" applyAlignment="0" applyProtection="0"/>
    <xf numFmtId="0" fontId="69" fillId="0" borderId="33" applyNumberFormat="0" applyFill="0" applyAlignment="0" applyProtection="0"/>
    <xf numFmtId="172" fontId="70" fillId="0" borderId="44" applyNumberFormat="0" applyFill="0" applyAlignment="0" applyProtection="0"/>
    <xf numFmtId="172" fontId="70" fillId="0" borderId="44" applyNumberFormat="0" applyFill="0" applyAlignment="0" applyProtection="0"/>
    <xf numFmtId="173" fontId="70" fillId="0" borderId="44" applyNumberFormat="0" applyFill="0" applyAlignment="0" applyProtection="0"/>
    <xf numFmtId="0" fontId="68" fillId="0" borderId="44"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172" fontId="70" fillId="0" borderId="44" applyNumberFormat="0" applyFill="0" applyAlignment="0" applyProtection="0"/>
    <xf numFmtId="173" fontId="70" fillId="0" borderId="44" applyNumberFormat="0" applyFill="0" applyAlignment="0" applyProtection="0"/>
    <xf numFmtId="172" fontId="70" fillId="0" borderId="44" applyNumberFormat="0" applyFill="0" applyAlignment="0" applyProtection="0"/>
    <xf numFmtId="172" fontId="70" fillId="0" borderId="44" applyNumberFormat="0" applyFill="0" applyAlignment="0" applyProtection="0"/>
    <xf numFmtId="173" fontId="70" fillId="0" borderId="44" applyNumberFormat="0" applyFill="0" applyAlignment="0" applyProtection="0"/>
    <xf numFmtId="172" fontId="70" fillId="0" borderId="44" applyNumberFormat="0" applyFill="0" applyAlignment="0" applyProtection="0"/>
    <xf numFmtId="172" fontId="70" fillId="0" borderId="44" applyNumberFormat="0" applyFill="0" applyAlignment="0" applyProtection="0"/>
    <xf numFmtId="173" fontId="70" fillId="0" borderId="44" applyNumberFormat="0" applyFill="0" applyAlignment="0" applyProtection="0"/>
    <xf numFmtId="172" fontId="70" fillId="0" borderId="44" applyNumberFormat="0" applyFill="0" applyAlignment="0" applyProtection="0"/>
    <xf numFmtId="172" fontId="70" fillId="0" borderId="44" applyNumberFormat="0" applyFill="0" applyAlignment="0" applyProtection="0"/>
    <xf numFmtId="173" fontId="70" fillId="0" borderId="44" applyNumberFormat="0" applyFill="0" applyAlignment="0" applyProtection="0"/>
    <xf numFmtId="172" fontId="70" fillId="0" borderId="44" applyNumberFormat="0" applyFill="0" applyAlignment="0" applyProtection="0"/>
    <xf numFmtId="0" fontId="68" fillId="0" borderId="44" applyNumberFormat="0" applyFill="0" applyAlignment="0" applyProtection="0"/>
    <xf numFmtId="172" fontId="2" fillId="0" borderId="0">
      <alignment horizontal="center"/>
    </xf>
    <xf numFmtId="0" fontId="2" fillId="0" borderId="0">
      <alignment horizontal="center"/>
    </xf>
    <xf numFmtId="172" fontId="2" fillId="0" borderId="0">
      <alignment horizontal="center"/>
    </xf>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0" fontId="71" fillId="72" borderId="0" applyNumberFormat="0" applyBorder="0" applyAlignment="0" applyProtection="0"/>
    <xf numFmtId="0" fontId="72" fillId="6" borderId="0" applyNumberFormat="0" applyBorder="0" applyAlignment="0" applyProtection="0"/>
    <xf numFmtId="172" fontId="73" fillId="72" borderId="0" applyNumberFormat="0" applyBorder="0" applyAlignment="0" applyProtection="0"/>
    <xf numFmtId="172" fontId="73" fillId="72" borderId="0" applyNumberFormat="0" applyBorder="0" applyAlignment="0" applyProtection="0"/>
    <xf numFmtId="173" fontId="73" fillId="72" borderId="0" applyNumberFormat="0" applyBorder="0" applyAlignment="0" applyProtection="0"/>
    <xf numFmtId="0" fontId="71" fillId="72"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172" fontId="73" fillId="72" borderId="0" applyNumberFormat="0" applyBorder="0" applyAlignment="0" applyProtection="0"/>
    <xf numFmtId="173" fontId="73" fillId="72" borderId="0" applyNumberFormat="0" applyBorder="0" applyAlignment="0" applyProtection="0"/>
    <xf numFmtId="172" fontId="73" fillId="72" borderId="0" applyNumberFormat="0" applyBorder="0" applyAlignment="0" applyProtection="0"/>
    <xf numFmtId="172" fontId="73" fillId="72" borderId="0" applyNumberFormat="0" applyBorder="0" applyAlignment="0" applyProtection="0"/>
    <xf numFmtId="173" fontId="73" fillId="72" borderId="0" applyNumberFormat="0" applyBorder="0" applyAlignment="0" applyProtection="0"/>
    <xf numFmtId="172" fontId="73" fillId="72" borderId="0" applyNumberFormat="0" applyBorder="0" applyAlignment="0" applyProtection="0"/>
    <xf numFmtId="172" fontId="73" fillId="72" borderId="0" applyNumberFormat="0" applyBorder="0" applyAlignment="0" applyProtection="0"/>
    <xf numFmtId="173" fontId="73" fillId="72" borderId="0" applyNumberFormat="0" applyBorder="0" applyAlignment="0" applyProtection="0"/>
    <xf numFmtId="172" fontId="73" fillId="72" borderId="0" applyNumberFormat="0" applyBorder="0" applyAlignment="0" applyProtection="0"/>
    <xf numFmtId="172" fontId="73" fillId="72" borderId="0" applyNumberFormat="0" applyBorder="0" applyAlignment="0" applyProtection="0"/>
    <xf numFmtId="173" fontId="73" fillId="72" borderId="0" applyNumberFormat="0" applyBorder="0" applyAlignment="0" applyProtection="0"/>
    <xf numFmtId="172" fontId="73" fillId="72" borderId="0" applyNumberFormat="0" applyBorder="0" applyAlignment="0" applyProtection="0"/>
    <xf numFmtId="0" fontId="71" fillId="72" borderId="0" applyNumberFormat="0" applyBorder="0" applyAlignment="0" applyProtection="0"/>
    <xf numFmtId="1" fontId="74" fillId="0" borderId="0" applyProtection="0"/>
    <xf numFmtId="172" fontId="25" fillId="0" borderId="45"/>
    <xf numFmtId="173" fontId="25" fillId="0" borderId="45"/>
    <xf numFmtId="172" fontId="25"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4"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5"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75" fillId="0" borderId="0"/>
    <xf numFmtId="185" fontId="2" fillId="0" borderId="0"/>
    <xf numFmtId="183" fontId="27" fillId="0" borderId="0"/>
    <xf numFmtId="0" fontId="7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6" fillId="0" borderId="0"/>
    <xf numFmtId="0" fontId="76" fillId="0" borderId="0"/>
    <xf numFmtId="0" fontId="75" fillId="0" borderId="0"/>
    <xf numFmtId="183" fontId="27" fillId="0" borderId="0"/>
    <xf numFmtId="183" fontId="2" fillId="0" borderId="0"/>
    <xf numFmtId="183" fontId="2" fillId="0" borderId="0"/>
    <xf numFmtId="0" fontId="2" fillId="0" borderId="0"/>
    <xf numFmtId="0" fontId="2" fillId="0" borderId="0"/>
    <xf numFmtId="183"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183" fontId="27"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0" fontId="2" fillId="0" borderId="0"/>
    <xf numFmtId="172"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 fillId="0" borderId="0"/>
    <xf numFmtId="183" fontId="1" fillId="0" borderId="0"/>
    <xf numFmtId="183" fontId="1" fillId="0" borderId="0"/>
    <xf numFmtId="183" fontId="1" fillId="0" borderId="0"/>
    <xf numFmtId="183"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64"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172" fontId="2" fillId="0" borderId="0"/>
    <xf numFmtId="183" fontId="2" fillId="0" borderId="0"/>
    <xf numFmtId="183" fontId="2" fillId="0" borderId="0"/>
    <xf numFmtId="172"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2" fillId="0" borderId="0"/>
    <xf numFmtId="0" fontId="1" fillId="0" borderId="0"/>
    <xf numFmtId="0" fontId="1" fillId="0" borderId="0"/>
    <xf numFmtId="0" fontId="1" fillId="0" borderId="0"/>
    <xf numFmtId="0" fontId="1"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7"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7"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83"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3"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27" fillId="0" borderId="0"/>
    <xf numFmtId="0" fontId="27" fillId="0" borderId="0"/>
    <xf numFmtId="172" fontId="27"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83"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7" fillId="0" borderId="0"/>
    <xf numFmtId="172" fontId="27" fillId="0" borderId="0"/>
    <xf numFmtId="0" fontId="27" fillId="0" borderId="0"/>
    <xf numFmtId="0" fontId="27" fillId="0" borderId="0"/>
    <xf numFmtId="0" fontId="2" fillId="0" borderId="0"/>
    <xf numFmtId="183"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3"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6"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6" fillId="0" borderId="0"/>
    <xf numFmtId="183" fontId="27" fillId="0" borderId="0"/>
    <xf numFmtId="183" fontId="27"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7"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183" fontId="27" fillId="0" borderId="0"/>
    <xf numFmtId="183" fontId="27" fillId="0" borderId="0"/>
    <xf numFmtId="183" fontId="27" fillId="0" borderId="0"/>
    <xf numFmtId="183"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7" fillId="0" borderId="0"/>
    <xf numFmtId="183"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7"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4" fillId="0" borderId="0"/>
    <xf numFmtId="0" fontId="27" fillId="0" borderId="0"/>
    <xf numFmtId="0" fontId="2" fillId="0" borderId="0"/>
    <xf numFmtId="0" fontId="26" fillId="0" borderId="0"/>
    <xf numFmtId="172" fontId="24" fillId="0" borderId="0"/>
    <xf numFmtId="0" fontId="2" fillId="0" borderId="0"/>
    <xf numFmtId="0" fontId="1" fillId="0" borderId="0"/>
    <xf numFmtId="0" fontId="1" fillId="0" borderId="0"/>
    <xf numFmtId="183"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83"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183" fontId="2" fillId="0" borderId="0"/>
    <xf numFmtId="0" fontId="27" fillId="0" borderId="0"/>
    <xf numFmtId="0" fontId="27" fillId="0" borderId="0"/>
    <xf numFmtId="172" fontId="24" fillId="0" borderId="0"/>
    <xf numFmtId="0" fontId="64" fillId="0" borderId="0"/>
    <xf numFmtId="0" fontId="2" fillId="0" borderId="0"/>
    <xf numFmtId="172" fontId="24" fillId="0" borderId="0"/>
    <xf numFmtId="0" fontId="1" fillId="0" borderId="0"/>
    <xf numFmtId="183"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3"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172" fontId="24" fillId="0" borderId="0"/>
    <xf numFmtId="172" fontId="24" fillId="0" borderId="0"/>
    <xf numFmtId="0" fontId="1" fillId="0" borderId="0"/>
    <xf numFmtId="183" fontId="27" fillId="0" borderId="0"/>
    <xf numFmtId="183" fontId="27" fillId="0" borderId="0"/>
    <xf numFmtId="183" fontId="2" fillId="0" borderId="0"/>
    <xf numFmtId="0" fontId="2" fillId="0" borderId="0"/>
    <xf numFmtId="183" fontId="2" fillId="0" borderId="0"/>
    <xf numFmtId="0" fontId="2" fillId="0" borderId="0"/>
    <xf numFmtId="183" fontId="2"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172" fontId="24" fillId="0" borderId="0"/>
    <xf numFmtId="172" fontId="24" fillId="0" borderId="0"/>
    <xf numFmtId="0" fontId="1" fillId="0" borderId="0"/>
    <xf numFmtId="183" fontId="27" fillId="0" borderId="0"/>
    <xf numFmtId="183" fontId="27"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7" fillId="0" borderId="0"/>
    <xf numFmtId="183" fontId="27"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5" fillId="0" borderId="0"/>
    <xf numFmtId="183" fontId="27" fillId="0" borderId="0"/>
    <xf numFmtId="0" fontId="7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5" fillId="0" borderId="0"/>
    <xf numFmtId="183" fontId="2" fillId="0" borderId="0"/>
    <xf numFmtId="183" fontId="27" fillId="0" borderId="0"/>
    <xf numFmtId="183" fontId="27" fillId="0" borderId="0"/>
    <xf numFmtId="183" fontId="27" fillId="0" borderId="0"/>
    <xf numFmtId="183" fontId="27" fillId="0" borderId="0"/>
    <xf numFmtId="183" fontId="27" fillId="0" borderId="0"/>
    <xf numFmtId="183" fontId="27" fillId="0" borderId="0"/>
    <xf numFmtId="183" fontId="27" fillId="0" borderId="0"/>
    <xf numFmtId="183" fontId="27"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0" fontId="7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183" fontId="25" fillId="0" borderId="0"/>
    <xf numFmtId="0" fontId="7"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183" fontId="7" fillId="0" borderId="0"/>
    <xf numFmtId="0" fontId="25" fillId="0" borderId="0"/>
    <xf numFmtId="183" fontId="25" fillId="0" borderId="0"/>
    <xf numFmtId="0" fontId="25" fillId="0" borderId="0"/>
    <xf numFmtId="0" fontId="2" fillId="0" borderId="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25" fillId="0" borderId="0"/>
    <xf numFmtId="183" fontId="7" fillId="0" borderId="0"/>
    <xf numFmtId="183" fontId="25" fillId="0" borderId="0"/>
    <xf numFmtId="183" fontId="25" fillId="0" borderId="0"/>
    <xf numFmtId="183" fontId="25" fillId="0" borderId="0"/>
    <xf numFmtId="183" fontId="25" fillId="0" borderId="0"/>
    <xf numFmtId="183" fontId="25" fillId="0" borderId="0"/>
    <xf numFmtId="183" fontId="25" fillId="0" borderId="0"/>
    <xf numFmtId="183" fontId="25" fillId="0" borderId="0"/>
    <xf numFmtId="183" fontId="25"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5" fillId="0" borderId="0"/>
    <xf numFmtId="172" fontId="25" fillId="0" borderId="0"/>
    <xf numFmtId="0" fontId="75" fillId="0" borderId="0"/>
    <xf numFmtId="17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5" fillId="0" borderId="0"/>
    <xf numFmtId="0" fontId="7" fillId="0" borderId="0"/>
    <xf numFmtId="0" fontId="75" fillId="0" borderId="0"/>
    <xf numFmtId="172" fontId="7" fillId="0" borderId="0"/>
    <xf numFmtId="0" fontId="75" fillId="0" borderId="0"/>
    <xf numFmtId="172" fontId="7"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183" fontId="7"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183" fontId="2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183" fontId="7" fillId="0" borderId="0"/>
    <xf numFmtId="183" fontId="7" fillId="0" borderId="0"/>
    <xf numFmtId="183" fontId="7" fillId="0" borderId="0"/>
    <xf numFmtId="183" fontId="7" fillId="0" borderId="0"/>
    <xf numFmtId="183" fontId="7" fillId="0" borderId="0"/>
    <xf numFmtId="0" fontId="1" fillId="0" borderId="0"/>
    <xf numFmtId="183" fontId="25"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183" fontId="25" fillId="0" borderId="0"/>
    <xf numFmtId="183" fontId="25"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72"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43" fillId="0" borderId="0"/>
    <xf numFmtId="0" fontId="2" fillId="0" borderId="0"/>
    <xf numFmtId="0" fontId="75" fillId="0" borderId="0"/>
    <xf numFmtId="172" fontId="43"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83"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75"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75" fillId="0" borderId="0"/>
    <xf numFmtId="0" fontId="2" fillId="0" borderId="0"/>
    <xf numFmtId="0" fontId="7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83"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83" fontId="2" fillId="0" borderId="0"/>
    <xf numFmtId="0" fontId="2" fillId="0" borderId="0"/>
    <xf numFmtId="0" fontId="2" fillId="0" borderId="0"/>
    <xf numFmtId="183" fontId="2" fillId="0" borderId="0"/>
    <xf numFmtId="0" fontId="2" fillId="0" borderId="0"/>
    <xf numFmtId="183" fontId="2" fillId="0" borderId="0"/>
    <xf numFmtId="183" fontId="2" fillId="0" borderId="0"/>
    <xf numFmtId="183" fontId="2" fillId="0" borderId="0"/>
    <xf numFmtId="183" fontId="2" fillId="0" borderId="0"/>
    <xf numFmtId="183"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73"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2"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172" fontId="2"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2"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79" fillId="0" borderId="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172" fontId="2" fillId="0" borderId="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 fillId="73" borderId="46" applyNumberFormat="0" applyFont="0" applyAlignment="0" applyProtection="0"/>
    <xf numFmtId="0" fontId="26" fillId="73" borderId="46" applyNumberFormat="0" applyFont="0" applyAlignment="0" applyProtection="0"/>
    <xf numFmtId="172" fontId="2" fillId="0" borderId="0"/>
    <xf numFmtId="0" fontId="26" fillId="73" borderId="46" applyNumberFormat="0" applyFont="0" applyAlignment="0" applyProtection="0"/>
    <xf numFmtId="0" fontId="26"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6" fillId="73" borderId="46" applyNumberFormat="0" applyFont="0" applyAlignment="0" applyProtection="0"/>
    <xf numFmtId="0" fontId="2"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173" fontId="2" fillId="0" borderId="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 fillId="73" borderId="46" applyNumberFormat="0" applyFont="0" applyAlignment="0" applyProtection="0"/>
    <xf numFmtId="0" fontId="2" fillId="0" borderId="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73"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0" fontId="2" fillId="73" borderId="46" applyNumberFormat="0" applyFont="0" applyAlignment="0" applyProtection="0"/>
    <xf numFmtId="173" fontId="2" fillId="0" borderId="0"/>
    <xf numFmtId="172"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0" fontId="2" fillId="73" borderId="46" applyNumberFormat="0" applyFont="0" applyAlignment="0" applyProtection="0"/>
    <xf numFmtId="173"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0" fontId="2" fillId="73" borderId="46" applyNumberFormat="0" applyFont="0" applyAlignment="0" applyProtection="0"/>
    <xf numFmtId="173" fontId="2" fillId="0" borderId="0"/>
    <xf numFmtId="172" fontId="2" fillId="0" borderId="0"/>
    <xf numFmtId="172" fontId="2" fillId="0" borderId="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87" fontId="2" fillId="0" borderId="0" applyFont="0" applyFill="0" applyBorder="0" applyAlignment="0" applyProtection="0"/>
    <xf numFmtId="188" fontId="2" fillId="0" borderId="0" applyFont="0" applyFill="0" applyBorder="0" applyAlignment="0" applyProtection="0"/>
    <xf numFmtId="189" fontId="80" fillId="0" borderId="0">
      <alignment horizontal="left"/>
    </xf>
    <xf numFmtId="0" fontId="2" fillId="0" borderId="0"/>
    <xf numFmtId="0" fontId="2" fillId="0" borderId="0"/>
    <xf numFmtId="172" fontId="2" fillId="0" borderId="0"/>
    <xf numFmtId="3" fontId="2" fillId="74" borderId="3" applyFont="0">
      <alignment horizontal="right" vertical="center"/>
      <protection locked="0"/>
    </xf>
    <xf numFmtId="172" fontId="81" fillId="0" borderId="0"/>
    <xf numFmtId="0" fontId="81" fillId="0" borderId="0"/>
    <xf numFmtId="172" fontId="81" fillId="0" borderId="0"/>
    <xf numFmtId="0" fontId="82" fillId="63" borderId="47" applyNumberFormat="0" applyAlignment="0" applyProtection="0"/>
    <xf numFmtId="0" fontId="83" fillId="8" borderId="32"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172" fontId="84"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172" fontId="84"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173" fontId="84"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3" fillId="8" borderId="32"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3" fillId="8" borderId="32"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3" fillId="8" borderId="32"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3" fillId="8" borderId="32"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3" fillId="8" borderId="32"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3" fillId="8" borderId="32"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3" fillId="8" borderId="32"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172" fontId="84" fillId="63" borderId="47" applyNumberFormat="0" applyAlignment="0" applyProtection="0"/>
    <xf numFmtId="173" fontId="84" fillId="63" borderId="47" applyNumberFormat="0" applyAlignment="0" applyProtection="0"/>
    <xf numFmtId="172" fontId="84" fillId="63" borderId="47" applyNumberFormat="0" applyAlignment="0" applyProtection="0"/>
    <xf numFmtId="172" fontId="84" fillId="63" borderId="47" applyNumberFormat="0" applyAlignment="0" applyProtection="0"/>
    <xf numFmtId="173" fontId="84" fillId="63" borderId="47" applyNumberFormat="0" applyAlignment="0" applyProtection="0"/>
    <xf numFmtId="172" fontId="84" fillId="63" borderId="47" applyNumberFormat="0" applyAlignment="0" applyProtection="0"/>
    <xf numFmtId="172" fontId="84" fillId="63" borderId="47" applyNumberFormat="0" applyAlignment="0" applyProtection="0"/>
    <xf numFmtId="173" fontId="84" fillId="63" borderId="47" applyNumberFormat="0" applyAlignment="0" applyProtection="0"/>
    <xf numFmtId="172" fontId="84" fillId="63" borderId="47" applyNumberFormat="0" applyAlignment="0" applyProtection="0"/>
    <xf numFmtId="172" fontId="84" fillId="63" borderId="47" applyNumberFormat="0" applyAlignment="0" applyProtection="0"/>
    <xf numFmtId="173" fontId="84" fillId="63" borderId="47" applyNumberFormat="0" applyAlignment="0" applyProtection="0"/>
    <xf numFmtId="172" fontId="84" fillId="63" borderId="47" applyNumberFormat="0" applyAlignment="0" applyProtection="0"/>
    <xf numFmtId="0" fontId="82" fillId="63" borderId="47" applyNumberFormat="0" applyAlignment="0" applyProtection="0"/>
    <xf numFmtId="0" fontId="24" fillId="0" borderId="0"/>
    <xf numFmtId="179" fontId="36" fillId="0" borderId="0" applyFont="0" applyFill="0" applyBorder="0" applyAlignment="0" applyProtection="0"/>
    <xf numFmtId="190"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5" fontId="36" fillId="0" borderId="0" applyFill="0" applyBorder="0" applyAlignment="0"/>
    <xf numFmtId="176" fontId="36" fillId="0" borderId="0" applyFill="0" applyBorder="0" applyAlignment="0"/>
    <xf numFmtId="175" fontId="36" fillId="0" borderId="0" applyFill="0" applyBorder="0" applyAlignment="0"/>
    <xf numFmtId="180" fontId="36" fillId="0" borderId="0" applyFill="0" applyBorder="0" applyAlignment="0"/>
    <xf numFmtId="176" fontId="36" fillId="0" borderId="0" applyFill="0" applyBorder="0" applyAlignment="0"/>
    <xf numFmtId="172" fontId="2" fillId="0" borderId="0"/>
    <xf numFmtId="0" fontId="2" fillId="0" borderId="0"/>
    <xf numFmtId="172" fontId="2" fillId="0" borderId="0"/>
    <xf numFmtId="191" fontId="64" fillId="0" borderId="3" applyNumberFormat="0">
      <alignment horizontal="center" vertical="top" wrapText="1"/>
    </xf>
    <xf numFmtId="0" fontId="86" fillId="0" borderId="0" applyNumberFormat="0" applyFill="0" applyBorder="0" applyAlignment="0" applyProtection="0"/>
    <xf numFmtId="3" fontId="2" fillId="69" borderId="3" applyFont="0">
      <alignment horizontal="right" vertical="center"/>
    </xf>
    <xf numFmtId="192" fontId="2" fillId="69" borderId="3" applyFont="0">
      <alignment horizontal="right" vertical="center"/>
    </xf>
    <xf numFmtId="0" fontId="87" fillId="0" borderId="0"/>
    <xf numFmtId="0" fontId="24" fillId="0" borderId="0"/>
    <xf numFmtId="0" fontId="88" fillId="0" borderId="0"/>
    <xf numFmtId="0" fontId="88" fillId="0" borderId="0"/>
    <xf numFmtId="172" fontId="24" fillId="0" borderId="0"/>
    <xf numFmtId="172" fontId="24"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49" fontId="45" fillId="0" borderId="0" applyFill="0" applyBorder="0" applyAlignment="0"/>
    <xf numFmtId="193" fontId="36" fillId="0" borderId="0" applyFill="0" applyBorder="0" applyAlignment="0"/>
    <xf numFmtId="194" fontId="36" fillId="0" borderId="0" applyFill="0" applyBorder="0" applyAlignment="0"/>
    <xf numFmtId="0" fontId="91" fillId="0" borderId="0">
      <alignment horizontal="center" vertical="top"/>
    </xf>
    <xf numFmtId="0" fontId="92" fillId="0" borderId="0" applyNumberFormat="0" applyFill="0" applyBorder="0" applyAlignment="0" applyProtection="0"/>
    <xf numFmtId="173" fontId="92" fillId="0" borderId="0" applyNumberFormat="0" applyFill="0" applyBorder="0" applyAlignment="0" applyProtection="0"/>
    <xf numFmtId="0" fontId="92" fillId="0" borderId="0" applyNumberFormat="0" applyFill="0" applyBorder="0" applyAlignment="0" applyProtection="0"/>
    <xf numFmtId="172" fontId="92" fillId="0" borderId="0" applyNumberFormat="0" applyFill="0" applyBorder="0" applyAlignment="0" applyProtection="0"/>
    <xf numFmtId="172" fontId="92" fillId="0" borderId="0" applyNumberFormat="0" applyFill="0" applyBorder="0" applyAlignment="0" applyProtection="0"/>
    <xf numFmtId="172" fontId="92" fillId="0" borderId="0" applyNumberFormat="0" applyFill="0" applyBorder="0" applyAlignment="0" applyProtection="0"/>
    <xf numFmtId="173" fontId="92" fillId="0" borderId="0" applyNumberFormat="0" applyFill="0" applyBorder="0" applyAlignment="0" applyProtection="0"/>
    <xf numFmtId="172" fontId="92" fillId="0" borderId="0" applyNumberFormat="0" applyFill="0" applyBorder="0" applyAlignment="0" applyProtection="0"/>
    <xf numFmtId="172" fontId="92" fillId="0" borderId="0" applyNumberFormat="0" applyFill="0" applyBorder="0" applyAlignment="0" applyProtection="0"/>
    <xf numFmtId="173" fontId="92" fillId="0" borderId="0" applyNumberFormat="0" applyFill="0" applyBorder="0" applyAlignment="0" applyProtection="0"/>
    <xf numFmtId="172" fontId="92" fillId="0" borderId="0" applyNumberFormat="0" applyFill="0" applyBorder="0" applyAlignment="0" applyProtection="0"/>
    <xf numFmtId="172" fontId="92" fillId="0" borderId="0" applyNumberFormat="0" applyFill="0" applyBorder="0" applyAlignment="0" applyProtection="0"/>
    <xf numFmtId="173" fontId="92" fillId="0" borderId="0" applyNumberFormat="0" applyFill="0" applyBorder="0" applyAlignment="0" applyProtection="0"/>
    <xf numFmtId="172" fontId="92" fillId="0" borderId="0" applyNumberFormat="0" applyFill="0" applyBorder="0" applyAlignment="0" applyProtection="0"/>
    <xf numFmtId="172" fontId="92" fillId="0" borderId="0" applyNumberFormat="0" applyFill="0" applyBorder="0" applyAlignment="0" applyProtection="0"/>
    <xf numFmtId="173" fontId="92" fillId="0" borderId="0" applyNumberFormat="0" applyFill="0" applyBorder="0" applyAlignment="0" applyProtection="0"/>
    <xf numFmtId="172" fontId="92" fillId="0" borderId="0" applyNumberFormat="0" applyFill="0" applyBorder="0" applyAlignment="0" applyProtection="0"/>
    <xf numFmtId="0" fontId="92" fillId="0" borderId="0" applyNumberFormat="0" applyFill="0" applyBorder="0" applyAlignment="0" applyProtection="0"/>
    <xf numFmtId="0" fontId="46" fillId="0" borderId="48" applyNumberFormat="0" applyFill="0" applyAlignment="0" applyProtection="0"/>
    <xf numFmtId="0" fontId="5"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2" fontId="93"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2" fontId="93"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3" fontId="93"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5"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5"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5"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5"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5"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5"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5"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2" fontId="93" fillId="0" borderId="48" applyNumberFormat="0" applyFill="0" applyAlignment="0" applyProtection="0"/>
    <xf numFmtId="173" fontId="93" fillId="0" borderId="48" applyNumberFormat="0" applyFill="0" applyAlignment="0" applyProtection="0"/>
    <xf numFmtId="172" fontId="93" fillId="0" borderId="48" applyNumberFormat="0" applyFill="0" applyAlignment="0" applyProtection="0"/>
    <xf numFmtId="172" fontId="93" fillId="0" borderId="48" applyNumberFormat="0" applyFill="0" applyAlignment="0" applyProtection="0"/>
    <xf numFmtId="173" fontId="93" fillId="0" borderId="48" applyNumberFormat="0" applyFill="0" applyAlignment="0" applyProtection="0"/>
    <xf numFmtId="172" fontId="93" fillId="0" borderId="48" applyNumberFormat="0" applyFill="0" applyAlignment="0" applyProtection="0"/>
    <xf numFmtId="172" fontId="93" fillId="0" borderId="48" applyNumberFormat="0" applyFill="0" applyAlignment="0" applyProtection="0"/>
    <xf numFmtId="173" fontId="93" fillId="0" borderId="48" applyNumberFormat="0" applyFill="0" applyAlignment="0" applyProtection="0"/>
    <xf numFmtId="172" fontId="93" fillId="0" borderId="48" applyNumberFormat="0" applyFill="0" applyAlignment="0" applyProtection="0"/>
    <xf numFmtId="172" fontId="93" fillId="0" borderId="48" applyNumberFormat="0" applyFill="0" applyAlignment="0" applyProtection="0"/>
    <xf numFmtId="173" fontId="93" fillId="0" borderId="48" applyNumberFormat="0" applyFill="0" applyAlignment="0" applyProtection="0"/>
    <xf numFmtId="172" fontId="93" fillId="0" borderId="48" applyNumberFormat="0" applyFill="0" applyAlignment="0" applyProtection="0"/>
    <xf numFmtId="0" fontId="46" fillId="0" borderId="48" applyNumberFormat="0" applyFill="0" applyAlignment="0" applyProtection="0"/>
    <xf numFmtId="0" fontId="24" fillId="0" borderId="49"/>
    <xf numFmtId="189" fontId="80" fillId="0" borderId="0">
      <alignment horizontal="left"/>
    </xf>
    <xf numFmtId="0" fontId="2" fillId="0" borderId="0"/>
    <xf numFmtId="0" fontId="2" fillId="0" borderId="0"/>
    <xf numFmtId="172" fontId="2" fillId="0" borderId="0"/>
    <xf numFmtId="172" fontId="2" fillId="0" borderId="0">
      <alignment horizontal="center" textRotation="90"/>
    </xf>
    <xf numFmtId="0" fontId="2" fillId="0" borderId="0">
      <alignment horizontal="center" textRotation="90"/>
    </xf>
    <xf numFmtId="172" fontId="2" fillId="0" borderId="0">
      <alignment horizontal="center" textRotation="90"/>
    </xf>
    <xf numFmtId="195" fontId="25" fillId="0" borderId="0" applyFont="0" applyFill="0" applyBorder="0" applyAlignment="0" applyProtection="0"/>
    <xf numFmtId="196" fontId="2" fillId="0" borderId="0" applyFon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172" fontId="95" fillId="0" borderId="0" applyNumberFormat="0" applyFill="0" applyBorder="0" applyAlignment="0" applyProtection="0"/>
    <xf numFmtId="172" fontId="95" fillId="0" borderId="0" applyNumberFormat="0" applyFill="0" applyBorder="0" applyAlignment="0" applyProtection="0"/>
    <xf numFmtId="173" fontId="95" fillId="0" borderId="0" applyNumberForma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72" fontId="95" fillId="0" borderId="0" applyNumberFormat="0" applyFill="0" applyBorder="0" applyAlignment="0" applyProtection="0"/>
    <xf numFmtId="173" fontId="95" fillId="0" borderId="0" applyNumberFormat="0" applyFill="0" applyBorder="0" applyAlignment="0" applyProtection="0"/>
    <xf numFmtId="172" fontId="95" fillId="0" borderId="0" applyNumberFormat="0" applyFill="0" applyBorder="0" applyAlignment="0" applyProtection="0"/>
    <xf numFmtId="172" fontId="95" fillId="0" borderId="0" applyNumberFormat="0" applyFill="0" applyBorder="0" applyAlignment="0" applyProtection="0"/>
    <xf numFmtId="173" fontId="95" fillId="0" borderId="0" applyNumberFormat="0" applyFill="0" applyBorder="0" applyAlignment="0" applyProtection="0"/>
    <xf numFmtId="172" fontId="95" fillId="0" borderId="0" applyNumberFormat="0" applyFill="0" applyBorder="0" applyAlignment="0" applyProtection="0"/>
    <xf numFmtId="172" fontId="95" fillId="0" borderId="0" applyNumberFormat="0" applyFill="0" applyBorder="0" applyAlignment="0" applyProtection="0"/>
    <xf numFmtId="173" fontId="95" fillId="0" borderId="0" applyNumberFormat="0" applyFill="0" applyBorder="0" applyAlignment="0" applyProtection="0"/>
    <xf numFmtId="172" fontId="95" fillId="0" borderId="0" applyNumberFormat="0" applyFill="0" applyBorder="0" applyAlignment="0" applyProtection="0"/>
    <xf numFmtId="172" fontId="95" fillId="0" borderId="0" applyNumberFormat="0" applyFill="0" applyBorder="0" applyAlignment="0" applyProtection="0"/>
    <xf numFmtId="173" fontId="95" fillId="0" borderId="0" applyNumberFormat="0" applyFill="0" applyBorder="0" applyAlignment="0" applyProtection="0"/>
    <xf numFmtId="172" fontId="95" fillId="0" borderId="0" applyNumberFormat="0" applyFill="0" applyBorder="0" applyAlignment="0" applyProtection="0"/>
    <xf numFmtId="0" fontId="94" fillId="0" borderId="0" applyNumberFormat="0" applyFill="0" applyBorder="0" applyAlignment="0" applyProtection="0"/>
    <xf numFmtId="1" fontId="96" fillId="0" borderId="0" applyFill="0" applyProtection="0">
      <alignment horizontal="right"/>
    </xf>
    <xf numFmtId="165" fontId="97" fillId="0" borderId="0" applyFont="0" applyFill="0" applyBorder="0" applyAlignment="0" applyProtection="0"/>
    <xf numFmtId="167" fontId="97" fillId="0" borderId="0" applyFont="0" applyFill="0" applyBorder="0" applyAlignment="0" applyProtection="0"/>
    <xf numFmtId="0" fontId="98" fillId="0" borderId="0"/>
    <xf numFmtId="0" fontId="99" fillId="0" borderId="0"/>
    <xf numFmtId="38" fontId="25" fillId="0" borderId="0" applyFont="0" applyFill="0" applyBorder="0" applyAlignment="0" applyProtection="0"/>
    <xf numFmtId="40" fontId="25" fillId="0" borderId="0" applyFont="0" applyFill="0" applyBorder="0" applyAlignment="0" applyProtection="0"/>
    <xf numFmtId="166" fontId="97" fillId="0" borderId="0" applyFont="0" applyFill="0" applyBorder="0" applyAlignment="0" applyProtection="0"/>
    <xf numFmtId="168" fontId="97" fillId="0" borderId="0" applyFont="0" applyFill="0" applyBorder="0" applyAlignment="0" applyProtection="0"/>
    <xf numFmtId="0" fontId="2" fillId="0" borderId="0"/>
    <xf numFmtId="9" fontId="1" fillId="0" borderId="0" applyFont="0" applyFill="0" applyBorder="0" applyAlignment="0" applyProtection="0"/>
    <xf numFmtId="0" fontId="46" fillId="0" borderId="103" applyNumberFormat="0" applyFill="0" applyAlignment="0" applyProtection="0"/>
    <xf numFmtId="172" fontId="93" fillId="0" borderId="103" applyNumberFormat="0" applyFill="0" applyAlignment="0" applyProtection="0"/>
    <xf numFmtId="173" fontId="93" fillId="0" borderId="103" applyNumberFormat="0" applyFill="0" applyAlignment="0" applyProtection="0"/>
    <xf numFmtId="172" fontId="93" fillId="0" borderId="103" applyNumberFormat="0" applyFill="0" applyAlignment="0" applyProtection="0"/>
    <xf numFmtId="172" fontId="93" fillId="0" borderId="103" applyNumberFormat="0" applyFill="0" applyAlignment="0" applyProtection="0"/>
    <xf numFmtId="173" fontId="93" fillId="0" borderId="103" applyNumberFormat="0" applyFill="0" applyAlignment="0" applyProtection="0"/>
    <xf numFmtId="172" fontId="93" fillId="0" borderId="103" applyNumberFormat="0" applyFill="0" applyAlignment="0" applyProtection="0"/>
    <xf numFmtId="172" fontId="93" fillId="0" borderId="103" applyNumberFormat="0" applyFill="0" applyAlignment="0" applyProtection="0"/>
    <xf numFmtId="173" fontId="93" fillId="0" borderId="103" applyNumberFormat="0" applyFill="0" applyAlignment="0" applyProtection="0"/>
    <xf numFmtId="172" fontId="93" fillId="0" borderId="103" applyNumberFormat="0" applyFill="0" applyAlignment="0" applyProtection="0"/>
    <xf numFmtId="172" fontId="93" fillId="0" borderId="103" applyNumberFormat="0" applyFill="0" applyAlignment="0" applyProtection="0"/>
    <xf numFmtId="173" fontId="93" fillId="0" borderId="103" applyNumberFormat="0" applyFill="0" applyAlignment="0" applyProtection="0"/>
    <xf numFmtId="172" fontId="93"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173" fontId="93"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172" fontId="93"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172" fontId="93"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192" fontId="2" fillId="69" borderId="98" applyFont="0">
      <alignment horizontal="right" vertical="center"/>
    </xf>
    <xf numFmtId="3" fontId="2" fillId="69" borderId="98" applyFont="0">
      <alignment horizontal="right" vertical="center"/>
    </xf>
    <xf numFmtId="0" fontId="82" fillId="63" borderId="102" applyNumberFormat="0" applyAlignment="0" applyProtection="0"/>
    <xf numFmtId="172" fontId="84" fillId="63" borderId="102" applyNumberFormat="0" applyAlignment="0" applyProtection="0"/>
    <xf numFmtId="173" fontId="84" fillId="63" borderId="102" applyNumberFormat="0" applyAlignment="0" applyProtection="0"/>
    <xf numFmtId="172" fontId="84" fillId="63" borderId="102" applyNumberFormat="0" applyAlignment="0" applyProtection="0"/>
    <xf numFmtId="172" fontId="84" fillId="63" borderId="102" applyNumberFormat="0" applyAlignment="0" applyProtection="0"/>
    <xf numFmtId="173" fontId="84" fillId="63" borderId="102" applyNumberFormat="0" applyAlignment="0" applyProtection="0"/>
    <xf numFmtId="172" fontId="84" fillId="63" borderId="102" applyNumberFormat="0" applyAlignment="0" applyProtection="0"/>
    <xf numFmtId="172" fontId="84" fillId="63" borderId="102" applyNumberFormat="0" applyAlignment="0" applyProtection="0"/>
    <xf numFmtId="173" fontId="84" fillId="63" borderId="102" applyNumberFormat="0" applyAlignment="0" applyProtection="0"/>
    <xf numFmtId="172" fontId="84" fillId="63" borderId="102" applyNumberFormat="0" applyAlignment="0" applyProtection="0"/>
    <xf numFmtId="172" fontId="84" fillId="63" borderId="102" applyNumberFormat="0" applyAlignment="0" applyProtection="0"/>
    <xf numFmtId="173" fontId="84" fillId="63" borderId="102" applyNumberFormat="0" applyAlignment="0" applyProtection="0"/>
    <xf numFmtId="172" fontId="84"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173" fontId="84"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172" fontId="84"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172" fontId="84"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3" fontId="2" fillId="74" borderId="98" applyFont="0">
      <alignment horizontal="right" vertical="center"/>
      <protection locked="0"/>
    </xf>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 fillId="73" borderId="101" applyNumberFormat="0" applyFont="0" applyAlignment="0" applyProtection="0"/>
    <xf numFmtId="0" fontId="26"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3" fontId="2" fillId="71" borderId="98" applyFont="0">
      <alignment horizontal="right" vertical="center"/>
      <protection locked="0"/>
    </xf>
    <xf numFmtId="0" fontId="65" fillId="42" borderId="100" applyNumberFormat="0" applyAlignment="0" applyProtection="0"/>
    <xf numFmtId="172" fontId="67" fillId="42" borderId="100" applyNumberFormat="0" applyAlignment="0" applyProtection="0"/>
    <xf numFmtId="173" fontId="67" fillId="42" borderId="100" applyNumberFormat="0" applyAlignment="0" applyProtection="0"/>
    <xf numFmtId="172" fontId="67" fillId="42" borderId="100" applyNumberFormat="0" applyAlignment="0" applyProtection="0"/>
    <xf numFmtId="172" fontId="67" fillId="42" borderId="100" applyNumberFormat="0" applyAlignment="0" applyProtection="0"/>
    <xf numFmtId="173" fontId="67" fillId="42" borderId="100" applyNumberFormat="0" applyAlignment="0" applyProtection="0"/>
    <xf numFmtId="172" fontId="67" fillId="42" borderId="100" applyNumberFormat="0" applyAlignment="0" applyProtection="0"/>
    <xf numFmtId="172" fontId="67" fillId="42" borderId="100" applyNumberFormat="0" applyAlignment="0" applyProtection="0"/>
    <xf numFmtId="173" fontId="67" fillId="42" borderId="100" applyNumberFormat="0" applyAlignment="0" applyProtection="0"/>
    <xf numFmtId="172" fontId="67" fillId="42" borderId="100" applyNumberFormat="0" applyAlignment="0" applyProtection="0"/>
    <xf numFmtId="172" fontId="67" fillId="42" borderId="100" applyNumberFormat="0" applyAlignment="0" applyProtection="0"/>
    <xf numFmtId="173" fontId="67" fillId="42" borderId="100" applyNumberFormat="0" applyAlignment="0" applyProtection="0"/>
    <xf numFmtId="172" fontId="67"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173" fontId="67"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172" fontId="67"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172" fontId="67"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2" fillId="70" borderId="99" applyNumberFormat="0" applyFont="0" applyBorder="0" applyProtection="0">
      <alignment horizontal="left" vertical="center"/>
    </xf>
    <xf numFmtId="9" fontId="2" fillId="70" borderId="98" applyFont="0" applyProtection="0">
      <alignment horizontal="right" vertical="center"/>
    </xf>
    <xf numFmtId="3" fontId="2" fillId="70" borderId="98" applyFont="0" applyProtection="0">
      <alignment horizontal="right" vertical="center"/>
    </xf>
    <xf numFmtId="0" fontId="61" fillId="69" borderId="99" applyFont="0" applyBorder="0">
      <alignment horizontal="center" wrapText="1"/>
    </xf>
    <xf numFmtId="172" fontId="53" fillId="0" borderId="96">
      <alignment horizontal="left" vertical="center"/>
    </xf>
    <xf numFmtId="0" fontId="53" fillId="0" borderId="96">
      <alignment horizontal="left" vertical="center"/>
    </xf>
    <xf numFmtId="0" fontId="53" fillId="0" borderId="96">
      <alignment horizontal="left" vertical="center"/>
    </xf>
    <xf numFmtId="0" fontId="2" fillId="68" borderId="98" applyNumberFormat="0" applyFont="0" applyBorder="0" applyProtection="0">
      <alignment horizontal="center" vertical="center"/>
    </xf>
    <xf numFmtId="0" fontId="35" fillId="0" borderId="98" applyNumberFormat="0" applyAlignment="0">
      <alignment horizontal="right"/>
      <protection locked="0"/>
    </xf>
    <xf numFmtId="0" fontId="35" fillId="0" borderId="98" applyNumberFormat="0" applyAlignment="0">
      <alignment horizontal="right"/>
      <protection locked="0"/>
    </xf>
    <xf numFmtId="0" fontId="35" fillId="0" borderId="98" applyNumberFormat="0" applyAlignment="0">
      <alignment horizontal="right"/>
      <protection locked="0"/>
    </xf>
    <xf numFmtId="0" fontId="35" fillId="0" borderId="98" applyNumberFormat="0" applyAlignment="0">
      <alignment horizontal="right"/>
      <protection locked="0"/>
    </xf>
    <xf numFmtId="0" fontId="35" fillId="0" borderId="98" applyNumberFormat="0" applyAlignment="0">
      <alignment horizontal="right"/>
      <protection locked="0"/>
    </xf>
    <xf numFmtId="0" fontId="35" fillId="0" borderId="98" applyNumberFormat="0" applyAlignment="0">
      <alignment horizontal="right"/>
      <protection locked="0"/>
    </xf>
    <xf numFmtId="0" fontId="35" fillId="0" borderId="98" applyNumberFormat="0" applyAlignment="0">
      <alignment horizontal="right"/>
      <protection locked="0"/>
    </xf>
    <xf numFmtId="0" fontId="35" fillId="0" borderId="98" applyNumberFormat="0" applyAlignment="0">
      <alignment horizontal="right"/>
      <protection locked="0"/>
    </xf>
    <xf numFmtId="0" fontId="35" fillId="0" borderId="98" applyNumberFormat="0" applyAlignment="0">
      <alignment horizontal="right"/>
      <protection locked="0"/>
    </xf>
    <xf numFmtId="0" fontId="35" fillId="0" borderId="98" applyNumberFormat="0" applyAlignment="0">
      <alignment horizontal="right"/>
      <protection locked="0"/>
    </xf>
    <xf numFmtId="0" fontId="37" fillId="63" borderId="100" applyNumberFormat="0" applyAlignment="0" applyProtection="0"/>
    <xf numFmtId="172" fontId="39" fillId="63" borderId="100" applyNumberFormat="0" applyAlignment="0" applyProtection="0"/>
    <xf numFmtId="173" fontId="39" fillId="63" borderId="100" applyNumberFormat="0" applyAlignment="0" applyProtection="0"/>
    <xf numFmtId="172" fontId="39" fillId="63" borderId="100" applyNumberFormat="0" applyAlignment="0" applyProtection="0"/>
    <xf numFmtId="172" fontId="39" fillId="63" borderId="100" applyNumberFormat="0" applyAlignment="0" applyProtection="0"/>
    <xf numFmtId="173" fontId="39" fillId="63" borderId="100" applyNumberFormat="0" applyAlignment="0" applyProtection="0"/>
    <xf numFmtId="172" fontId="39" fillId="63" borderId="100" applyNumberFormat="0" applyAlignment="0" applyProtection="0"/>
    <xf numFmtId="172" fontId="39" fillId="63" borderId="100" applyNumberFormat="0" applyAlignment="0" applyProtection="0"/>
    <xf numFmtId="173" fontId="39" fillId="63" borderId="100" applyNumberFormat="0" applyAlignment="0" applyProtection="0"/>
    <xf numFmtId="172" fontId="39" fillId="63" borderId="100" applyNumberFormat="0" applyAlignment="0" applyProtection="0"/>
    <xf numFmtId="172" fontId="39" fillId="63" borderId="100" applyNumberFormat="0" applyAlignment="0" applyProtection="0"/>
    <xf numFmtId="173" fontId="39" fillId="63" borderId="100" applyNumberFormat="0" applyAlignment="0" applyProtection="0"/>
    <xf numFmtId="172" fontId="39"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173" fontId="39"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172" fontId="39"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172" fontId="39"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1" fillId="0" borderId="0"/>
    <xf numFmtId="173" fontId="25" fillId="36" borderId="0"/>
    <xf numFmtId="0" fontId="2" fillId="0" borderId="0">
      <alignment vertical="center"/>
    </xf>
    <xf numFmtId="43" fontId="1" fillId="0" borderId="0" applyFont="0" applyFill="0" applyBorder="0" applyAlignment="0" applyProtection="0"/>
    <xf numFmtId="0" fontId="128" fillId="0" borderId="0"/>
    <xf numFmtId="0" fontId="1" fillId="0" borderId="0"/>
    <xf numFmtId="0" fontId="1" fillId="0" borderId="0"/>
  </cellStyleXfs>
  <cellXfs count="936">
    <xf numFmtId="0" fontId="0" fillId="0" borderId="0" xfId="0"/>
    <xf numFmtId="0" fontId="4" fillId="0" borderId="0" xfId="0" applyFont="1"/>
    <xf numFmtId="0" fontId="0" fillId="0" borderId="0" xfId="0" applyAlignment="1">
      <alignment wrapText="1"/>
    </xf>
    <xf numFmtId="171" fontId="0" fillId="0" borderId="0" xfId="0" applyNumberFormat="1" applyAlignment="1">
      <alignment horizontal="center"/>
    </xf>
    <xf numFmtId="0" fontId="4" fillId="0" borderId="3" xfId="0" applyFont="1" applyBorder="1"/>
    <xf numFmtId="0" fontId="8" fillId="0" borderId="16" xfId="0" applyFont="1" applyBorder="1"/>
    <xf numFmtId="0" fontId="11" fillId="0" borderId="0" xfId="0" applyFont="1"/>
    <xf numFmtId="0" fontId="8" fillId="0" borderId="0" xfId="0" applyFont="1" applyAlignment="1">
      <alignment horizontal="right" wrapText="1"/>
    </xf>
    <xf numFmtId="0" fontId="8" fillId="0" borderId="19" xfId="0" applyFont="1" applyBorder="1" applyAlignment="1">
      <alignment vertical="center"/>
    </xf>
    <xf numFmtId="0" fontId="6" fillId="0" borderId="0" xfId="0" applyFont="1"/>
    <xf numFmtId="0" fontId="8" fillId="0" borderId="0" xfId="11" applyFont="1"/>
    <xf numFmtId="0" fontId="8" fillId="0" borderId="0" xfId="0" applyFont="1"/>
    <xf numFmtId="0" fontId="8" fillId="0" borderId="0" xfId="0" applyFont="1" applyAlignment="1">
      <alignment horizontal="right"/>
    </xf>
    <xf numFmtId="0" fontId="4" fillId="0" borderId="7" xfId="0" applyFont="1" applyBorder="1"/>
    <xf numFmtId="0" fontId="4" fillId="0" borderId="0" xfId="0" applyFont="1" applyAlignment="1">
      <alignment wrapText="1"/>
    </xf>
    <xf numFmtId="0" fontId="11" fillId="0" borderId="0" xfId="0" applyFont="1" applyAlignment="1">
      <alignment wrapText="1"/>
    </xf>
    <xf numFmtId="0" fontId="9" fillId="0" borderId="0" xfId="11" applyFont="1"/>
    <xf numFmtId="0" fontId="8" fillId="0" borderId="8" xfId="0" applyFont="1" applyBorder="1" applyAlignment="1">
      <alignment wrapText="1"/>
    </xf>
    <xf numFmtId="0" fontId="8" fillId="0" borderId="21" xfId="0" applyFont="1" applyBorder="1" applyAlignment="1">
      <alignment wrapText="1"/>
    </xf>
    <xf numFmtId="0" fontId="5" fillId="0" borderId="0" xfId="0" applyFont="1" applyAlignment="1">
      <alignment horizontal="center"/>
    </xf>
    <xf numFmtId="0" fontId="9" fillId="0" borderId="0" xfId="0" applyFont="1" applyAlignment="1">
      <alignment horizontal="center" wrapText="1"/>
    </xf>
    <xf numFmtId="0" fontId="12" fillId="0" borderId="8" xfId="0" applyFont="1" applyBorder="1" applyAlignment="1">
      <alignment wrapText="1"/>
    </xf>
    <xf numFmtId="0" fontId="4" fillId="0" borderId="21" xfId="0" applyFont="1" applyBorder="1"/>
    <xf numFmtId="0" fontId="12" fillId="0" borderId="25" xfId="0" applyFont="1" applyBorder="1" applyAlignment="1">
      <alignment wrapText="1"/>
    </xf>
    <xf numFmtId="0" fontId="22" fillId="0" borderId="0" xfId="0" applyFont="1" applyAlignment="1">
      <alignment horizontal="center" vertical="center"/>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xf numFmtId="0" fontId="8" fillId="0" borderId="1" xfId="0" applyFont="1" applyBorder="1"/>
    <xf numFmtId="0" fontId="4" fillId="0" borderId="0" xfId="0" applyFont="1" applyAlignment="1">
      <alignment horizontal="center" vertical="center" wrapText="1"/>
    </xf>
    <xf numFmtId="0" fontId="6" fillId="3" borderId="3" xfId="13" applyFont="1" applyFill="1" applyBorder="1" applyAlignment="1" applyProtection="1">
      <alignment vertical="center" wrapText="1"/>
      <protection locked="0"/>
    </xf>
    <xf numFmtId="0" fontId="6" fillId="3" borderId="3" xfId="13" applyFont="1" applyFill="1" applyBorder="1" applyAlignment="1" applyProtection="1">
      <alignment horizontal="left" vertical="center" wrapText="1"/>
      <protection locked="0"/>
    </xf>
    <xf numFmtId="0" fontId="6" fillId="3" borderId="3" xfId="9" applyFont="1" applyFill="1" applyBorder="1" applyAlignment="1" applyProtection="1">
      <alignment horizontal="left" vertical="center" wrapText="1"/>
      <protection locked="0"/>
    </xf>
    <xf numFmtId="0" fontId="6" fillId="0" borderId="3" xfId="13" applyFont="1" applyBorder="1" applyAlignment="1" applyProtection="1">
      <alignment horizontal="left" vertical="center" wrapText="1"/>
      <protection locked="0"/>
    </xf>
    <xf numFmtId="0" fontId="14" fillId="3" borderId="3" xfId="13" applyFont="1" applyFill="1" applyBorder="1" applyAlignment="1" applyProtection="1">
      <alignment vertical="center" wrapText="1"/>
      <protection locked="0"/>
    </xf>
    <xf numFmtId="0" fontId="6" fillId="3" borderId="7" xfId="13" applyFont="1" applyFill="1" applyBorder="1" applyAlignment="1" applyProtection="1">
      <alignment vertical="center" wrapText="1"/>
      <protection locked="0"/>
    </xf>
    <xf numFmtId="0" fontId="6" fillId="3" borderId="2" xfId="13" applyFont="1" applyFill="1" applyBorder="1" applyAlignment="1" applyProtection="1">
      <alignment vertical="center" wrapText="1"/>
      <protection locked="0"/>
    </xf>
    <xf numFmtId="0" fontId="6" fillId="3" borderId="7" xfId="13" applyFont="1" applyFill="1" applyBorder="1" applyAlignment="1" applyProtection="1">
      <alignment horizontal="left" vertical="center" wrapText="1"/>
      <protection locked="0"/>
    </xf>
    <xf numFmtId="0" fontId="5" fillId="35" borderId="3" xfId="0" applyFont="1" applyFill="1" applyBorder="1" applyAlignment="1">
      <alignment horizontal="left" vertical="top" wrapText="1"/>
    </xf>
    <xf numFmtId="1" fontId="14" fillId="35" borderId="3" xfId="2" applyNumberFormat="1" applyFont="1" applyFill="1" applyBorder="1" applyAlignment="1" applyProtection="1">
      <alignment horizontal="left" vertical="top" wrapText="1"/>
    </xf>
    <xf numFmtId="0" fontId="14" fillId="35" borderId="3" xfId="13" applyFont="1" applyFill="1" applyBorder="1" applyAlignment="1" applyProtection="1">
      <alignment vertical="center" wrapText="1"/>
      <protection locked="0"/>
    </xf>
    <xf numFmtId="0" fontId="4" fillId="0" borderId="19" xfId="0" applyFont="1" applyBorder="1"/>
    <xf numFmtId="0" fontId="22" fillId="0" borderId="3" xfId="0" applyFont="1" applyBorder="1"/>
    <xf numFmtId="0" fontId="6" fillId="0" borderId="3" xfId="13" applyFont="1" applyBorder="1" applyAlignment="1" applyProtection="1">
      <alignment horizontal="center" vertical="center" wrapText="1"/>
      <protection locked="0"/>
    </xf>
    <xf numFmtId="0" fontId="4" fillId="0" borderId="0" xfId="0" applyFont="1" applyAlignment="1">
      <alignment vertical="center" wrapText="1"/>
    </xf>
    <xf numFmtId="169" fontId="6" fillId="3" borderId="3" xfId="1" applyNumberFormat="1" applyFont="1" applyFill="1" applyBorder="1" applyAlignment="1" applyProtection="1">
      <alignment horizontal="center" vertical="center" wrapText="1"/>
      <protection locked="0"/>
    </xf>
    <xf numFmtId="169" fontId="6" fillId="3" borderId="19" xfId="1" applyNumberFormat="1" applyFont="1" applyFill="1" applyBorder="1" applyAlignment="1" applyProtection="1">
      <alignment horizontal="center" vertical="center" wrapText="1"/>
      <protection locked="0"/>
    </xf>
    <xf numFmtId="169" fontId="6"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6" fillId="3" borderId="22" xfId="9" applyFont="1" applyFill="1" applyBorder="1" applyAlignment="1" applyProtection="1">
      <alignment horizontal="left" vertical="center"/>
      <protection locked="0"/>
    </xf>
    <xf numFmtId="0" fontId="14" fillId="3" borderId="24" xfId="16" applyFont="1" applyFill="1" applyBorder="1" applyProtection="1">
      <protection locked="0"/>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6" fillId="0" borderId="0" xfId="11" applyFont="1" applyAlignment="1">
      <alignment vertical="center"/>
    </xf>
    <xf numFmtId="0" fontId="4" fillId="0" borderId="19" xfId="0" applyFont="1" applyBorder="1" applyAlignment="1">
      <alignment vertical="center"/>
    </xf>
    <xf numFmtId="0" fontId="8" fillId="2" borderId="22" xfId="0" applyFont="1" applyFill="1" applyBorder="1" applyAlignment="1">
      <alignment horizontal="right" vertical="center"/>
    </xf>
    <xf numFmtId="0" fontId="4" fillId="0" borderId="54" xfId="0" applyFont="1" applyBorder="1"/>
    <xf numFmtId="0" fontId="19" fillId="0" borderId="22" xfId="0" applyFont="1" applyBorder="1" applyAlignment="1">
      <alignment horizontal="center" vertical="center" wrapText="1"/>
    </xf>
    <xf numFmtId="0" fontId="4" fillId="0" borderId="55" xfId="0" applyFont="1" applyBorder="1"/>
    <xf numFmtId="0" fontId="6" fillId="0" borderId="16" xfId="9" applyFont="1" applyBorder="1" applyAlignment="1" applyProtection="1">
      <alignment horizontal="center" vertical="center"/>
      <protection locked="0"/>
    </xf>
    <xf numFmtId="0" fontId="14" fillId="3" borderId="5" xfId="9" applyFont="1" applyFill="1" applyBorder="1" applyAlignment="1" applyProtection="1">
      <alignment horizontal="center" vertical="center" wrapText="1"/>
      <protection locked="0"/>
    </xf>
    <xf numFmtId="169" fontId="6" fillId="3" borderId="18" xfId="2" applyNumberFormat="1" applyFont="1" applyFill="1" applyBorder="1" applyAlignment="1" applyProtection="1">
      <alignment horizontal="center" vertical="center"/>
      <protection locked="0"/>
    </xf>
    <xf numFmtId="0" fontId="6" fillId="0" borderId="19" xfId="9" applyFont="1" applyBorder="1" applyAlignment="1" applyProtection="1">
      <alignment horizontal="center" vertical="center"/>
      <protection locked="0"/>
    </xf>
    <xf numFmtId="0" fontId="6" fillId="0" borderId="0" xfId="13" applyFont="1" applyAlignment="1" applyProtection="1">
      <alignment wrapText="1"/>
      <protection locked="0"/>
    </xf>
    <xf numFmtId="0" fontId="6" fillId="0" borderId="19" xfId="9" applyFont="1" applyBorder="1" applyAlignment="1" applyProtection="1">
      <alignment horizontal="center" vertical="center" wrapText="1"/>
      <protection locked="0"/>
    </xf>
    <xf numFmtId="0" fontId="14" fillId="35" borderId="23" xfId="13" applyFont="1" applyFill="1" applyBorder="1" applyAlignment="1" applyProtection="1">
      <alignment vertical="center" wrapText="1"/>
      <protection locked="0"/>
    </xf>
    <xf numFmtId="171" fontId="22" fillId="0" borderId="60" xfId="0" applyNumberFormat="1" applyFont="1" applyBorder="1" applyAlignment="1">
      <alignment horizontal="center"/>
    </xf>
    <xf numFmtId="171" fontId="22" fillId="0" borderId="58" xfId="0" applyNumberFormat="1" applyFont="1" applyBorder="1" applyAlignment="1">
      <alignment horizontal="center"/>
    </xf>
    <xf numFmtId="171" fontId="18" fillId="0" borderId="58" xfId="0" applyNumberFormat="1" applyFont="1" applyBorder="1" applyAlignment="1">
      <alignment horizontal="center"/>
    </xf>
    <xf numFmtId="171" fontId="22" fillId="0" borderId="61" xfId="0" applyNumberFormat="1" applyFont="1" applyBorder="1" applyAlignment="1">
      <alignment horizontal="center"/>
    </xf>
    <xf numFmtId="171" fontId="22" fillId="0" borderId="62" xfId="0" applyNumberFormat="1" applyFont="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3" xfId="0" applyFont="1" applyBorder="1"/>
    <xf numFmtId="0" fontId="4" fillId="0" borderId="17" xfId="0" applyFont="1" applyBorder="1"/>
    <xf numFmtId="0" fontId="4" fillId="0" borderId="22" xfId="0" applyFont="1" applyBorder="1"/>
    <xf numFmtId="0" fontId="6" fillId="3" borderId="19" xfId="5" applyFont="1" applyFill="1" applyBorder="1" applyAlignment="1" applyProtection="1">
      <alignment horizontal="right" vertical="center"/>
      <protection locked="0"/>
    </xf>
    <xf numFmtId="0" fontId="14" fillId="3" borderId="23" xfId="16" applyFont="1" applyFill="1" applyBorder="1" applyProtection="1">
      <protection locked="0"/>
    </xf>
    <xf numFmtId="0" fontId="4" fillId="0" borderId="17" xfId="0" applyFont="1" applyBorder="1" applyAlignment="1">
      <alignment wrapText="1"/>
    </xf>
    <xf numFmtId="0" fontId="4" fillId="0" borderId="18" xfId="0" applyFont="1" applyBorder="1" applyAlignment="1">
      <alignment wrapText="1"/>
    </xf>
    <xf numFmtId="0" fontId="5" fillId="0" borderId="23" xfId="0" applyFont="1" applyBorder="1"/>
    <xf numFmtId="0" fontId="6" fillId="3" borderId="3" xfId="13" applyFont="1" applyFill="1" applyBorder="1" applyAlignment="1" applyProtection="1">
      <alignment horizontal="left" vertical="center"/>
      <protection locked="0"/>
    </xf>
    <xf numFmtId="0" fontId="6"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101" fillId="0" borderId="3" xfId="0" applyFont="1" applyBorder="1"/>
    <xf numFmtId="0" fontId="1" fillId="0" borderId="0" xfId="0" applyFont="1"/>
    <xf numFmtId="0" fontId="8" fillId="3" borderId="3" xfId="20960" applyFont="1" applyFill="1" applyBorder="1" applyAlignment="1">
      <alignment horizontal="left" wrapText="1" indent="1"/>
    </xf>
    <xf numFmtId="0" fontId="8" fillId="0" borderId="3" xfId="20960" applyFont="1" applyBorder="1" applyAlignment="1">
      <alignment horizontal="left" wrapText="1" indent="1"/>
    </xf>
    <xf numFmtId="0" fontId="102" fillId="0" borderId="3" xfId="20960" applyFont="1" applyBorder="1" applyAlignment="1">
      <alignment horizontal="center" vertical="center"/>
    </xf>
    <xf numFmtId="0" fontId="103" fillId="0" borderId="0" xfId="0" applyFont="1" applyAlignment="1">
      <alignment wrapText="1"/>
    </xf>
    <xf numFmtId="0" fontId="8" fillId="0" borderId="2" xfId="20960" applyFont="1" applyBorder="1" applyAlignment="1">
      <alignment horizontal="left" wrapText="1" indent="1"/>
    </xf>
    <xf numFmtId="0" fontId="14" fillId="0" borderId="17" xfId="11" applyFont="1" applyBorder="1" applyAlignment="1">
      <alignment horizontal="center" vertical="center"/>
    </xf>
    <xf numFmtId="0" fontId="8" fillId="0" borderId="0" xfId="11" applyFont="1" applyAlignment="1">
      <alignment horizontal="left"/>
    </xf>
    <xf numFmtId="0" fontId="17" fillId="0" borderId="0" xfId="11" applyFont="1" applyAlignment="1">
      <alignment horizontal="right"/>
    </xf>
    <xf numFmtId="0" fontId="0" fillId="0" borderId="16" xfId="0" applyBorder="1" applyAlignment="1">
      <alignment horizontal="center" vertical="center"/>
    </xf>
    <xf numFmtId="0" fontId="5" fillId="35" borderId="27" xfId="0" applyFont="1" applyFill="1" applyBorder="1" applyAlignment="1">
      <alignment wrapText="1"/>
    </xf>
    <xf numFmtId="0" fontId="4" fillId="0" borderId="9" xfId="0" applyFont="1" applyBorder="1" applyAlignment="1">
      <alignment vertical="center" wrapText="1"/>
    </xf>
    <xf numFmtId="0" fontId="5" fillId="35" borderId="9" xfId="0" applyFont="1" applyFill="1" applyBorder="1" applyAlignment="1">
      <alignment wrapText="1"/>
    </xf>
    <xf numFmtId="0" fontId="5" fillId="35" borderId="68" xfId="0" applyFont="1" applyFill="1" applyBorder="1" applyAlignment="1">
      <alignment wrapText="1"/>
    </xf>
    <xf numFmtId="0" fontId="14" fillId="0" borderId="0" xfId="11" applyFont="1" applyAlignment="1">
      <alignment horizontal="center" vertical="center" wrapText="1"/>
    </xf>
    <xf numFmtId="0" fontId="4" fillId="0" borderId="19" xfId="0" applyFont="1" applyBorder="1" applyAlignment="1">
      <alignment horizontal="center" vertical="center" wrapText="1"/>
    </xf>
    <xf numFmtId="0" fontId="4" fillId="0" borderId="9" xfId="0" applyFont="1" applyBorder="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Border="1" applyAlignment="1">
      <alignment vertical="center"/>
    </xf>
    <xf numFmtId="0" fontId="9" fillId="0" borderId="0" xfId="11" applyFont="1" applyAlignment="1">
      <alignment horizontal="center"/>
    </xf>
    <xf numFmtId="0" fontId="4" fillId="0" borderId="6" xfId="0" applyFont="1" applyBorder="1" applyAlignment="1">
      <alignment horizontal="center" vertical="center" wrapText="1"/>
    </xf>
    <xf numFmtId="0" fontId="17" fillId="0" borderId="0" xfId="0" applyFont="1" applyAlignment="1" applyProtection="1">
      <alignment horizontal="right"/>
      <protection locked="0"/>
    </xf>
    <xf numFmtId="0" fontId="9" fillId="0" borderId="1" xfId="0" applyFont="1" applyBorder="1" applyAlignment="1">
      <alignment horizontal="center"/>
    </xf>
    <xf numFmtId="0" fontId="14" fillId="0" borderId="1" xfId="0" applyFont="1" applyBorder="1" applyAlignment="1">
      <alignment horizontal="center" vertical="center"/>
    </xf>
    <xf numFmtId="0" fontId="4" fillId="0" borderId="69" xfId="0" applyFont="1" applyBorder="1" applyAlignment="1">
      <alignment vertical="center" wrapText="1"/>
    </xf>
    <xf numFmtId="0" fontId="5" fillId="0" borderId="7" xfId="0" applyFont="1" applyBorder="1" applyAlignment="1">
      <alignment vertical="center" wrapText="1"/>
    </xf>
    <xf numFmtId="0" fontId="4" fillId="0" borderId="1" xfId="0" applyFont="1" applyBorder="1"/>
    <xf numFmtId="0" fontId="5" fillId="0" borderId="1" xfId="0" applyFont="1" applyBorder="1" applyAlignment="1">
      <alignment horizontal="center"/>
    </xf>
    <xf numFmtId="0" fontId="17" fillId="0" borderId="1" xfId="0" applyFont="1" applyBorder="1" applyAlignment="1">
      <alignment horizontal="center"/>
    </xf>
    <xf numFmtId="0" fontId="4" fillId="0" borderId="22" xfId="0" applyFont="1" applyBorder="1" applyAlignment="1">
      <alignment horizontal="center" vertical="center"/>
    </xf>
    <xf numFmtId="0" fontId="105" fillId="0" borderId="0" xfId="0" applyFont="1"/>
    <xf numFmtId="49" fontId="105" fillId="0" borderId="7" xfId="0" applyNumberFormat="1" applyFont="1" applyBorder="1" applyAlignment="1">
      <alignment horizontal="right" vertical="center"/>
    </xf>
    <xf numFmtId="49" fontId="105" fillId="0" borderId="76" xfId="0" applyNumberFormat="1" applyFont="1" applyBorder="1" applyAlignment="1">
      <alignment horizontal="right" vertical="center"/>
    </xf>
    <xf numFmtId="49" fontId="105" fillId="0" borderId="79" xfId="0" applyNumberFormat="1" applyFont="1" applyBorder="1" applyAlignment="1">
      <alignment horizontal="right" vertical="center"/>
    </xf>
    <xf numFmtId="49" fontId="105" fillId="0" borderId="84" xfId="0" applyNumberFormat="1" applyFont="1" applyBorder="1" applyAlignment="1">
      <alignment horizontal="right" vertical="center"/>
    </xf>
    <xf numFmtId="0" fontId="105" fillId="0" borderId="0" xfId="0" applyFont="1" applyAlignment="1">
      <alignment horizontal="left"/>
    </xf>
    <xf numFmtId="0" fontId="105" fillId="0" borderId="84" xfId="0" applyFont="1" applyBorder="1" applyAlignment="1">
      <alignment horizontal="right" vertical="center"/>
    </xf>
    <xf numFmtId="49" fontId="105" fillId="0" borderId="0" xfId="0" applyNumberFormat="1" applyFont="1" applyAlignment="1">
      <alignment horizontal="right" vertical="center"/>
    </xf>
    <xf numFmtId="0" fontId="105" fillId="0" borderId="0" xfId="0" applyFont="1" applyAlignment="1">
      <alignment vertical="center" wrapText="1"/>
    </xf>
    <xf numFmtId="0" fontId="105" fillId="0" borderId="0" xfId="0" applyFont="1" applyAlignment="1">
      <alignment horizontal="left" vertical="center" wrapText="1"/>
    </xf>
    <xf numFmtId="0" fontId="8" fillId="0" borderId="0" xfId="0" applyFont="1" applyAlignment="1">
      <alignment horizontal="left" wrapText="1"/>
    </xf>
    <xf numFmtId="0" fontId="8" fillId="0" borderId="1" xfId="11" applyFont="1" applyBorder="1"/>
    <xf numFmtId="0" fontId="14" fillId="0" borderId="1" xfId="11" applyFont="1" applyBorder="1" applyAlignment="1">
      <alignment horizontal="left" vertical="center"/>
    </xf>
    <xf numFmtId="0" fontId="6" fillId="3" borderId="3" xfId="20960" applyFont="1" applyFill="1" applyBorder="1" applyAlignment="1">
      <alignment horizontal="right" indent="1"/>
    </xf>
    <xf numFmtId="0" fontId="6" fillId="3" borderId="2" xfId="20960" applyFont="1" applyFill="1" applyBorder="1" applyAlignment="1">
      <alignment horizontal="right" indent="1"/>
    </xf>
    <xf numFmtId="197" fontId="8" fillId="2" borderId="23" xfId="0" applyNumberFormat="1" applyFont="1" applyFill="1" applyBorder="1" applyAlignment="1" applyProtection="1">
      <alignment vertical="center"/>
      <protection locked="0"/>
    </xf>
    <xf numFmtId="3" fontId="20" fillId="35" borderId="23" xfId="0" applyNumberFormat="1" applyFont="1" applyFill="1" applyBorder="1" applyAlignment="1">
      <alignment vertical="center" wrapText="1"/>
    </xf>
    <xf numFmtId="3" fontId="20" fillId="35" borderId="24" xfId="0" applyNumberFormat="1" applyFont="1" applyFill="1" applyBorder="1" applyAlignment="1">
      <alignment vertical="center" wrapText="1"/>
    </xf>
    <xf numFmtId="197" fontId="0" fillId="35" borderId="18" xfId="0" applyNumberFormat="1" applyFill="1" applyBorder="1" applyAlignment="1">
      <alignment horizontal="center" vertical="center"/>
    </xf>
    <xf numFmtId="197" fontId="0" fillId="0" borderId="20" xfId="0" applyNumberFormat="1" applyBorder="1"/>
    <xf numFmtId="197" fontId="0" fillId="0" borderId="20" xfId="0" applyNumberFormat="1" applyBorder="1" applyAlignment="1">
      <alignment wrapText="1"/>
    </xf>
    <xf numFmtId="197" fontId="0" fillId="35" borderId="20" xfId="0" applyNumberFormat="1" applyFill="1" applyBorder="1" applyAlignment="1">
      <alignment horizontal="center" vertical="center" wrapText="1"/>
    </xf>
    <xf numFmtId="197" fontId="0" fillId="35" borderId="24" xfId="0" applyNumberFormat="1" applyFill="1" applyBorder="1" applyAlignment="1">
      <alignment horizontal="center" vertical="center" wrapText="1"/>
    </xf>
    <xf numFmtId="197" fontId="6" fillId="35" borderId="20" xfId="2" applyNumberFormat="1" applyFont="1" applyFill="1" applyBorder="1" applyAlignment="1" applyProtection="1">
      <alignment vertical="top"/>
    </xf>
    <xf numFmtId="197" fontId="6" fillId="3" borderId="20" xfId="2" applyNumberFormat="1" applyFont="1" applyFill="1" applyBorder="1" applyAlignment="1" applyProtection="1">
      <alignment vertical="top"/>
      <protection locked="0"/>
    </xf>
    <xf numFmtId="197" fontId="6" fillId="35" borderId="20" xfId="2" applyNumberFormat="1" applyFont="1" applyFill="1" applyBorder="1" applyAlignment="1" applyProtection="1">
      <alignment vertical="top" wrapText="1"/>
    </xf>
    <xf numFmtId="197" fontId="6" fillId="3" borderId="20" xfId="2" applyNumberFormat="1" applyFont="1" applyFill="1" applyBorder="1" applyAlignment="1" applyProtection="1">
      <alignment vertical="top" wrapText="1"/>
      <protection locked="0"/>
    </xf>
    <xf numFmtId="197" fontId="6" fillId="35" borderId="20" xfId="2" applyNumberFormat="1" applyFont="1" applyFill="1" applyBorder="1" applyAlignment="1" applyProtection="1">
      <alignment vertical="top" wrapText="1"/>
      <protection locked="0"/>
    </xf>
    <xf numFmtId="197" fontId="6" fillId="35" borderId="24" xfId="2" applyNumberFormat="1" applyFont="1" applyFill="1" applyBorder="1" applyAlignment="1" applyProtection="1">
      <alignment vertical="top" wrapText="1"/>
    </xf>
    <xf numFmtId="197" fontId="4" fillId="0" borderId="3" xfId="0" applyNumberFormat="1" applyFont="1" applyBorder="1"/>
    <xf numFmtId="197" fontId="4" fillId="35" borderId="23" xfId="0" applyNumberFormat="1" applyFont="1" applyFill="1" applyBorder="1"/>
    <xf numFmtId="0" fontId="4" fillId="0" borderId="26" xfId="0" applyFont="1" applyBorder="1" applyAlignment="1">
      <alignment horizontal="center" vertical="center"/>
    </xf>
    <xf numFmtId="197" fontId="4" fillId="0" borderId="8" xfId="0" applyNumberFormat="1" applyFont="1" applyBorder="1"/>
    <xf numFmtId="0" fontId="4" fillId="0" borderId="26" xfId="0" applyFont="1" applyBorder="1" applyAlignment="1">
      <alignment wrapText="1"/>
    </xf>
    <xf numFmtId="0" fontId="4" fillId="0" borderId="3" xfId="0" applyFont="1" applyBorder="1" applyAlignment="1">
      <alignment horizontal="center" vertical="center" wrapText="1"/>
    </xf>
    <xf numFmtId="9" fontId="106" fillId="0" borderId="3" xfId="0" applyNumberFormat="1" applyFont="1" applyBorder="1" applyAlignment="1">
      <alignment horizontal="center" vertical="center"/>
    </xf>
    <xf numFmtId="0" fontId="5" fillId="0" borderId="0" xfId="0" applyFont="1" applyAlignment="1">
      <alignment horizontal="center" wrapText="1"/>
    </xf>
    <xf numFmtId="9" fontId="4" fillId="0" borderId="20" xfId="20961" applyFont="1" applyBorder="1"/>
    <xf numFmtId="9" fontId="4" fillId="35" borderId="24" xfId="20961" applyFont="1" applyFill="1" applyBorder="1"/>
    <xf numFmtId="171" fontId="5" fillId="35" borderId="23" xfId="0" applyNumberFormat="1" applyFont="1" applyFill="1" applyBorder="1" applyAlignment="1">
      <alignment horizontal="center" vertical="center"/>
    </xf>
    <xf numFmtId="0" fontId="8" fillId="0" borderId="16" xfId="0" applyFont="1" applyBorder="1" applyAlignment="1">
      <alignment horizontal="right" vertical="center" wrapText="1"/>
    </xf>
    <xf numFmtId="0" fontId="6" fillId="0" borderId="17" xfId="0" applyFont="1" applyBorder="1" applyAlignment="1">
      <alignment vertical="center" wrapText="1"/>
    </xf>
    <xf numFmtId="173" fontId="25" fillId="36" borderId="0" xfId="20"/>
    <xf numFmtId="173" fontId="25" fillId="36" borderId="92" xfId="20" applyBorder="1"/>
    <xf numFmtId="0" fontId="4" fillId="0" borderId="7" xfId="0" applyFont="1" applyBorder="1" applyAlignment="1">
      <alignment vertical="center"/>
    </xf>
    <xf numFmtId="0" fontId="4" fillId="0" borderId="98" xfId="0" applyFont="1" applyBorder="1" applyAlignment="1">
      <alignment vertical="center"/>
    </xf>
    <xf numFmtId="0" fontId="5" fillId="0" borderId="98" xfId="0" applyFont="1" applyBorder="1" applyAlignment="1">
      <alignment vertical="center"/>
    </xf>
    <xf numFmtId="0" fontId="4" fillId="0" borderId="17" xfId="0" applyFont="1" applyBorder="1" applyAlignment="1">
      <alignment vertical="center"/>
    </xf>
    <xf numFmtId="0" fontId="4" fillId="0" borderId="94" xfId="0" applyFont="1" applyBorder="1" applyAlignment="1">
      <alignment vertical="center"/>
    </xf>
    <xf numFmtId="0" fontId="4" fillId="0" borderId="95" xfId="0" applyFont="1" applyBorder="1" applyAlignment="1">
      <alignment vertical="center"/>
    </xf>
    <xf numFmtId="0" fontId="4" fillId="0" borderId="16" xfId="0" applyFont="1" applyBorder="1" applyAlignment="1">
      <alignment horizontal="center" vertical="center"/>
    </xf>
    <xf numFmtId="0" fontId="4" fillId="0" borderId="105" xfId="0" applyFont="1" applyBorder="1" applyAlignment="1">
      <alignment horizontal="center" vertical="center"/>
    </xf>
    <xf numFmtId="0" fontId="4" fillId="0" borderId="107" xfId="0" applyFont="1" applyBorder="1" applyAlignment="1">
      <alignment horizontal="center" vertical="center"/>
    </xf>
    <xf numFmtId="173" fontId="25" fillId="36" borderId="29" xfId="20" applyBorder="1"/>
    <xf numFmtId="173" fontId="25" fillId="36" borderId="109" xfId="20" applyBorder="1"/>
    <xf numFmtId="173" fontId="25" fillId="36" borderId="55" xfId="20" applyBorder="1"/>
    <xf numFmtId="0" fontId="4" fillId="3" borderId="63" xfId="0" applyFont="1" applyFill="1" applyBorder="1" applyAlignment="1">
      <alignment horizontal="center" vertical="center"/>
    </xf>
    <xf numFmtId="0" fontId="4" fillId="3" borderId="0" xfId="0" applyFont="1" applyFill="1" applyAlignment="1">
      <alignment vertical="center"/>
    </xf>
    <xf numFmtId="0" fontId="4" fillId="0" borderId="69" xfId="0" applyFont="1" applyBorder="1" applyAlignment="1">
      <alignment horizontal="center" vertical="center"/>
    </xf>
    <xf numFmtId="0" fontId="4" fillId="3" borderId="96" xfId="0" applyFont="1" applyFill="1" applyBorder="1" applyAlignment="1">
      <alignment vertical="center"/>
    </xf>
    <xf numFmtId="0" fontId="13" fillId="3" borderId="110" xfId="0" applyFont="1" applyFill="1" applyBorder="1" applyAlignment="1">
      <alignment horizontal="left"/>
    </xf>
    <xf numFmtId="0" fontId="13" fillId="3" borderId="111" xfId="0" applyFont="1" applyFill="1" applyBorder="1" applyAlignment="1">
      <alignment horizontal="left"/>
    </xf>
    <xf numFmtId="0" fontId="4" fillId="0" borderId="98" xfId="0" applyFont="1" applyBorder="1" applyAlignment="1">
      <alignment horizontal="center" vertical="center" wrapText="1"/>
    </xf>
    <xf numFmtId="0" fontId="105" fillId="0" borderId="86" xfId="0" applyFont="1" applyBorder="1" applyAlignment="1">
      <alignment horizontal="right" vertical="center"/>
    </xf>
    <xf numFmtId="0" fontId="4" fillId="0" borderId="112" xfId="0" applyFont="1" applyBorder="1" applyAlignment="1">
      <alignment horizontal="center" vertical="center" wrapText="1"/>
    </xf>
    <xf numFmtId="0" fontId="5" fillId="3" borderId="113" xfId="0" applyFont="1" applyFill="1" applyBorder="1" applyAlignment="1">
      <alignment vertical="center"/>
    </xf>
    <xf numFmtId="0" fontId="4" fillId="3" borderId="21" xfId="0" applyFont="1" applyFill="1" applyBorder="1" applyAlignment="1">
      <alignment vertical="center"/>
    </xf>
    <xf numFmtId="0" fontId="4" fillId="0" borderId="114" xfId="0" applyFont="1" applyBorder="1" applyAlignment="1">
      <alignment horizontal="center" vertical="center"/>
    </xf>
    <xf numFmtId="0" fontId="5" fillId="0" borderId="23" xfId="0" applyFont="1" applyBorder="1" applyAlignment="1">
      <alignment vertical="center"/>
    </xf>
    <xf numFmtId="173" fontId="25" fillId="36" borderId="25" xfId="20" applyBorder="1"/>
    <xf numFmtId="0" fontId="4" fillId="0" borderId="7" xfId="0" applyFont="1" applyBorder="1" applyAlignment="1">
      <alignment horizontal="center" vertical="center" wrapText="1"/>
    </xf>
    <xf numFmtId="0" fontId="4" fillId="0" borderId="64" xfId="0" applyFont="1" applyBorder="1" applyAlignment="1">
      <alignment horizontal="center" vertical="center" wrapText="1"/>
    </xf>
    <xf numFmtId="0" fontId="6" fillId="0" borderId="16" xfId="11" applyFont="1" applyBorder="1" applyAlignment="1">
      <alignment vertical="center"/>
    </xf>
    <xf numFmtId="0" fontId="6" fillId="0" borderId="17" xfId="11" applyFont="1" applyBorder="1" applyAlignment="1">
      <alignment vertical="center"/>
    </xf>
    <xf numFmtId="0" fontId="14" fillId="0" borderId="18" xfId="11" applyFont="1" applyBorder="1" applyAlignment="1">
      <alignment horizontal="center" vertical="center"/>
    </xf>
    <xf numFmtId="0" fontId="0" fillId="0" borderId="114" xfId="0" applyBorder="1"/>
    <xf numFmtId="0" fontId="0" fillId="0" borderId="22" xfId="0" applyBorder="1"/>
    <xf numFmtId="0" fontId="5" fillId="35" borderId="115" xfId="0" applyFont="1" applyFill="1" applyBorder="1" applyAlignment="1">
      <alignment vertical="center" wrapText="1"/>
    </xf>
    <xf numFmtId="0" fontId="6" fillId="0" borderId="0" xfId="0" applyFont="1" applyAlignment="1">
      <alignment wrapText="1"/>
    </xf>
    <xf numFmtId="0" fontId="5" fillId="35" borderId="17" xfId="0" applyFont="1" applyFill="1" applyBorder="1" applyAlignment="1">
      <alignment horizontal="center" vertical="center" wrapText="1"/>
    </xf>
    <xf numFmtId="0" fontId="5" fillId="35" borderId="18" xfId="0" applyFont="1" applyFill="1" applyBorder="1" applyAlignment="1">
      <alignment horizontal="center" vertical="center" wrapText="1"/>
    </xf>
    <xf numFmtId="0" fontId="5" fillId="35" borderId="114" xfId="0" applyFont="1" applyFill="1" applyBorder="1" applyAlignment="1">
      <alignment horizontal="left" vertical="center" wrapText="1"/>
    </xf>
    <xf numFmtId="0" fontId="5" fillId="35" borderId="98" xfId="0" applyFont="1" applyFill="1" applyBorder="1" applyAlignment="1">
      <alignment horizontal="left" vertical="center" wrapText="1"/>
    </xf>
    <xf numFmtId="0" fontId="5" fillId="35" borderId="112" xfId="0" applyFont="1" applyFill="1" applyBorder="1" applyAlignment="1">
      <alignment horizontal="left" vertical="center" wrapText="1"/>
    </xf>
    <xf numFmtId="0" fontId="4" fillId="0" borderId="114" xfId="0" applyFont="1" applyBorder="1" applyAlignment="1">
      <alignment horizontal="right" vertical="center" wrapText="1"/>
    </xf>
    <xf numFmtId="0" fontId="4" fillId="0" borderId="98" xfId="0" applyFont="1" applyBorder="1" applyAlignment="1">
      <alignment horizontal="left" vertical="center" wrapText="1"/>
    </xf>
    <xf numFmtId="0" fontId="108" fillId="0" borderId="114" xfId="0" applyFont="1" applyBorder="1" applyAlignment="1">
      <alignment horizontal="right" vertical="center" wrapText="1"/>
    </xf>
    <xf numFmtId="0" fontId="108" fillId="0" borderId="98" xfId="0" applyFont="1" applyBorder="1" applyAlignment="1">
      <alignment horizontal="left" vertical="center" wrapText="1"/>
    </xf>
    <xf numFmtId="0" fontId="5" fillId="0" borderId="114" xfId="0" applyFont="1" applyBorder="1" applyAlignment="1">
      <alignment horizontal="left" vertical="center" wrapText="1"/>
    </xf>
    <xf numFmtId="0" fontId="5" fillId="0" borderId="0" xfId="21410" applyFont="1" applyAlignment="1" applyProtection="1">
      <alignment horizontal="left" vertical="center"/>
      <protection locked="0"/>
    </xf>
    <xf numFmtId="0" fontId="4" fillId="0" borderId="0" xfId="0" applyFont="1" applyAlignment="1">
      <alignment horizontal="left" vertical="center"/>
    </xf>
    <xf numFmtId="0" fontId="108" fillId="0" borderId="0" xfId="0" applyFont="1" applyAlignment="1">
      <alignment horizontal="left" vertical="center"/>
    </xf>
    <xf numFmtId="49" fontId="109" fillId="0" borderId="22" xfId="5" applyNumberFormat="1" applyFont="1" applyBorder="1" applyAlignment="1" applyProtection="1">
      <alignment horizontal="left" vertical="center"/>
      <protection locked="0"/>
    </xf>
    <xf numFmtId="0" fontId="110" fillId="0" borderId="23" xfId="9" applyFont="1" applyBorder="1" applyAlignment="1" applyProtection="1">
      <alignment horizontal="left" vertical="center" wrapText="1"/>
      <protection locked="0"/>
    </xf>
    <xf numFmtId="0" fontId="19" fillId="0" borderId="114" xfId="0" applyFont="1" applyBorder="1" applyAlignment="1">
      <alignment horizontal="center" vertical="center" wrapText="1"/>
    </xf>
    <xf numFmtId="3" fontId="20" fillId="35" borderId="98" xfId="0" applyNumberFormat="1" applyFont="1" applyFill="1" applyBorder="1" applyAlignment="1">
      <alignment vertical="center" wrapText="1"/>
    </xf>
    <xf numFmtId="3" fontId="20" fillId="35" borderId="112" xfId="0" applyNumberFormat="1" applyFont="1" applyFill="1" applyBorder="1" applyAlignment="1">
      <alignment vertical="center" wrapText="1"/>
    </xf>
    <xf numFmtId="14" fontId="6" fillId="3" borderId="98" xfId="8" quotePrefix="1" applyNumberFormat="1" applyFont="1" applyFill="1" applyBorder="1" applyAlignment="1" applyProtection="1">
      <alignment horizontal="left" vertical="center" wrapText="1" indent="2"/>
      <protection locked="0"/>
    </xf>
    <xf numFmtId="3" fontId="20" fillId="0" borderId="98" xfId="0" applyNumberFormat="1" applyFont="1" applyBorder="1" applyAlignment="1">
      <alignment vertical="center" wrapText="1"/>
    </xf>
    <xf numFmtId="14" fontId="6" fillId="3" borderId="98" xfId="8" quotePrefix="1" applyNumberFormat="1" applyFont="1" applyFill="1" applyBorder="1" applyAlignment="1" applyProtection="1">
      <alignment horizontal="left" vertical="center" wrapText="1" indent="3"/>
      <protection locked="0"/>
    </xf>
    <xf numFmtId="0" fontId="10" fillId="0" borderId="98" xfId="17" applyFill="1" applyBorder="1" applyAlignment="1" applyProtection="1"/>
    <xf numFmtId="49" fontId="108" fillId="0" borderId="114" xfId="0" applyNumberFormat="1" applyFont="1" applyBorder="1" applyAlignment="1">
      <alignment horizontal="right" vertical="center" wrapText="1"/>
    </xf>
    <xf numFmtId="0" fontId="6" fillId="3" borderId="98" xfId="20960" applyFont="1" applyFill="1" applyBorder="1"/>
    <xf numFmtId="0" fontId="102" fillId="0" borderId="98" xfId="20960" applyFont="1" applyBorder="1" applyAlignment="1">
      <alignment horizontal="center" vertical="center"/>
    </xf>
    <xf numFmtId="0" fontId="4" fillId="0" borderId="98" xfId="0" applyFont="1" applyBorder="1"/>
    <xf numFmtId="0" fontId="10" fillId="0" borderId="98" xfId="17" applyFill="1" applyBorder="1" applyAlignment="1" applyProtection="1">
      <alignment horizontal="left" vertical="center" wrapText="1"/>
    </xf>
    <xf numFmtId="49" fontId="108" fillId="0" borderId="98" xfId="0" applyNumberFormat="1" applyFont="1" applyBorder="1" applyAlignment="1">
      <alignment horizontal="right" vertical="center" wrapText="1"/>
    </xf>
    <xf numFmtId="0" fontId="10" fillId="0" borderId="98" xfId="17" applyFill="1" applyBorder="1" applyAlignment="1" applyProtection="1">
      <alignment horizontal="left" vertical="center"/>
    </xf>
    <xf numFmtId="1" fontId="5" fillId="35" borderId="112" xfId="0" applyNumberFormat="1" applyFont="1" applyFill="1" applyBorder="1" applyAlignment="1">
      <alignment horizontal="center" vertical="center" wrapText="1"/>
    </xf>
    <xf numFmtId="10" fontId="6" fillId="0" borderId="98" xfId="20961" applyNumberFormat="1" applyFont="1" applyFill="1" applyBorder="1" applyAlignment="1">
      <alignment horizontal="left" vertical="center" wrapText="1"/>
    </xf>
    <xf numFmtId="10" fontId="4" fillId="0" borderId="98" xfId="20961" applyNumberFormat="1" applyFont="1" applyFill="1" applyBorder="1" applyAlignment="1">
      <alignment horizontal="left" vertical="center" wrapText="1"/>
    </xf>
    <xf numFmtId="10" fontId="5" fillId="35" borderId="98" xfId="0" applyNumberFormat="1" applyFont="1" applyFill="1" applyBorder="1" applyAlignment="1">
      <alignment horizontal="left" vertical="center" wrapText="1"/>
    </xf>
    <xf numFmtId="10" fontId="108" fillId="0" borderId="98" xfId="20961" applyNumberFormat="1" applyFont="1" applyFill="1" applyBorder="1" applyAlignment="1">
      <alignment horizontal="left" vertical="center" wrapText="1"/>
    </xf>
    <xf numFmtId="10" fontId="5" fillId="35" borderId="98" xfId="20961" applyNumberFormat="1" applyFont="1" applyFill="1" applyBorder="1" applyAlignment="1">
      <alignment horizontal="left" vertical="center" wrapText="1"/>
    </xf>
    <xf numFmtId="10" fontId="5" fillId="35" borderId="98" xfId="0" applyNumberFormat="1" applyFont="1" applyFill="1" applyBorder="1" applyAlignment="1">
      <alignment horizontal="center" vertical="center" wrapText="1"/>
    </xf>
    <xf numFmtId="10" fontId="110" fillId="0" borderId="23" xfId="20961" applyNumberFormat="1" applyFont="1" applyFill="1" applyBorder="1" applyAlignment="1" applyProtection="1">
      <alignment horizontal="left" vertical="center"/>
    </xf>
    <xf numFmtId="168" fontId="6" fillId="0" borderId="0" xfId="7" applyFont="1"/>
    <xf numFmtId="0" fontId="106" fillId="0" borderId="0" xfId="0" applyFont="1" applyAlignment="1">
      <alignment wrapText="1"/>
    </xf>
    <xf numFmtId="0" fontId="9" fillId="0" borderId="26" xfId="0" applyFont="1" applyBorder="1" applyAlignment="1">
      <alignment horizontal="center" wrapText="1"/>
    </xf>
    <xf numFmtId="0" fontId="9" fillId="0" borderId="8" xfId="0" applyFont="1" applyBorder="1" applyAlignment="1">
      <alignment horizontal="center" vertical="center" wrapText="1"/>
    </xf>
    <xf numFmtId="0" fontId="8" fillId="0" borderId="114" xfId="0" applyFont="1" applyBorder="1" applyAlignment="1">
      <alignment horizontal="right" vertical="center" wrapText="1"/>
    </xf>
    <xf numFmtId="0" fontId="6" fillId="0" borderId="98" xfId="0" applyFont="1" applyBorder="1" applyAlignment="1">
      <alignment vertical="center" wrapText="1"/>
    </xf>
    <xf numFmtId="0" fontId="4" fillId="0" borderId="98" xfId="0" applyFont="1" applyBorder="1" applyAlignment="1">
      <alignment vertical="center" wrapText="1"/>
    </xf>
    <xf numFmtId="0" fontId="4" fillId="0" borderId="98" xfId="0" applyFont="1" applyBorder="1" applyAlignment="1">
      <alignment horizontal="left" vertical="center" wrapText="1" indent="2"/>
    </xf>
    <xf numFmtId="3" fontId="20" fillId="35" borderId="99" xfId="0" applyNumberFormat="1" applyFont="1" applyFill="1" applyBorder="1" applyAlignment="1">
      <alignment vertical="center" wrapText="1"/>
    </xf>
    <xf numFmtId="3" fontId="20" fillId="35" borderId="21" xfId="0" applyNumberFormat="1" applyFont="1" applyFill="1" applyBorder="1" applyAlignment="1">
      <alignment vertical="center" wrapText="1"/>
    </xf>
    <xf numFmtId="3" fontId="20" fillId="0" borderId="99" xfId="0" applyNumberFormat="1" applyFont="1" applyBorder="1" applyAlignment="1">
      <alignment vertical="center" wrapText="1"/>
    </xf>
    <xf numFmtId="3" fontId="20" fillId="0" borderId="21" xfId="0" applyNumberFormat="1" applyFont="1" applyBorder="1" applyAlignment="1">
      <alignment vertical="center" wrapText="1"/>
    </xf>
    <xf numFmtId="3" fontId="20" fillId="35" borderId="25" xfId="0" applyNumberFormat="1" applyFont="1" applyFill="1" applyBorder="1" applyAlignment="1">
      <alignment vertical="center" wrapText="1"/>
    </xf>
    <xf numFmtId="3" fontId="20" fillId="35" borderId="37" xfId="0" applyNumberFormat="1" applyFont="1" applyFill="1" applyBorder="1" applyAlignment="1">
      <alignment vertical="center" wrapText="1"/>
    </xf>
    <xf numFmtId="0" fontId="5" fillId="0" borderId="23" xfId="0" applyFont="1" applyBorder="1" applyAlignment="1">
      <alignment vertical="center" wrapText="1"/>
    </xf>
    <xf numFmtId="0" fontId="4" fillId="0" borderId="112" xfId="0" applyFont="1" applyBorder="1"/>
    <xf numFmtId="0" fontId="8" fillId="0" borderId="112" xfId="0" applyFont="1" applyBorder="1"/>
    <xf numFmtId="0" fontId="8" fillId="0" borderId="112" xfId="0" applyFont="1" applyBorder="1" applyAlignment="1">
      <alignment wrapText="1"/>
    </xf>
    <xf numFmtId="0" fontId="9" fillId="0" borderId="18" xfId="0" applyFont="1" applyBorder="1" applyAlignment="1">
      <alignment horizontal="center"/>
    </xf>
    <xf numFmtId="0" fontId="9" fillId="0" borderId="112" xfId="0" applyFont="1" applyBorder="1" applyAlignment="1">
      <alignment horizontal="center" vertical="center" wrapText="1"/>
    </xf>
    <xf numFmtId="0" fontId="2" fillId="0" borderId="17" xfId="0" applyFont="1" applyBorder="1" applyAlignment="1">
      <alignment horizontal="left" vertical="center" wrapText="1" indent="1"/>
    </xf>
    <xf numFmtId="0" fontId="2" fillId="0" borderId="18" xfId="0" applyFont="1" applyBorder="1" applyAlignment="1">
      <alignment horizontal="left" vertical="center" wrapText="1" indent="1"/>
    </xf>
    <xf numFmtId="0" fontId="8" fillId="0" borderId="114" xfId="0" applyFont="1" applyBorder="1" applyAlignment="1">
      <alignment horizontal="center" vertical="center" wrapText="1"/>
    </xf>
    <xf numFmtId="0" fontId="14" fillId="0" borderId="98" xfId="0" applyFont="1" applyBorder="1" applyAlignment="1">
      <alignment horizontal="center" vertical="center" wrapText="1"/>
    </xf>
    <xf numFmtId="0" fontId="15" fillId="0" borderId="98" xfId="0" applyFont="1" applyBorder="1" applyAlignment="1">
      <alignment horizontal="left" vertical="center" wrapText="1"/>
    </xf>
    <xf numFmtId="197" fontId="6" fillId="0" borderId="98" xfId="0" applyNumberFormat="1" applyFont="1" applyBorder="1" applyAlignment="1" applyProtection="1">
      <alignment vertical="center" wrapText="1"/>
      <protection locked="0"/>
    </xf>
    <xf numFmtId="197" fontId="4" fillId="0" borderId="98" xfId="0" applyNumberFormat="1" applyFont="1" applyBorder="1" applyAlignment="1" applyProtection="1">
      <alignment vertical="center" wrapText="1"/>
      <protection locked="0"/>
    </xf>
    <xf numFmtId="197" fontId="4" fillId="0" borderId="112" xfId="0" applyNumberFormat="1" applyFont="1" applyBorder="1" applyAlignment="1" applyProtection="1">
      <alignment vertical="center" wrapText="1"/>
      <protection locked="0"/>
    </xf>
    <xf numFmtId="197" fontId="6" fillId="0" borderId="98" xfId="0" applyNumberFormat="1" applyFont="1" applyBorder="1" applyAlignment="1" applyProtection="1">
      <alignment horizontal="right" vertical="center" wrapText="1"/>
      <protection locked="0"/>
    </xf>
    <xf numFmtId="0" fontId="8" fillId="2" borderId="114" xfId="0" applyFont="1" applyFill="1" applyBorder="1" applyAlignment="1">
      <alignment horizontal="right" vertical="center"/>
    </xf>
    <xf numFmtId="0" fontId="8" fillId="2" borderId="98" xfId="0" applyFont="1" applyFill="1" applyBorder="1" applyAlignment="1">
      <alignment vertical="center"/>
    </xf>
    <xf numFmtId="197" fontId="8" fillId="2" borderId="98" xfId="0" applyNumberFormat="1" applyFont="1" applyFill="1" applyBorder="1" applyAlignment="1" applyProtection="1">
      <alignment vertical="center"/>
      <protection locked="0"/>
    </xf>
    <xf numFmtId="197" fontId="16" fillId="2" borderId="98" xfId="0" applyNumberFormat="1" applyFont="1" applyFill="1" applyBorder="1" applyAlignment="1" applyProtection="1">
      <alignment vertical="center"/>
      <protection locked="0"/>
    </xf>
    <xf numFmtId="197" fontId="16" fillId="2" borderId="112" xfId="0" applyNumberFormat="1" applyFont="1" applyFill="1" applyBorder="1" applyAlignment="1" applyProtection="1">
      <alignment vertical="center"/>
      <protection locked="0"/>
    </xf>
    <xf numFmtId="197" fontId="8" fillId="2" borderId="112" xfId="0" applyNumberFormat="1" applyFont="1" applyFill="1" applyBorder="1" applyAlignment="1" applyProtection="1">
      <alignment vertical="center"/>
      <protection locked="0"/>
    </xf>
    <xf numFmtId="0" fontId="14" fillId="0" borderId="114" xfId="0" applyFont="1" applyBorder="1" applyAlignment="1">
      <alignment horizontal="center" vertical="center" wrapText="1"/>
    </xf>
    <xf numFmtId="14" fontId="4" fillId="0" borderId="0" xfId="0" applyNumberFormat="1" applyFont="1"/>
    <xf numFmtId="10" fontId="4" fillId="0" borderId="98" xfId="20961" applyNumberFormat="1" applyFont="1" applyFill="1" applyBorder="1" applyAlignment="1" applyProtection="1">
      <alignment horizontal="right" vertical="center" wrapText="1"/>
      <protection locked="0"/>
    </xf>
    <xf numFmtId="10" fontId="4" fillId="0" borderId="98" xfId="20961" applyNumberFormat="1" applyFont="1" applyBorder="1" applyAlignment="1" applyProtection="1">
      <alignment vertical="center" wrapText="1"/>
      <protection locked="0"/>
    </xf>
    <xf numFmtId="10" fontId="4" fillId="0" borderId="112" xfId="20961" applyNumberFormat="1" applyFont="1" applyBorder="1" applyAlignment="1" applyProtection="1">
      <alignment vertical="center" wrapText="1"/>
      <protection locked="0"/>
    </xf>
    <xf numFmtId="0" fontId="4" fillId="3" borderId="54" xfId="0" applyFont="1" applyFill="1" applyBorder="1"/>
    <xf numFmtId="0" fontId="4" fillId="3" borderId="117" xfId="0" applyFont="1" applyFill="1" applyBorder="1" applyAlignment="1">
      <alignment wrapText="1"/>
    </xf>
    <xf numFmtId="0" fontId="4" fillId="3" borderId="118" xfId="0" applyFont="1" applyFill="1" applyBorder="1"/>
    <xf numFmtId="0" fontId="5" fillId="3" borderId="11" xfId="0" applyFont="1" applyFill="1" applyBorder="1" applyAlignment="1">
      <alignment horizontal="center" wrapText="1"/>
    </xf>
    <xf numFmtId="0" fontId="4" fillId="0" borderId="98" xfId="0" applyFont="1" applyBorder="1" applyAlignment="1">
      <alignment horizontal="center"/>
    </xf>
    <xf numFmtId="0" fontId="4" fillId="3" borderId="63" xfId="0" applyFont="1" applyFill="1" applyBorder="1"/>
    <xf numFmtId="0" fontId="5" fillId="3" borderId="0" xfId="0" applyFont="1" applyFill="1" applyAlignment="1">
      <alignment horizontal="center" wrapText="1"/>
    </xf>
    <xf numFmtId="0" fontId="4" fillId="3" borderId="0" xfId="0" applyFont="1" applyFill="1" applyAlignment="1">
      <alignment horizontal="center"/>
    </xf>
    <xf numFmtId="0" fontId="4" fillId="3" borderId="92" xfId="0" applyFont="1" applyFill="1" applyBorder="1" applyAlignment="1">
      <alignment horizontal="center" vertical="center" wrapText="1"/>
    </xf>
    <xf numFmtId="0" fontId="4" fillId="0" borderId="114" xfId="0" applyFont="1" applyBorder="1"/>
    <xf numFmtId="0" fontId="4" fillId="0" borderId="98" xfId="0" applyFont="1" applyBorder="1" applyAlignment="1">
      <alignment wrapText="1"/>
    </xf>
    <xf numFmtId="169" fontId="4" fillId="0" borderId="98" xfId="7" applyNumberFormat="1" applyFont="1" applyBorder="1"/>
    <xf numFmtId="169" fontId="4" fillId="0" borderId="112" xfId="7" applyNumberFormat="1" applyFont="1" applyBorder="1"/>
    <xf numFmtId="0" fontId="13" fillId="0" borderId="98" xfId="0" applyFont="1" applyBorder="1" applyAlignment="1">
      <alignment horizontal="left" wrapText="1" indent="2"/>
    </xf>
    <xf numFmtId="173" fontId="25" fillId="36" borderId="98" xfId="20" applyBorder="1"/>
    <xf numFmtId="169" fontId="4" fillId="0" borderId="98" xfId="7" applyNumberFormat="1" applyFont="1" applyBorder="1" applyAlignment="1">
      <alignment vertical="center"/>
    </xf>
    <xf numFmtId="0" fontId="5" fillId="0" borderId="114" xfId="0" applyFont="1" applyBorder="1"/>
    <xf numFmtId="0" fontId="5" fillId="0" borderId="98" xfId="0" applyFont="1" applyBorder="1" applyAlignment="1">
      <alignment wrapText="1"/>
    </xf>
    <xf numFmtId="169" fontId="5" fillId="0" borderId="112" xfId="7" applyNumberFormat="1" applyFont="1" applyBorder="1"/>
    <xf numFmtId="0" fontId="3" fillId="3" borderId="63" xfId="0" applyFont="1" applyFill="1" applyBorder="1" applyAlignment="1">
      <alignment horizontal="left"/>
    </xf>
    <xf numFmtId="169" fontId="4" fillId="3" borderId="0" xfId="7" applyNumberFormat="1" applyFont="1" applyFill="1" applyBorder="1"/>
    <xf numFmtId="169" fontId="4" fillId="3" borderId="0" xfId="7" applyNumberFormat="1" applyFont="1" applyFill="1" applyBorder="1" applyAlignment="1">
      <alignment vertical="center"/>
    </xf>
    <xf numFmtId="169" fontId="4" fillId="3" borderId="92" xfId="7" applyNumberFormat="1" applyFont="1" applyFill="1" applyBorder="1"/>
    <xf numFmtId="169" fontId="4" fillId="0" borderId="98" xfId="7" applyNumberFormat="1" applyFont="1" applyFill="1" applyBorder="1"/>
    <xf numFmtId="169" fontId="4" fillId="0" borderId="98" xfId="7" applyNumberFormat="1" applyFont="1" applyFill="1" applyBorder="1" applyAlignment="1">
      <alignment vertical="center"/>
    </xf>
    <xf numFmtId="0" fontId="13" fillId="0" borderId="98"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92" xfId="0" applyFont="1" applyFill="1" applyBorder="1"/>
    <xf numFmtId="0" fontId="5" fillId="0" borderId="22" xfId="0" applyFont="1" applyBorder="1"/>
    <xf numFmtId="0" fontId="5" fillId="0" borderId="23" xfId="0" applyFont="1" applyBorder="1" applyAlignment="1">
      <alignment wrapText="1"/>
    </xf>
    <xf numFmtId="173" fontId="25" fillId="36" borderId="115" xfId="20" applyBorder="1"/>
    <xf numFmtId="10" fontId="5" fillId="0" borderId="24" xfId="20961" applyNumberFormat="1" applyFont="1" applyBorder="1"/>
    <xf numFmtId="0" fontId="8" fillId="2" borderId="105" xfId="0" applyFont="1" applyFill="1" applyBorder="1" applyAlignment="1">
      <alignment horizontal="right" vertical="center"/>
    </xf>
    <xf numFmtId="0" fontId="8" fillId="2" borderId="94" xfId="0" applyFont="1" applyFill="1" applyBorder="1" applyAlignment="1">
      <alignment vertical="center"/>
    </xf>
    <xf numFmtId="197" fontId="8" fillId="2" borderId="94" xfId="0" applyNumberFormat="1" applyFont="1" applyFill="1" applyBorder="1" applyAlignment="1" applyProtection="1">
      <alignment vertical="center"/>
      <protection locked="0"/>
    </xf>
    <xf numFmtId="197" fontId="16" fillId="2" borderId="94" xfId="0" applyNumberFormat="1" applyFont="1" applyFill="1" applyBorder="1" applyAlignment="1" applyProtection="1">
      <alignment vertical="center"/>
      <protection locked="0"/>
    </xf>
    <xf numFmtId="197" fontId="16" fillId="2" borderId="106" xfId="0" applyNumberFormat="1" applyFont="1" applyFill="1" applyBorder="1" applyAlignment="1" applyProtection="1">
      <alignment vertical="center"/>
      <protection locked="0"/>
    </xf>
    <xf numFmtId="0" fontId="8" fillId="0" borderId="98" xfId="0" applyFont="1" applyBorder="1" applyAlignment="1">
      <alignment horizontal="left" vertical="center" wrapText="1"/>
    </xf>
    <xf numFmtId="0" fontId="5" fillId="3" borderId="0" xfId="0" applyFont="1" applyFill="1" applyAlignment="1">
      <alignment horizontal="center"/>
    </xf>
    <xf numFmtId="0" fontId="105" fillId="0" borderId="86" xfId="0" applyFont="1" applyBorder="1" applyAlignment="1">
      <alignment horizontal="left" vertical="center"/>
    </xf>
    <xf numFmtId="0" fontId="105" fillId="0" borderId="84" xfId="0" applyFont="1" applyBorder="1" applyAlignment="1">
      <alignment vertical="center" wrapText="1"/>
    </xf>
    <xf numFmtId="0" fontId="105" fillId="0" borderId="84" xfId="0" applyFont="1" applyBorder="1" applyAlignment="1">
      <alignment horizontal="left" vertical="center" wrapText="1"/>
    </xf>
    <xf numFmtId="0" fontId="115" fillId="0" borderId="0" xfId="11" applyFont="1"/>
    <xf numFmtId="0" fontId="116" fillId="0" borderId="0" xfId="0" applyFont="1"/>
    <xf numFmtId="0" fontId="117" fillId="0" borderId="0" xfId="11" applyFont="1"/>
    <xf numFmtId="14" fontId="116" fillId="0" borderId="0" xfId="0" applyNumberFormat="1" applyFont="1"/>
    <xf numFmtId="0" fontId="116" fillId="0" borderId="0" xfId="0" applyFont="1" applyAlignment="1">
      <alignment wrapText="1"/>
    </xf>
    <xf numFmtId="0" fontId="119" fillId="0" borderId="0" xfId="0" applyFont="1"/>
    <xf numFmtId="0" fontId="116" fillId="0" borderId="0" xfId="0" applyFont="1" applyAlignment="1">
      <alignment horizontal="left"/>
    </xf>
    <xf numFmtId="0" fontId="118" fillId="0" borderId="128" xfId="0" applyFont="1" applyBorder="1" applyAlignment="1">
      <alignment horizontal="left" vertical="center" wrapText="1"/>
    </xf>
    <xf numFmtId="0" fontId="124" fillId="0" borderId="0" xfId="0" applyFont="1"/>
    <xf numFmtId="49" fontId="105" fillId="0" borderId="98" xfId="0" applyNumberFormat="1" applyFont="1" applyBorder="1" applyAlignment="1">
      <alignment horizontal="right" vertical="center"/>
    </xf>
    <xf numFmtId="0" fontId="125" fillId="0" borderId="0" xfId="0" applyFont="1"/>
    <xf numFmtId="0" fontId="116" fillId="0" borderId="0" xfId="0" applyFont="1" applyAlignment="1">
      <alignment horizontal="left" indent="1"/>
    </xf>
    <xf numFmtId="0" fontId="116" fillId="0" borderId="0" xfId="0" applyFont="1" applyAlignment="1">
      <alignment horizontal="left" indent="2"/>
    </xf>
    <xf numFmtId="49" fontId="116" fillId="0" borderId="0" xfId="0" applyNumberFormat="1" applyFont="1" applyAlignment="1">
      <alignment horizontal="left" indent="3"/>
    </xf>
    <xf numFmtId="49" fontId="116" fillId="0" borderId="0" xfId="0" applyNumberFormat="1" applyFont="1" applyAlignment="1">
      <alignment horizontal="left" indent="1"/>
    </xf>
    <xf numFmtId="49" fontId="116" fillId="0" borderId="0" xfId="0" applyNumberFormat="1" applyFont="1" applyAlignment="1">
      <alignment horizontal="left" wrapText="1" indent="2"/>
    </xf>
    <xf numFmtId="49" fontId="116" fillId="0" borderId="0" xfId="0" applyNumberFormat="1" applyFont="1" applyAlignment="1">
      <alignment horizontal="left" wrapText="1" indent="3"/>
    </xf>
    <xf numFmtId="0" fontId="116" fillId="0" borderId="0" xfId="0" applyFont="1" applyAlignment="1">
      <alignment horizontal="left" wrapText="1" indent="1"/>
    </xf>
    <xf numFmtId="0" fontId="116" fillId="0" borderId="0" xfId="0" applyFont="1" applyAlignment="1">
      <alignment horizontal="left" vertical="top" wrapText="1"/>
    </xf>
    <xf numFmtId="197" fontId="6" fillId="3" borderId="112" xfId="2" applyNumberFormat="1" applyFont="1" applyFill="1" applyBorder="1" applyAlignment="1" applyProtection="1">
      <alignment vertical="top" wrapText="1"/>
      <protection locked="0"/>
    </xf>
    <xf numFmtId="0" fontId="8" fillId="0" borderId="98" xfId="0" applyFont="1" applyBorder="1" applyAlignment="1">
      <alignment horizontal="center" vertical="center" wrapText="1"/>
    </xf>
    <xf numFmtId="0" fontId="3" fillId="0" borderId="98" xfId="0" applyFont="1" applyBorder="1" applyAlignment="1">
      <alignment horizontal="center" vertical="center"/>
    </xf>
    <xf numFmtId="0" fontId="129" fillId="3" borderId="98" xfId="21414" applyFont="1" applyFill="1" applyBorder="1" applyAlignment="1">
      <alignment horizontal="left" vertical="center" wrapText="1"/>
    </xf>
    <xf numFmtId="0" fontId="130" fillId="0" borderId="98" xfId="21414" applyFont="1" applyBorder="1" applyAlignment="1">
      <alignment horizontal="left" vertical="center" wrapText="1" indent="1"/>
    </xf>
    <xf numFmtId="0" fontId="131" fillId="3" borderId="98" xfId="21414" applyFont="1" applyFill="1" applyBorder="1" applyAlignment="1">
      <alignment horizontal="left" vertical="center" wrapText="1"/>
    </xf>
    <xf numFmtId="0" fontId="130" fillId="3" borderId="98" xfId="21414" applyFont="1" applyFill="1" applyBorder="1" applyAlignment="1">
      <alignment horizontal="left" vertical="center" wrapText="1" indent="1"/>
    </xf>
    <xf numFmtId="0" fontId="129" fillId="0" borderId="135" xfId="0" applyFont="1" applyBorder="1" applyAlignment="1">
      <alignment horizontal="left" vertical="center" wrapText="1"/>
    </xf>
    <xf numFmtId="0" fontId="131" fillId="0" borderId="135" xfId="0" applyFont="1" applyBorder="1" applyAlignment="1">
      <alignment horizontal="left" vertical="center" wrapText="1"/>
    </xf>
    <xf numFmtId="0" fontId="132" fillId="3" borderId="135" xfId="0" applyFont="1" applyFill="1" applyBorder="1" applyAlignment="1">
      <alignment horizontal="left" vertical="center" wrapText="1" indent="1"/>
    </xf>
    <xf numFmtId="0" fontId="131" fillId="3" borderId="135" xfId="0" applyFont="1" applyFill="1" applyBorder="1" applyAlignment="1">
      <alignment horizontal="left" vertical="center" wrapText="1"/>
    </xf>
    <xf numFmtId="0" fontId="131" fillId="3" borderId="136" xfId="0" applyFont="1" applyFill="1" applyBorder="1" applyAlignment="1">
      <alignment horizontal="left" vertical="center" wrapText="1"/>
    </xf>
    <xf numFmtId="0" fontId="132" fillId="0" borderId="135" xfId="0" applyFont="1" applyBorder="1" applyAlignment="1">
      <alignment horizontal="left" vertical="center" wrapText="1" indent="1"/>
    </xf>
    <xf numFmtId="0" fontId="132" fillId="0" borderId="98" xfId="21414" applyFont="1" applyBorder="1" applyAlignment="1">
      <alignment horizontal="left" vertical="center" wrapText="1" indent="1"/>
    </xf>
    <xf numFmtId="0" fontId="131" fillId="0" borderId="98" xfId="21414" applyFont="1" applyBorder="1" applyAlignment="1">
      <alignment horizontal="left" vertical="center" wrapText="1"/>
    </xf>
    <xf numFmtId="0" fontId="133" fillId="0" borderId="98" xfId="21414" applyFont="1" applyBorder="1" applyAlignment="1">
      <alignment horizontal="center" vertical="center" wrapText="1"/>
    </xf>
    <xf numFmtId="0" fontId="131" fillId="3" borderId="137" xfId="0" applyFont="1" applyFill="1" applyBorder="1" applyAlignment="1">
      <alignment horizontal="left" vertical="center" wrapText="1"/>
    </xf>
    <xf numFmtId="0" fontId="130" fillId="3" borderId="138" xfId="21414" applyFont="1" applyFill="1" applyBorder="1" applyAlignment="1">
      <alignment horizontal="left" vertical="center" wrapText="1" indent="1"/>
    </xf>
    <xf numFmtId="0" fontId="130" fillId="3" borderId="135" xfId="0" applyFont="1" applyFill="1" applyBorder="1" applyAlignment="1">
      <alignment horizontal="left" vertical="center" wrapText="1" indent="1"/>
    </xf>
    <xf numFmtId="0" fontId="130" fillId="0" borderId="138" xfId="21414" applyFont="1" applyBorder="1" applyAlignment="1">
      <alignment horizontal="left" vertical="center" wrapText="1" indent="1"/>
    </xf>
    <xf numFmtId="0" fontId="130" fillId="0" borderId="135" xfId="0" applyFont="1" applyBorder="1" applyAlignment="1">
      <alignment horizontal="left" vertical="center" wrapText="1" indent="1"/>
    </xf>
    <xf numFmtId="0" fontId="130" fillId="0" borderId="136" xfId="0" applyFont="1" applyBorder="1" applyAlignment="1">
      <alignment horizontal="left" vertical="center" wrapText="1" indent="1"/>
    </xf>
    <xf numFmtId="0" fontId="131" fillId="0" borderId="138" xfId="21414" applyFont="1" applyBorder="1" applyAlignment="1">
      <alignment horizontal="left" vertical="center" wrapText="1"/>
    </xf>
    <xf numFmtId="0" fontId="131" fillId="3" borderId="138" xfId="21414" applyFont="1" applyFill="1" applyBorder="1" applyAlignment="1">
      <alignment horizontal="left" vertical="center" wrapText="1"/>
    </xf>
    <xf numFmtId="0" fontId="133" fillId="0" borderId="138" xfId="21414" applyFont="1" applyBorder="1" applyAlignment="1">
      <alignment horizontal="center" vertical="center" wrapText="1"/>
    </xf>
    <xf numFmtId="0" fontId="134" fillId="0" borderId="138" xfId="0" applyFont="1" applyBorder="1" applyAlignment="1">
      <alignment horizontal="left"/>
    </xf>
    <xf numFmtId="0" fontId="131" fillId="0" borderId="138" xfId="0" applyFont="1" applyBorder="1" applyAlignment="1">
      <alignment horizontal="left" vertical="center" wrapText="1"/>
    </xf>
    <xf numFmtId="0" fontId="0" fillId="0" borderId="0" xfId="0" applyAlignment="1">
      <alignment horizontal="left" vertical="center"/>
    </xf>
    <xf numFmtId="0" fontId="8" fillId="0" borderId="138" xfId="0" applyFont="1" applyBorder="1" applyAlignment="1">
      <alignment horizontal="center" vertical="center" wrapText="1"/>
    </xf>
    <xf numFmtId="0" fontId="131" fillId="0" borderId="143" xfId="0" applyFont="1" applyBorder="1" applyAlignment="1">
      <alignment horizontal="justify" vertical="center" wrapText="1"/>
    </xf>
    <xf numFmtId="0" fontId="130" fillId="0" borderId="137" xfId="0" applyFont="1" applyBorder="1" applyAlignment="1">
      <alignment horizontal="left" vertical="center" wrapText="1" indent="1"/>
    </xf>
    <xf numFmtId="0" fontId="131" fillId="0" borderId="135" xfId="0" applyFont="1" applyBorder="1" applyAlignment="1">
      <alignment horizontal="justify" vertical="center" wrapText="1"/>
    </xf>
    <xf numFmtId="0" fontId="129" fillId="0" borderId="135" xfId="0" applyFont="1" applyBorder="1" applyAlignment="1">
      <alignment horizontal="justify" vertical="center" wrapText="1"/>
    </xf>
    <xf numFmtId="0" fontId="131" fillId="3" borderId="135" xfId="0" applyFont="1" applyFill="1" applyBorder="1" applyAlignment="1">
      <alignment horizontal="justify" vertical="center" wrapText="1"/>
    </xf>
    <xf numFmtId="0" fontId="131" fillId="0" borderId="136" xfId="0" applyFont="1" applyBorder="1" applyAlignment="1">
      <alignment horizontal="justify" vertical="center" wrapText="1"/>
    </xf>
    <xf numFmtId="0" fontId="131" fillId="0" borderId="137" xfId="0" applyFont="1" applyBorder="1" applyAlignment="1">
      <alignment horizontal="justify" vertical="center" wrapText="1"/>
    </xf>
    <xf numFmtId="0" fontId="131" fillId="0" borderId="138" xfId="21414" applyFont="1" applyBorder="1" applyAlignment="1">
      <alignment horizontal="justify" vertical="center" wrapText="1"/>
    </xf>
    <xf numFmtId="0" fontId="132" fillId="0" borderId="129" xfId="0" applyFont="1" applyBorder="1" applyAlignment="1">
      <alignment horizontal="left" vertical="center" wrapText="1" indent="1"/>
    </xf>
    <xf numFmtId="0" fontId="129" fillId="0" borderId="135" xfId="0" applyFont="1" applyBorder="1" applyAlignment="1">
      <alignment vertical="center" wrapText="1"/>
    </xf>
    <xf numFmtId="0" fontId="131" fillId="0" borderId="135" xfId="0" applyFont="1" applyBorder="1" applyAlignment="1">
      <alignment vertical="center" wrapText="1"/>
    </xf>
    <xf numFmtId="0" fontId="131" fillId="0" borderId="138" xfId="21414" applyFont="1" applyBorder="1" applyAlignment="1">
      <alignment vertical="center" wrapText="1"/>
    </xf>
    <xf numFmtId="0" fontId="8" fillId="0" borderId="112" xfId="0" applyFont="1" applyBorder="1" applyAlignment="1">
      <alignment horizontal="center" vertical="center" wrapText="1"/>
    </xf>
    <xf numFmtId="0" fontId="0" fillId="0" borderId="138" xfId="0" applyBorder="1" applyAlignment="1">
      <alignment horizontal="center"/>
    </xf>
    <xf numFmtId="0" fontId="14" fillId="0" borderId="138" xfId="0" applyFont="1" applyBorder="1" applyAlignment="1">
      <alignment vertical="center" wrapText="1"/>
    </xf>
    <xf numFmtId="0" fontId="6" fillId="0" borderId="138" xfId="0" applyFont="1" applyBorder="1" applyAlignment="1">
      <alignment horizontal="left" vertical="center" wrapText="1" indent="1"/>
    </xf>
    <xf numFmtId="0" fontId="3" fillId="0" borderId="138" xfId="0" applyFont="1" applyBorder="1" applyAlignment="1">
      <alignment vertical="center"/>
    </xf>
    <xf numFmtId="0" fontId="135" fillId="0" borderId="138" xfId="0" applyFont="1" applyBorder="1" applyAlignment="1" applyProtection="1">
      <alignment horizontal="left" vertical="center" indent="1"/>
      <protection locked="0"/>
    </xf>
    <xf numFmtId="0" fontId="136" fillId="0" borderId="138" xfId="0" applyFont="1" applyBorder="1" applyAlignment="1" applyProtection="1">
      <alignment horizontal="left" vertical="center" indent="3"/>
      <protection locked="0"/>
    </xf>
    <xf numFmtId="0" fontId="137" fillId="0" borderId="138" xfId="0" applyFont="1" applyBorder="1" applyAlignment="1" applyProtection="1">
      <alignment horizontal="left" vertical="center" indent="3"/>
      <protection locked="0"/>
    </xf>
    <xf numFmtId="0" fontId="3" fillId="0" borderId="138" xfId="0" applyFont="1" applyBorder="1"/>
    <xf numFmtId="0" fontId="0" fillId="0" borderId="0" xfId="0" applyAlignment="1">
      <alignment horizontal="center"/>
    </xf>
    <xf numFmtId="197" fontId="8" fillId="0" borderId="0" xfId="0" applyNumberFormat="1" applyFont="1" applyAlignment="1">
      <alignment horizontal="right"/>
    </xf>
    <xf numFmtId="49" fontId="105" fillId="0" borderId="138" xfId="0" applyNumberFormat="1" applyFont="1" applyBorder="1" applyAlignment="1">
      <alignment horizontal="right" vertical="center"/>
    </xf>
    <xf numFmtId="0" fontId="0" fillId="0" borderId="138" xfId="0" applyBorder="1" applyAlignment="1">
      <alignment horizontal="center" vertical="center"/>
    </xf>
    <xf numFmtId="168" fontId="4" fillId="0" borderId="138" xfId="7" applyFont="1" applyFill="1" applyBorder="1" applyAlignment="1">
      <alignment vertical="center" wrapText="1"/>
    </xf>
    <xf numFmtId="168" fontId="4" fillId="0" borderId="98" xfId="7" applyFont="1" applyBorder="1" applyAlignment="1">
      <alignment vertical="center"/>
    </xf>
    <xf numFmtId="168" fontId="4" fillId="0" borderId="138" xfId="7" applyFont="1" applyBorder="1" applyAlignment="1">
      <alignment vertical="center"/>
    </xf>
    <xf numFmtId="0" fontId="0" fillId="0" borderId="142" xfId="0" applyBorder="1" applyAlignment="1">
      <alignment horizontal="center"/>
    </xf>
    <xf numFmtId="0" fontId="130" fillId="0" borderId="142" xfId="21414" applyFont="1" applyBorder="1" applyAlignment="1">
      <alignment horizontal="left" vertical="center" wrapText="1" indent="1"/>
    </xf>
    <xf numFmtId="0" fontId="130" fillId="3" borderId="138" xfId="0" applyFont="1" applyFill="1" applyBorder="1" applyAlignment="1">
      <alignment horizontal="left" vertical="center" wrapText="1" indent="1"/>
    </xf>
    <xf numFmtId="171" fontId="22" fillId="0" borderId="138" xfId="0" applyNumberFormat="1" applyFont="1" applyBorder="1" applyAlignment="1">
      <alignment horizontal="center"/>
    </xf>
    <xf numFmtId="0" fontId="22" fillId="0" borderId="138" xfId="0" applyFont="1" applyBorder="1"/>
    <xf numFmtId="0" fontId="130" fillId="0" borderId="138" xfId="0" applyFont="1" applyBorder="1" applyAlignment="1">
      <alignment horizontal="left" vertical="center" wrapText="1" indent="1"/>
    </xf>
    <xf numFmtId="0" fontId="132" fillId="3" borderId="138" xfId="0" applyFont="1" applyFill="1" applyBorder="1" applyAlignment="1">
      <alignment horizontal="left" vertical="center" wrapText="1" indent="1"/>
    </xf>
    <xf numFmtId="0" fontId="132" fillId="0" borderId="138" xfId="0" applyFont="1" applyBorder="1" applyAlignment="1">
      <alignment horizontal="left" vertical="center" wrapText="1" indent="1"/>
    </xf>
    <xf numFmtId="171" fontId="21" fillId="0" borderId="56" xfId="0" applyNumberFormat="1" applyFont="1" applyBorder="1" applyAlignment="1">
      <alignment horizontal="center"/>
    </xf>
    <xf numFmtId="171" fontId="17" fillId="0" borderId="58" xfId="0" applyNumberFormat="1" applyFont="1" applyBorder="1" applyAlignment="1">
      <alignment horizontal="center"/>
    </xf>
    <xf numFmtId="0" fontId="119" fillId="0" borderId="138" xfId="0" applyFont="1" applyBorder="1"/>
    <xf numFmtId="49" fontId="121" fillId="0" borderId="138" xfId="5" applyNumberFormat="1" applyFont="1" applyBorder="1" applyAlignment="1" applyProtection="1">
      <alignment horizontal="right" vertical="center"/>
      <protection locked="0"/>
    </xf>
    <xf numFmtId="0" fontId="120" fillId="3" borderId="138" xfId="13" applyFont="1" applyFill="1" applyBorder="1" applyAlignment="1" applyProtection="1">
      <alignment horizontal="left" vertical="center" wrapText="1"/>
      <protection locked="0"/>
    </xf>
    <xf numFmtId="49" fontId="120" fillId="3" borderId="138" xfId="5" applyNumberFormat="1" applyFont="1" applyFill="1" applyBorder="1" applyAlignment="1" applyProtection="1">
      <alignment horizontal="right" vertical="center"/>
      <protection locked="0"/>
    </xf>
    <xf numFmtId="0" fontId="120" fillId="0" borderId="138" xfId="13" applyFont="1" applyBorder="1" applyAlignment="1" applyProtection="1">
      <alignment horizontal="left" vertical="center" wrapText="1"/>
      <protection locked="0"/>
    </xf>
    <xf numFmtId="49" fontId="120" fillId="0" borderId="138" xfId="5" applyNumberFormat="1" applyFont="1" applyBorder="1" applyAlignment="1" applyProtection="1">
      <alignment horizontal="right" vertical="center"/>
      <protection locked="0"/>
    </xf>
    <xf numFmtId="0" fontId="122" fillId="0" borderId="138" xfId="13" applyFont="1" applyBorder="1" applyAlignment="1" applyProtection="1">
      <alignment horizontal="left" vertical="center" wrapText="1"/>
      <protection locked="0"/>
    </xf>
    <xf numFmtId="0" fontId="119" fillId="0" borderId="138" xfId="0" applyFont="1" applyBorder="1" applyAlignment="1">
      <alignment horizontal="center" vertical="center" wrapText="1"/>
    </xf>
    <xf numFmtId="0" fontId="115" fillId="0" borderId="146" xfId="0" applyFont="1" applyBorder="1"/>
    <xf numFmtId="0" fontId="115" fillId="0" borderId="146" xfId="0" applyFont="1" applyBorder="1" applyAlignment="1">
      <alignment horizontal="left" indent="8"/>
    </xf>
    <xf numFmtId="0" fontId="115" fillId="0" borderId="146" xfId="0" applyFont="1" applyBorder="1" applyAlignment="1">
      <alignment wrapText="1"/>
    </xf>
    <xf numFmtId="0" fontId="118" fillId="0" borderId="146" xfId="0" applyFont="1" applyBorder="1"/>
    <xf numFmtId="49" fontId="121" fillId="0" borderId="146" xfId="5" applyNumberFormat="1" applyFont="1" applyBorder="1" applyAlignment="1" applyProtection="1">
      <alignment horizontal="right" vertical="center" wrapText="1"/>
      <protection locked="0"/>
    </xf>
    <xf numFmtId="49" fontId="120" fillId="3" borderId="146" xfId="5" applyNumberFormat="1" applyFont="1" applyFill="1" applyBorder="1" applyAlignment="1" applyProtection="1">
      <alignment horizontal="right" vertical="center" wrapText="1"/>
      <protection locked="0"/>
    </xf>
    <xf numFmtId="49" fontId="120" fillId="0" borderId="146" xfId="5" applyNumberFormat="1" applyFont="1" applyBorder="1" applyAlignment="1" applyProtection="1">
      <alignment horizontal="right" vertical="center" wrapText="1"/>
      <protection locked="0"/>
    </xf>
    <xf numFmtId="0" fontId="115" fillId="0" borderId="146" xfId="0" applyFont="1" applyBorder="1" applyAlignment="1">
      <alignment horizontal="center" vertical="center" wrapText="1"/>
    </xf>
    <xf numFmtId="0" fontId="115" fillId="0" borderId="147" xfId="0" applyFont="1" applyBorder="1" applyAlignment="1">
      <alignment horizontal="center" vertical="center" wrapText="1"/>
    </xf>
    <xf numFmtId="0" fontId="115" fillId="0" borderId="146" xfId="0" applyFont="1" applyBorder="1" applyAlignment="1">
      <alignment horizontal="center" vertical="center"/>
    </xf>
    <xf numFmtId="0" fontId="115" fillId="0" borderId="0" xfId="0" applyFont="1"/>
    <xf numFmtId="0" fontId="115" fillId="0" borderId="0" xfId="0" applyFont="1" applyAlignment="1">
      <alignment wrapText="1"/>
    </xf>
    <xf numFmtId="14" fontId="115" fillId="0" borderId="0" xfId="0" applyNumberFormat="1" applyFont="1"/>
    <xf numFmtId="0" fontId="115" fillId="0" borderId="146" xfId="0" applyFont="1" applyBorder="1" applyAlignment="1">
      <alignment horizontal="left" vertical="center" wrapText="1"/>
    </xf>
    <xf numFmtId="0" fontId="118" fillId="0" borderId="146" xfId="0" applyFont="1" applyBorder="1" applyAlignment="1">
      <alignment horizontal="left" wrapText="1" indent="1"/>
    </xf>
    <xf numFmtId="0" fontId="118" fillId="0" borderId="146" xfId="0" applyFont="1" applyBorder="1" applyAlignment="1">
      <alignment horizontal="left" vertical="center" indent="1"/>
    </xf>
    <xf numFmtId="0" fontId="115" fillId="0" borderId="146" xfId="0" applyFont="1" applyBorder="1" applyAlignment="1">
      <alignment horizontal="left" wrapText="1" indent="1"/>
    </xf>
    <xf numFmtId="0" fontId="115" fillId="0" borderId="146" xfId="0" applyFont="1" applyBorder="1" applyAlignment="1">
      <alignment horizontal="left" indent="1"/>
    </xf>
    <xf numFmtId="0" fontId="115" fillId="0" borderId="146" xfId="0" applyFont="1" applyBorder="1" applyAlignment="1">
      <alignment horizontal="left" wrapText="1" indent="4"/>
    </xf>
    <xf numFmtId="0" fontId="115" fillId="0" borderId="146" xfId="0" applyFont="1" applyBorder="1" applyAlignment="1">
      <alignment horizontal="left" indent="3"/>
    </xf>
    <xf numFmtId="0" fontId="118" fillId="0" borderId="146" xfId="0" applyFont="1" applyBorder="1" applyAlignment="1">
      <alignment horizontal="left" indent="1"/>
    </xf>
    <xf numFmtId="0" fontId="119" fillId="0" borderId="146" xfId="0" applyFont="1" applyBorder="1" applyAlignment="1">
      <alignment horizontal="center" vertical="center" wrapText="1"/>
    </xf>
    <xf numFmtId="0" fontId="115" fillId="78" borderId="146" xfId="0" applyFont="1" applyFill="1" applyBorder="1"/>
    <xf numFmtId="0" fontId="118" fillId="0" borderId="7" xfId="0" applyFont="1" applyBorder="1"/>
    <xf numFmtId="0" fontId="115" fillId="0" borderId="146" xfId="0" applyFont="1" applyBorder="1" applyAlignment="1">
      <alignment horizontal="left" wrapText="1" indent="2"/>
    </xf>
    <xf numFmtId="0" fontId="115" fillId="0" borderId="146" xfId="0" applyFont="1" applyBorder="1" applyAlignment="1">
      <alignment horizontal="left" wrapText="1"/>
    </xf>
    <xf numFmtId="0" fontId="115" fillId="0" borderId="146" xfId="0" applyFont="1" applyBorder="1" applyAlignment="1">
      <alignment horizontal="center"/>
    </xf>
    <xf numFmtId="0" fontId="115" fillId="0" borderId="0" xfId="0" applyFont="1" applyAlignment="1">
      <alignment horizontal="center" vertical="center"/>
    </xf>
    <xf numFmtId="0" fontId="115" fillId="0" borderId="7" xfId="0" applyFont="1" applyBorder="1" applyAlignment="1">
      <alignment horizontal="center" vertical="center" wrapText="1"/>
    </xf>
    <xf numFmtId="0" fontId="115" fillId="0" borderId="11" xfId="0" applyFont="1" applyBorder="1" applyAlignment="1">
      <alignment horizontal="center" vertical="center" wrapText="1"/>
    </xf>
    <xf numFmtId="0" fontId="115" fillId="0" borderId="53" xfId="0" applyFont="1" applyBorder="1" applyAlignment="1">
      <alignment wrapText="1"/>
    </xf>
    <xf numFmtId="0" fontId="115" fillId="0" borderId="7" xfId="0" applyFont="1" applyBorder="1" applyAlignment="1">
      <alignment wrapText="1"/>
    </xf>
    <xf numFmtId="0" fontId="115" fillId="0" borderId="0" xfId="0" applyFont="1" applyAlignment="1">
      <alignment horizontal="center" vertical="center" wrapText="1"/>
    </xf>
    <xf numFmtId="0" fontId="115" fillId="0" borderId="145" xfId="0" applyFont="1" applyBorder="1" applyAlignment="1">
      <alignment horizontal="center" vertical="center" wrapText="1"/>
    </xf>
    <xf numFmtId="0" fontId="115" fillId="0" borderId="148" xfId="0" applyFont="1" applyBorder="1" applyAlignment="1">
      <alignment horizontal="center" vertical="center" wrapText="1"/>
    </xf>
    <xf numFmtId="0" fontId="115" fillId="0" borderId="144" xfId="0" applyFont="1" applyBorder="1" applyAlignment="1">
      <alignment horizontal="center" vertical="center" wrapText="1"/>
    </xf>
    <xf numFmtId="49" fontId="115" fillId="0" borderId="152" xfId="0" applyNumberFormat="1" applyFont="1" applyBorder="1" applyAlignment="1">
      <alignment horizontal="left" wrapText="1" indent="1"/>
    </xf>
    <xf numFmtId="0" fontId="115" fillId="0" borderId="154" xfId="0" applyFont="1" applyBorder="1" applyAlignment="1">
      <alignment horizontal="left" wrapText="1" indent="1"/>
    </xf>
    <xf numFmtId="49" fontId="115" fillId="0" borderId="155" xfId="0" applyNumberFormat="1" applyFont="1" applyBorder="1" applyAlignment="1">
      <alignment horizontal="left" wrapText="1" indent="1"/>
    </xf>
    <xf numFmtId="0" fontId="115" fillId="0" borderId="156" xfId="0" applyFont="1" applyBorder="1" applyAlignment="1">
      <alignment horizontal="left" wrapText="1" indent="1"/>
    </xf>
    <xf numFmtId="49" fontId="115" fillId="0" borderId="156" xfId="0" applyNumberFormat="1" applyFont="1" applyBorder="1" applyAlignment="1">
      <alignment horizontal="left" wrapText="1" indent="3"/>
    </xf>
    <xf numFmtId="49" fontId="115" fillId="0" borderId="155" xfId="0" applyNumberFormat="1" applyFont="1" applyBorder="1" applyAlignment="1">
      <alignment horizontal="left" wrapText="1" indent="3"/>
    </xf>
    <xf numFmtId="49" fontId="115" fillId="0" borderId="156" xfId="0" applyNumberFormat="1" applyFont="1" applyBorder="1" applyAlignment="1">
      <alignment horizontal="left" wrapText="1" indent="2"/>
    </xf>
    <xf numFmtId="49" fontId="115" fillId="0" borderId="155" xfId="0" applyNumberFormat="1" applyFont="1" applyBorder="1" applyAlignment="1">
      <alignment horizontal="left" wrapText="1" indent="2"/>
    </xf>
    <xf numFmtId="49" fontId="115" fillId="0" borderId="155" xfId="0" applyNumberFormat="1" applyFont="1" applyBorder="1" applyAlignment="1">
      <alignment horizontal="left" vertical="top" wrapText="1" indent="2"/>
    </xf>
    <xf numFmtId="49" fontId="115" fillId="0" borderId="155" xfId="0" applyNumberFormat="1" applyFont="1" applyBorder="1" applyAlignment="1">
      <alignment horizontal="left" indent="1"/>
    </xf>
    <xf numFmtId="0" fontId="115" fillId="0" borderId="156" xfId="0" applyFont="1" applyBorder="1" applyAlignment="1">
      <alignment horizontal="left" indent="1"/>
    </xf>
    <xf numFmtId="49" fontId="115" fillId="0" borderId="156" xfId="0" applyNumberFormat="1" applyFont="1" applyBorder="1" applyAlignment="1">
      <alignment horizontal="left" indent="1"/>
    </xf>
    <xf numFmtId="49" fontId="115" fillId="0" borderId="156" xfId="0" applyNumberFormat="1" applyFont="1" applyBorder="1" applyAlignment="1">
      <alignment horizontal="left" indent="3"/>
    </xf>
    <xf numFmtId="49" fontId="115" fillId="0" borderId="155" xfId="0" applyNumberFormat="1" applyFont="1" applyBorder="1" applyAlignment="1">
      <alignment horizontal="left" indent="3"/>
    </xf>
    <xf numFmtId="0" fontId="115" fillId="0" borderId="156" xfId="0" applyFont="1" applyBorder="1" applyAlignment="1">
      <alignment horizontal="left" indent="2"/>
    </xf>
    <xf numFmtId="0" fontId="115" fillId="0" borderId="155" xfId="0" applyFont="1" applyBorder="1" applyAlignment="1">
      <alignment horizontal="left" indent="2"/>
    </xf>
    <xf numFmtId="0" fontId="115" fillId="0" borderId="155" xfId="0" applyFont="1" applyBorder="1" applyAlignment="1">
      <alignment horizontal="left" indent="1"/>
    </xf>
    <xf numFmtId="0" fontId="118" fillId="0" borderId="64" xfId="0" applyFont="1" applyBorder="1"/>
    <xf numFmtId="0" fontId="115" fillId="0" borderId="69" xfId="0" applyFont="1" applyBorder="1"/>
    <xf numFmtId="0" fontId="115" fillId="0" borderId="0" xfId="0" applyFont="1" applyAlignment="1">
      <alignment horizontal="left"/>
    </xf>
    <xf numFmtId="0" fontId="118" fillId="0" borderId="146" xfId="0" applyFont="1" applyBorder="1" applyAlignment="1">
      <alignment horizontal="left" vertical="center" wrapText="1"/>
    </xf>
    <xf numFmtId="0" fontId="8" fillId="0" borderId="0" xfId="0" applyFont="1" applyAlignment="1">
      <alignment wrapText="1"/>
    </xf>
    <xf numFmtId="0" fontId="120" fillId="0" borderId="146" xfId="0" applyFont="1" applyBorder="1"/>
    <xf numFmtId="0" fontId="118" fillId="0" borderId="146" xfId="0" applyFont="1" applyBorder="1" applyAlignment="1">
      <alignment horizontal="center" vertical="center" wrapText="1"/>
    </xf>
    <xf numFmtId="0" fontId="120" fillId="0" borderId="0" xfId="0" applyFont="1" applyAlignment="1">
      <alignment horizontal="center" vertical="center"/>
    </xf>
    <xf numFmtId="0" fontId="120" fillId="0" borderId="0" xfId="0" applyFont="1"/>
    <xf numFmtId="0" fontId="138" fillId="0" borderId="0" xfId="0" applyFont="1"/>
    <xf numFmtId="0" fontId="115" fillId="0" borderId="133" xfId="0" applyFont="1" applyBorder="1" applyAlignment="1">
      <alignment horizontal="left" vertical="center" wrapText="1" indent="1" readingOrder="1"/>
    </xf>
    <xf numFmtId="0" fontId="120" fillId="0" borderId="146" xfId="0" applyFont="1" applyBorder="1" applyAlignment="1">
      <alignment horizontal="left" indent="3"/>
    </xf>
    <xf numFmtId="0" fontId="118" fillId="0" borderId="146" xfId="0" applyFont="1" applyBorder="1" applyAlignment="1">
      <alignment vertical="center" wrapText="1" readingOrder="1"/>
    </xf>
    <xf numFmtId="0" fontId="120" fillId="0" borderId="146" xfId="0" applyFont="1" applyBorder="1" applyAlignment="1">
      <alignment horizontal="left" indent="2"/>
    </xf>
    <xf numFmtId="0" fontId="120" fillId="0" borderId="147" xfId="0" applyFont="1" applyBorder="1"/>
    <xf numFmtId="0" fontId="115" fillId="0" borderId="134" xfId="0" applyFont="1" applyBorder="1" applyAlignment="1">
      <alignment vertical="center" wrapText="1" readingOrder="1"/>
    </xf>
    <xf numFmtId="0" fontId="120" fillId="0" borderId="147" xfId="0" applyFont="1" applyBorder="1" applyAlignment="1">
      <alignment horizontal="left" indent="2"/>
    </xf>
    <xf numFmtId="0" fontId="115" fillId="0" borderId="133" xfId="0" applyFont="1" applyBorder="1" applyAlignment="1">
      <alignment vertical="center" wrapText="1" readingOrder="1"/>
    </xf>
    <xf numFmtId="0" fontId="115" fillId="0" borderId="132" xfId="0" applyFont="1" applyBorder="1" applyAlignment="1">
      <alignment vertical="center" wrapText="1" readingOrder="1"/>
    </xf>
    <xf numFmtId="0" fontId="138" fillId="0" borderId="7" xfId="0" applyFont="1" applyBorder="1"/>
    <xf numFmtId="0" fontId="105" fillId="0" borderId="146" xfId="0" applyFont="1" applyBorder="1" applyAlignment="1">
      <alignment vertical="center" wrapText="1"/>
    </xf>
    <xf numFmtId="0" fontId="105" fillId="0" borderId="146" xfId="0" applyFont="1" applyBorder="1" applyAlignment="1">
      <alignment horizontal="left" vertical="center" wrapText="1"/>
    </xf>
    <xf numFmtId="0" fontId="105" fillId="0" borderId="146" xfId="0" applyFont="1" applyBorder="1" applyAlignment="1">
      <alignment horizontal="left" indent="2"/>
    </xf>
    <xf numFmtId="0" fontId="105" fillId="0" borderId="146" xfId="0" applyFont="1" applyBorder="1" applyAlignment="1">
      <alignment horizontal="left" vertical="center" indent="1"/>
    </xf>
    <xf numFmtId="0" fontId="105" fillId="0" borderId="146" xfId="0" applyFont="1" applyBorder="1" applyAlignment="1">
      <alignment horizontal="left" vertical="center" wrapText="1" indent="1"/>
    </xf>
    <xf numFmtId="0" fontId="105" fillId="0" borderId="146" xfId="0" applyFont="1" applyBorder="1" applyAlignment="1">
      <alignment horizontal="right" vertical="center"/>
    </xf>
    <xf numFmtId="49" fontId="105" fillId="0" borderId="146" xfId="0" applyNumberFormat="1" applyFont="1" applyBorder="1" applyAlignment="1">
      <alignment horizontal="right" vertical="center"/>
    </xf>
    <xf numFmtId="49" fontId="105" fillId="0" borderId="146" xfId="0" applyNumberFormat="1" applyFont="1" applyBorder="1" applyAlignment="1">
      <alignment vertical="top" wrapText="1"/>
    </xf>
    <xf numFmtId="49" fontId="105" fillId="0" borderId="146" xfId="0" applyNumberFormat="1" applyFont="1" applyBorder="1" applyAlignment="1">
      <alignment horizontal="left" vertical="top" wrapText="1" indent="2"/>
    </xf>
    <xf numFmtId="49" fontId="105" fillId="0" borderId="146" xfId="0" applyNumberFormat="1" applyFont="1" applyBorder="1" applyAlignment="1">
      <alignment horizontal="left" vertical="center" wrapText="1" indent="3"/>
    </xf>
    <xf numFmtId="49" fontId="105" fillId="0" borderId="146" xfId="0" applyNumberFormat="1" applyFont="1" applyBorder="1" applyAlignment="1">
      <alignment horizontal="left" wrapText="1" indent="2"/>
    </xf>
    <xf numFmtId="49" fontId="105" fillId="0" borderId="146" xfId="0" applyNumberFormat="1" applyFont="1" applyBorder="1" applyAlignment="1">
      <alignment horizontal="left" vertical="top" wrapText="1"/>
    </xf>
    <xf numFmtId="49" fontId="105" fillId="0" borderId="146" xfId="0" applyNumberFormat="1" applyFont="1" applyBorder="1" applyAlignment="1">
      <alignment horizontal="left" wrapText="1" indent="3"/>
    </xf>
    <xf numFmtId="49" fontId="105" fillId="0" borderId="146" xfId="0" applyNumberFormat="1" applyFont="1" applyBorder="1" applyAlignment="1">
      <alignment vertical="center"/>
    </xf>
    <xf numFmtId="49" fontId="105" fillId="0" borderId="146" xfId="0" applyNumberFormat="1" applyFont="1" applyBorder="1" applyAlignment="1">
      <alignment horizontal="left" indent="3"/>
    </xf>
    <xf numFmtId="0" fontId="105" fillId="0" borderId="146" xfId="0" applyFont="1" applyBorder="1" applyAlignment="1">
      <alignment horizontal="left" indent="1"/>
    </xf>
    <xf numFmtId="0" fontId="105" fillId="0" borderId="146" xfId="0" applyFont="1" applyBorder="1" applyAlignment="1">
      <alignment horizontal="left" wrapText="1" indent="2"/>
    </xf>
    <xf numFmtId="0" fontId="105" fillId="0" borderId="146" xfId="0" applyFont="1" applyBorder="1" applyAlignment="1">
      <alignment horizontal="left" vertical="top" wrapText="1"/>
    </xf>
    <xf numFmtId="0" fontId="104" fillId="0" borderId="7" xfId="0" applyFont="1" applyBorder="1" applyAlignment="1">
      <alignment wrapText="1"/>
    </xf>
    <xf numFmtId="0" fontId="105" fillId="0" borderId="146" xfId="0" applyFont="1" applyBorder="1" applyAlignment="1">
      <alignment horizontal="left" vertical="top" wrapText="1" indent="2"/>
    </xf>
    <xf numFmtId="0" fontId="105" fillId="0" borderId="146" xfId="0" applyFont="1" applyBorder="1" applyAlignment="1">
      <alignment horizontal="left" wrapText="1"/>
    </xf>
    <xf numFmtId="0" fontId="105" fillId="0" borderId="146" xfId="12672" applyFont="1" applyBorder="1" applyAlignment="1">
      <alignment horizontal="left" vertical="center" wrapText="1" indent="2"/>
    </xf>
    <xf numFmtId="0" fontId="105" fillId="0" borderId="146" xfId="0" applyFont="1" applyBorder="1" applyAlignment="1">
      <alignment wrapText="1"/>
    </xf>
    <xf numFmtId="0" fontId="105" fillId="0" borderId="146" xfId="0" applyFont="1" applyBorder="1"/>
    <xf numFmtId="0" fontId="105" fillId="0" borderId="146" xfId="12672" applyFont="1" applyBorder="1" applyAlignment="1">
      <alignment horizontal="left" vertical="center" wrapText="1"/>
    </xf>
    <xf numFmtId="0" fontId="104" fillId="0" borderId="146" xfId="0" applyFont="1" applyBorder="1" applyAlignment="1">
      <alignment wrapText="1"/>
    </xf>
    <xf numFmtId="0" fontId="105" fillId="0" borderId="148" xfId="0" applyFont="1" applyBorder="1" applyAlignment="1">
      <alignment horizontal="left" vertical="center" wrapText="1"/>
    </xf>
    <xf numFmtId="0" fontId="105" fillId="3" borderId="146" xfId="5" applyFont="1" applyFill="1" applyBorder="1" applyAlignment="1" applyProtection="1">
      <alignment horizontal="right" vertical="center"/>
      <protection locked="0"/>
    </xf>
    <xf numFmtId="2" fontId="105" fillId="3" borderId="146" xfId="5" applyNumberFormat="1" applyFont="1" applyFill="1" applyBorder="1" applyAlignment="1" applyProtection="1">
      <alignment horizontal="right" vertical="center"/>
      <protection locked="0"/>
    </xf>
    <xf numFmtId="0" fontId="105" fillId="0" borderId="146" xfId="0" applyFont="1" applyBorder="1" applyAlignment="1">
      <alignment vertical="center"/>
    </xf>
    <xf numFmtId="0" fontId="105" fillId="0" borderId="148" xfId="13" applyFont="1" applyBorder="1" applyAlignment="1" applyProtection="1">
      <alignment horizontal="left" vertical="top" wrapText="1"/>
      <protection locked="0"/>
    </xf>
    <xf numFmtId="0" fontId="105" fillId="0" borderId="149" xfId="13" applyFont="1" applyBorder="1" applyAlignment="1" applyProtection="1">
      <alignment horizontal="left" vertical="top" wrapText="1"/>
      <protection locked="0"/>
    </xf>
    <xf numFmtId="0" fontId="105" fillId="0" borderId="147" xfId="0" applyFont="1" applyBorder="1" applyAlignment="1">
      <alignment vertical="center" wrapText="1"/>
    </xf>
    <xf numFmtId="0" fontId="124" fillId="0" borderId="0" xfId="0" applyFont="1" applyAlignment="1">
      <alignment horizontal="left" indent="2"/>
    </xf>
    <xf numFmtId="0" fontId="115" fillId="0" borderId="0" xfId="0" applyFont="1" applyAlignment="1">
      <alignment horizontal="left" vertical="center" indent="1"/>
    </xf>
    <xf numFmtId="0" fontId="115" fillId="0" borderId="0" xfId="0" applyFont="1" applyAlignment="1">
      <alignment vertical="center" wrapText="1"/>
    </xf>
    <xf numFmtId="0" fontId="126" fillId="0" borderId="0" xfId="0" applyFont="1" applyAlignment="1">
      <alignment horizontal="left" vertical="center" wrapText="1" readingOrder="1"/>
    </xf>
    <xf numFmtId="0" fontId="124" fillId="0" borderId="0" xfId="0" applyFont="1" applyAlignment="1">
      <alignment horizontal="left" vertical="center" wrapText="1"/>
    </xf>
    <xf numFmtId="0" fontId="115" fillId="0" borderId="0" xfId="0" applyFont="1" applyAlignment="1">
      <alignment horizontal="left" vertical="center" wrapText="1"/>
    </xf>
    <xf numFmtId="0" fontId="105" fillId="0" borderId="147" xfId="0" applyFont="1" applyBorder="1" applyAlignment="1">
      <alignment horizontal="left" indent="2"/>
    </xf>
    <xf numFmtId="0" fontId="105" fillId="0" borderId="134" xfId="0" applyFont="1" applyBorder="1" applyAlignment="1">
      <alignment horizontal="left" vertical="center" wrapText="1" readingOrder="1"/>
    </xf>
    <xf numFmtId="0" fontId="105" fillId="0" borderId="146" xfId="0" applyFont="1" applyBorder="1" applyAlignment="1">
      <alignment horizontal="left" vertical="center" wrapText="1" readingOrder="1"/>
    </xf>
    <xf numFmtId="171" fontId="18" fillId="81" borderId="57" xfId="0" applyNumberFormat="1" applyFont="1" applyFill="1" applyBorder="1" applyAlignment="1">
      <alignment horizontal="center"/>
    </xf>
    <xf numFmtId="0" fontId="10" fillId="0" borderId="98" xfId="17" applyFill="1" applyBorder="1" applyAlignment="1" applyProtection="1">
      <alignment horizontal="left" vertical="top" wrapText="1"/>
    </xf>
    <xf numFmtId="0" fontId="105" fillId="0" borderId="0" xfId="0" applyFont="1" applyAlignment="1">
      <alignment wrapText="1"/>
    </xf>
    <xf numFmtId="0" fontId="141" fillId="0" borderId="0" xfId="0" applyFont="1"/>
    <xf numFmtId="0" fontId="142" fillId="0" borderId="0" xfId="0" applyFont="1" applyAlignment="1">
      <alignment vertical="top"/>
    </xf>
    <xf numFmtId="0" fontId="142" fillId="0" borderId="0" xfId="0" applyFont="1" applyAlignment="1">
      <alignment vertical="top" wrapText="1"/>
    </xf>
    <xf numFmtId="0" fontId="149" fillId="0" borderId="0" xfId="0" applyFont="1" applyAlignment="1">
      <alignment vertical="top" wrapText="1"/>
    </xf>
    <xf numFmtId="0" fontId="6" fillId="0" borderId="0" xfId="11" applyFont="1"/>
    <xf numFmtId="0" fontId="148" fillId="0" borderId="0" xfId="11" applyFont="1"/>
    <xf numFmtId="0" fontId="143" fillId="82" borderId="146" xfId="0" applyFont="1" applyFill="1" applyBorder="1" applyAlignment="1">
      <alignment horizontal="left" vertical="center"/>
    </xf>
    <xf numFmtId="49" fontId="144" fillId="0" borderId="146" xfId="0" applyNumberFormat="1" applyFont="1" applyBorder="1" applyAlignment="1">
      <alignment horizontal="left" vertical="center"/>
    </xf>
    <xf numFmtId="0" fontId="144" fillId="0" borderId="146" xfId="0" applyFont="1" applyBorder="1" applyAlignment="1">
      <alignment horizontal="left" vertical="center"/>
    </xf>
    <xf numFmtId="0" fontId="143" fillId="0" borderId="146" xfId="0" applyFont="1" applyBorder="1" applyAlignment="1">
      <alignment horizontal="left" vertical="center"/>
    </xf>
    <xf numFmtId="0" fontId="143" fillId="83" borderId="17" xfId="0" applyFont="1" applyFill="1" applyBorder="1" applyAlignment="1">
      <alignment horizontal="center" vertical="center"/>
    </xf>
    <xf numFmtId="0" fontId="143" fillId="83" borderId="18" xfId="0" applyFont="1" applyFill="1" applyBorder="1" applyAlignment="1">
      <alignment horizontal="center" vertical="center"/>
    </xf>
    <xf numFmtId="198" fontId="143" fillId="82" borderId="155" xfId="7" applyNumberFormat="1" applyFont="1" applyFill="1" applyBorder="1" applyAlignment="1">
      <alignment horizontal="left" vertical="center"/>
    </xf>
    <xf numFmtId="198" fontId="144" fillId="0" borderId="155" xfId="7" applyNumberFormat="1" applyFont="1" applyFill="1" applyBorder="1" applyAlignment="1">
      <alignment horizontal="left" vertical="center"/>
    </xf>
    <xf numFmtId="10" fontId="6" fillId="0" borderId="155" xfId="0" applyNumberFormat="1" applyFont="1" applyBorder="1" applyAlignment="1">
      <alignment horizontal="right" vertical="center" wrapText="1"/>
    </xf>
    <xf numFmtId="0" fontId="147" fillId="84" borderId="153" xfId="0" applyFont="1" applyFill="1" applyBorder="1" applyAlignment="1">
      <alignment horizontal="left" vertical="center"/>
    </xf>
    <xf numFmtId="10" fontId="148" fillId="86" borderId="152" xfId="0" applyNumberFormat="1" applyFont="1" applyFill="1" applyBorder="1" applyAlignment="1">
      <alignment horizontal="right" vertical="center" wrapText="1"/>
    </xf>
    <xf numFmtId="0" fontId="0" fillId="0" borderId="1" xfId="0" applyBorder="1"/>
    <xf numFmtId="0" fontId="4" fillId="85" borderId="146" xfId="0" applyFont="1" applyFill="1" applyBorder="1" applyAlignment="1">
      <alignment horizontal="center" vertical="center" wrapText="1"/>
    </xf>
    <xf numFmtId="0" fontId="5" fillId="86" borderId="146" xfId="0" applyFont="1" applyFill="1" applyBorder="1" applyAlignment="1">
      <alignment vertical="center" wrapText="1"/>
    </xf>
    <xf numFmtId="198" fontId="5" fillId="86" borderId="146" xfId="7" applyNumberFormat="1" applyFont="1" applyFill="1" applyBorder="1" applyAlignment="1">
      <alignment vertical="center"/>
    </xf>
    <xf numFmtId="198" fontId="5" fillId="86" borderId="155" xfId="7" applyNumberFormat="1" applyFont="1" applyFill="1" applyBorder="1" applyAlignment="1">
      <alignment vertical="center"/>
    </xf>
    <xf numFmtId="0" fontId="144" fillId="82" borderId="146" xfId="0" applyFont="1" applyFill="1" applyBorder="1" applyAlignment="1">
      <alignment horizontal="left" vertical="center" wrapText="1" indent="3"/>
    </xf>
    <xf numFmtId="198" fontId="5" fillId="35" borderId="146" xfId="7" applyNumberFormat="1" applyFont="1" applyFill="1" applyBorder="1" applyAlignment="1">
      <alignment vertical="center"/>
    </xf>
    <xf numFmtId="0" fontId="151" fillId="82" borderId="146" xfId="0" applyFont="1" applyFill="1" applyBorder="1" applyAlignment="1">
      <alignment horizontal="left" vertical="center" wrapText="1" indent="5"/>
    </xf>
    <xf numFmtId="0" fontId="152" fillId="83" borderId="146" xfId="0" applyFont="1" applyFill="1" applyBorder="1" applyAlignment="1">
      <alignment horizontal="left" vertical="center" wrapText="1" indent="1"/>
    </xf>
    <xf numFmtId="198" fontId="152" fillId="83" borderId="146" xfId="7" applyNumberFormat="1" applyFont="1" applyFill="1" applyBorder="1" applyAlignment="1">
      <alignment vertical="center"/>
    </xf>
    <xf numFmtId="198" fontId="152" fillId="84" borderId="155" xfId="7" applyNumberFormat="1" applyFont="1" applyFill="1" applyBorder="1" applyAlignment="1">
      <alignment vertical="center"/>
    </xf>
    <xf numFmtId="198" fontId="153" fillId="82" borderId="146" xfId="7" applyNumberFormat="1" applyFont="1" applyFill="1" applyBorder="1" applyAlignment="1">
      <alignment vertical="center"/>
    </xf>
    <xf numFmtId="198" fontId="153" fillId="84" borderId="155" xfId="7" applyNumberFormat="1" applyFont="1" applyFill="1" applyBorder="1" applyAlignment="1">
      <alignment vertical="center"/>
    </xf>
    <xf numFmtId="0" fontId="151" fillId="82" borderId="153" xfId="0" applyFont="1" applyFill="1" applyBorder="1" applyAlignment="1">
      <alignment horizontal="left" vertical="center" wrapText="1" indent="5"/>
    </xf>
    <xf numFmtId="198" fontId="153" fillId="82" borderId="153" xfId="7" applyNumberFormat="1" applyFont="1" applyFill="1" applyBorder="1" applyAlignment="1">
      <alignment vertical="center"/>
    </xf>
    <xf numFmtId="198" fontId="153" fillId="84" borderId="152" xfId="7" applyNumberFormat="1" applyFont="1" applyFill="1" applyBorder="1" applyAlignment="1">
      <alignment vertical="center"/>
    </xf>
    <xf numFmtId="0" fontId="6" fillId="0" borderId="146" xfId="13" applyFont="1" applyBorder="1" applyAlignment="1" applyProtection="1">
      <alignment wrapText="1"/>
      <protection locked="0"/>
    </xf>
    <xf numFmtId="0" fontId="6" fillId="0" borderId="3" xfId="13" applyFont="1" applyBorder="1" applyAlignment="1" applyProtection="1">
      <alignment vertical="center" wrapText="1"/>
      <protection locked="0"/>
    </xf>
    <xf numFmtId="49" fontId="154" fillId="0" borderId="98" xfId="0" applyNumberFormat="1" applyFont="1" applyBorder="1" applyAlignment="1">
      <alignment horizontal="right" vertical="center"/>
    </xf>
    <xf numFmtId="0" fontId="154" fillId="0" borderId="146" xfId="12672" applyFont="1" applyBorder="1" applyAlignment="1">
      <alignment horizontal="left" vertical="center" wrapText="1"/>
    </xf>
    <xf numFmtId="0" fontId="154" fillId="0" borderId="147" xfId="0" applyFont="1" applyBorder="1" applyAlignment="1">
      <alignment horizontal="left" vertical="top" wrapText="1"/>
    </xf>
    <xf numFmtId="0" fontId="154" fillId="0" borderId="146" xfId="0" applyFont="1" applyBorder="1" applyAlignment="1">
      <alignment vertical="center" wrapText="1"/>
    </xf>
    <xf numFmtId="0" fontId="131" fillId="0" borderId="146" xfId="21414" applyFont="1" applyBorder="1" applyAlignment="1">
      <alignment horizontal="left" vertical="center" wrapText="1"/>
    </xf>
    <xf numFmtId="0" fontId="4" fillId="0" borderId="146" xfId="0" applyFont="1" applyBorder="1"/>
    <xf numFmtId="0" fontId="10" fillId="0" borderId="146" xfId="17" applyFill="1" applyBorder="1" applyAlignment="1" applyProtection="1"/>
    <xf numFmtId="0" fontId="138" fillId="3" borderId="146" xfId="5" applyFont="1" applyFill="1" applyBorder="1" applyProtection="1">
      <protection locked="0"/>
    </xf>
    <xf numFmtId="0" fontId="138" fillId="0" borderId="146" xfId="21416" applyFont="1" applyBorder="1" applyAlignment="1" applyProtection="1">
      <alignment horizontal="center" vertical="top" wrapText="1"/>
      <protection locked="0"/>
    </xf>
    <xf numFmtId="0" fontId="155" fillId="3" borderId="146" xfId="21416" applyFont="1" applyFill="1" applyBorder="1" applyAlignment="1" applyProtection="1">
      <alignment wrapText="1"/>
      <protection locked="0"/>
    </xf>
    <xf numFmtId="3" fontId="138" fillId="80" borderId="146" xfId="5" applyNumberFormat="1" applyFont="1" applyFill="1" applyBorder="1"/>
    <xf numFmtId="0" fontId="136" fillId="3" borderId="146" xfId="21416" applyFont="1" applyFill="1" applyBorder="1" applyAlignment="1" applyProtection="1">
      <alignment horizontal="right" wrapText="1"/>
      <protection locked="0"/>
    </xf>
    <xf numFmtId="3" fontId="138" fillId="0" borderId="146" xfId="5" applyNumberFormat="1" applyFont="1" applyBorder="1"/>
    <xf numFmtId="0" fontId="156" fillId="0" borderId="0" xfId="21415" applyFont="1" applyAlignment="1" applyProtection="1">
      <alignment vertical="center"/>
      <protection locked="0"/>
    </xf>
    <xf numFmtId="0" fontId="111" fillId="76" borderId="149" xfId="21412" applyFont="1" applyFill="1" applyBorder="1" applyAlignment="1" applyProtection="1">
      <alignment vertical="center" wrapText="1"/>
      <protection locked="0"/>
    </xf>
    <xf numFmtId="0" fontId="61" fillId="76" borderId="148" xfId="21412" applyFont="1" applyFill="1" applyBorder="1" applyProtection="1">
      <alignment vertical="center"/>
      <protection locked="0"/>
    </xf>
    <xf numFmtId="0" fontId="112" fillId="69" borderId="147" xfId="21412" applyFont="1" applyFill="1" applyBorder="1" applyAlignment="1" applyProtection="1">
      <alignment horizontal="center" vertical="center"/>
      <protection locked="0"/>
    </xf>
    <xf numFmtId="0" fontId="112" fillId="0" borderId="148" xfId="21412" applyFont="1" applyBorder="1" applyAlignment="1" applyProtection="1">
      <alignment horizontal="left" vertical="center" wrapText="1"/>
      <protection locked="0"/>
    </xf>
    <xf numFmtId="169" fontId="112" fillId="0" borderId="146" xfId="948" applyNumberFormat="1" applyFont="1" applyFill="1" applyBorder="1" applyAlignment="1" applyProtection="1">
      <alignment horizontal="right" vertical="center"/>
      <protection locked="0"/>
    </xf>
    <xf numFmtId="0" fontId="111" fillId="77" borderId="146" xfId="21412" applyFont="1" applyFill="1" applyBorder="1" applyAlignment="1" applyProtection="1">
      <alignment horizontal="center" vertical="center"/>
      <protection locked="0"/>
    </xf>
    <xf numFmtId="0" fontId="111" fillId="77" borderId="148" xfId="21412" applyFont="1" applyFill="1" applyBorder="1" applyAlignment="1" applyProtection="1">
      <alignment vertical="top" wrapText="1"/>
      <protection locked="0"/>
    </xf>
    <xf numFmtId="169" fontId="112" fillId="77" borderId="146" xfId="948" applyNumberFormat="1" applyFont="1" applyFill="1" applyBorder="1" applyAlignment="1" applyProtection="1">
      <alignment horizontal="right" vertical="center"/>
    </xf>
    <xf numFmtId="0" fontId="111" fillId="76" borderId="149" xfId="21412" applyFont="1" applyFill="1" applyBorder="1" applyProtection="1">
      <alignment vertical="center"/>
      <protection locked="0"/>
    </xf>
    <xf numFmtId="169" fontId="61" fillId="76" borderId="148" xfId="948" applyNumberFormat="1" applyFont="1" applyFill="1" applyBorder="1" applyAlignment="1" applyProtection="1">
      <alignment horizontal="right" vertical="center"/>
      <protection locked="0"/>
    </xf>
    <xf numFmtId="0" fontId="113" fillId="69" borderId="147" xfId="21412" applyFont="1" applyFill="1" applyBorder="1" applyAlignment="1" applyProtection="1">
      <alignment horizontal="center" vertical="center"/>
      <protection locked="0"/>
    </xf>
    <xf numFmtId="0" fontId="112" fillId="69" borderId="146" xfId="21412" applyFont="1" applyFill="1" applyBorder="1" applyAlignment="1" applyProtection="1">
      <alignment vertical="center" wrapText="1"/>
      <protection locked="0"/>
    </xf>
    <xf numFmtId="0" fontId="112" fillId="69" borderId="146" xfId="21412" applyFont="1" applyFill="1" applyBorder="1" applyAlignment="1" applyProtection="1">
      <alignment horizontal="left" vertical="center" wrapText="1"/>
      <protection locked="0"/>
    </xf>
    <xf numFmtId="0" fontId="112" fillId="0" borderId="146" xfId="21412" applyFont="1" applyBorder="1" applyAlignment="1" applyProtection="1">
      <alignment horizontal="left" vertical="center" wrapText="1"/>
      <protection locked="0"/>
    </xf>
    <xf numFmtId="0" fontId="113" fillId="3" borderId="147" xfId="21412" applyFont="1" applyFill="1" applyBorder="1" applyAlignment="1" applyProtection="1">
      <alignment horizontal="center" vertical="center"/>
      <protection locked="0"/>
    </xf>
    <xf numFmtId="0" fontId="112" fillId="0" borderId="146" xfId="21412" applyFont="1" applyBorder="1" applyAlignment="1" applyProtection="1">
      <alignment vertical="center" wrapText="1"/>
      <protection locked="0"/>
    </xf>
    <xf numFmtId="0" fontId="114" fillId="77" borderId="146" xfId="21412" applyFont="1" applyFill="1" applyBorder="1" applyAlignment="1" applyProtection="1">
      <alignment horizontal="center" vertical="center"/>
      <protection locked="0"/>
    </xf>
    <xf numFmtId="0" fontId="111" fillId="77" borderId="148" xfId="21412" applyFont="1" applyFill="1" applyBorder="1" applyAlignment="1" applyProtection="1">
      <alignment vertical="center" wrapText="1"/>
      <protection locked="0"/>
    </xf>
    <xf numFmtId="169" fontId="111" fillId="76" borderId="148" xfId="948" applyNumberFormat="1" applyFont="1" applyFill="1" applyBorder="1" applyAlignment="1" applyProtection="1">
      <alignment horizontal="right" vertical="center"/>
      <protection locked="0"/>
    </xf>
    <xf numFmtId="0" fontId="112" fillId="69" borderId="148" xfId="21412" applyFont="1" applyFill="1" applyBorder="1" applyAlignment="1" applyProtection="1">
      <alignment vertical="center" wrapText="1"/>
      <protection locked="0"/>
    </xf>
    <xf numFmtId="0" fontId="61" fillId="76" borderId="149" xfId="21412" applyFont="1" applyFill="1" applyBorder="1" applyProtection="1">
      <alignment vertical="center"/>
      <protection locked="0"/>
    </xf>
    <xf numFmtId="169" fontId="112" fillId="3" borderId="146" xfId="948" applyNumberFormat="1" applyFont="1" applyFill="1" applyBorder="1" applyAlignment="1" applyProtection="1">
      <alignment horizontal="right" vertical="center"/>
      <protection locked="0"/>
    </xf>
    <xf numFmtId="0" fontId="113" fillId="3" borderId="146" xfId="21412" applyFont="1" applyFill="1" applyBorder="1" applyAlignment="1" applyProtection="1">
      <alignment horizontal="center" vertical="center"/>
      <protection locked="0"/>
    </xf>
    <xf numFmtId="0" fontId="112" fillId="69" borderId="148" xfId="21412" applyFont="1" applyFill="1" applyBorder="1" applyAlignment="1" applyProtection="1">
      <alignment horizontal="left" vertical="center" wrapText="1"/>
      <protection locked="0"/>
    </xf>
    <xf numFmtId="0" fontId="155" fillId="3" borderId="0" xfId="21415" applyFont="1" applyFill="1" applyAlignment="1" applyProtection="1">
      <alignment vertical="center"/>
      <protection locked="0"/>
    </xf>
    <xf numFmtId="0" fontId="138" fillId="3" borderId="146" xfId="5" applyFont="1" applyFill="1" applyBorder="1" applyAlignment="1" applyProtection="1">
      <alignment vertical="center" wrapText="1"/>
      <protection locked="0"/>
    </xf>
    <xf numFmtId="0" fontId="138" fillId="0" borderId="146" xfId="21416" applyFont="1" applyBorder="1" applyAlignment="1" applyProtection="1">
      <alignment horizontal="center" vertical="center" wrapText="1"/>
      <protection locked="0"/>
    </xf>
    <xf numFmtId="3" fontId="138" fillId="3" borderId="146" xfId="1" applyNumberFormat="1" applyFont="1" applyFill="1" applyBorder="1" applyAlignment="1" applyProtection="1">
      <alignment horizontal="center" vertical="center" wrapText="1"/>
      <protection locked="0"/>
    </xf>
    <xf numFmtId="9" fontId="138" fillId="3" borderId="146" xfId="15" applyNumberFormat="1" applyFont="1" applyFill="1" applyBorder="1" applyAlignment="1" applyProtection="1">
      <alignment horizontal="center" vertical="center" wrapText="1"/>
      <protection locked="0"/>
    </xf>
    <xf numFmtId="0" fontId="138" fillId="3" borderId="146" xfId="21416" applyFont="1" applyFill="1" applyBorder="1" applyAlignment="1" applyProtection="1">
      <alignment horizontal="center" vertical="center" wrapText="1"/>
      <protection locked="0"/>
    </xf>
    <xf numFmtId="0" fontId="155" fillId="3" borderId="146" xfId="21416" applyFont="1" applyFill="1" applyBorder="1" applyProtection="1">
      <protection locked="0"/>
    </xf>
    <xf numFmtId="0" fontId="158" fillId="3" borderId="146" xfId="21416" applyFont="1" applyFill="1" applyBorder="1" applyAlignment="1" applyProtection="1">
      <alignment horizontal="right"/>
      <protection locked="0"/>
    </xf>
    <xf numFmtId="199" fontId="138" fillId="80" borderId="146" xfId="5" applyNumberFormat="1" applyFont="1" applyFill="1" applyBorder="1" applyProtection="1">
      <protection locked="0"/>
    </xf>
    <xf numFmtId="169" fontId="138" fillId="80" borderId="146" xfId="1" applyNumberFormat="1" applyFont="1" applyFill="1" applyBorder="1" applyAlignment="1" applyProtection="1"/>
    <xf numFmtId="0" fontId="138" fillId="3" borderId="146" xfId="21416" applyFont="1" applyFill="1" applyBorder="1" applyAlignment="1" applyProtection="1">
      <alignment horizontal="left" vertical="center"/>
      <protection locked="0"/>
    </xf>
    <xf numFmtId="3" fontId="138" fillId="3" borderId="146" xfId="5" applyNumberFormat="1" applyFont="1" applyFill="1" applyBorder="1" applyProtection="1">
      <protection locked="0"/>
    </xf>
    <xf numFmtId="0" fontId="136" fillId="3" borderId="146" xfId="21416" applyFont="1" applyFill="1" applyBorder="1" applyAlignment="1" applyProtection="1">
      <alignment horizontal="right"/>
      <protection locked="0"/>
    </xf>
    <xf numFmtId="0" fontId="138" fillId="0" borderId="146" xfId="21416" applyFont="1" applyBorder="1" applyAlignment="1" applyProtection="1">
      <alignment horizontal="left" vertical="center"/>
      <protection locked="0"/>
    </xf>
    <xf numFmtId="0" fontId="155" fillId="3" borderId="146" xfId="16" applyFont="1" applyFill="1" applyBorder="1" applyProtection="1">
      <protection locked="0"/>
    </xf>
    <xf numFmtId="3" fontId="155" fillId="76" borderId="146" xfId="16" applyNumberFormat="1" applyFont="1" applyFill="1" applyBorder="1"/>
    <xf numFmtId="9" fontId="4" fillId="0" borderId="21" xfId="20961" applyFont="1" applyBorder="1"/>
    <xf numFmtId="0" fontId="8" fillId="0" borderId="156" xfId="0" applyFont="1" applyBorder="1" applyAlignment="1">
      <alignment vertical="center"/>
    </xf>
    <xf numFmtId="0" fontId="8" fillId="0" borderId="105" xfId="0" applyFont="1" applyBorder="1" applyAlignment="1">
      <alignment vertical="center"/>
    </xf>
    <xf numFmtId="0" fontId="12" fillId="0" borderId="145" xfId="0" applyFont="1" applyBorder="1" applyAlignment="1">
      <alignment wrapText="1"/>
    </xf>
    <xf numFmtId="0" fontId="4" fillId="0" borderId="106" xfId="0" applyFont="1" applyBorder="1"/>
    <xf numFmtId="0" fontId="8" fillId="0" borderId="154" xfId="0" applyFont="1" applyBorder="1"/>
    <xf numFmtId="0" fontId="4" fillId="0" borderId="152" xfId="0" applyFont="1" applyBorder="1"/>
    <xf numFmtId="10" fontId="8" fillId="2" borderId="98" xfId="20961" applyNumberFormat="1" applyFont="1" applyFill="1" applyBorder="1" applyAlignment="1" applyProtection="1">
      <alignment vertical="center"/>
      <protection locked="0"/>
    </xf>
    <xf numFmtId="10" fontId="16" fillId="2" borderId="98" xfId="20961" applyNumberFormat="1" applyFont="1" applyFill="1" applyBorder="1" applyAlignment="1" applyProtection="1">
      <alignment vertical="center"/>
      <protection locked="0"/>
    </xf>
    <xf numFmtId="10" fontId="16" fillId="2" borderId="112" xfId="20961" applyNumberFormat="1" applyFont="1" applyFill="1" applyBorder="1" applyAlignment="1" applyProtection="1">
      <alignment vertical="center"/>
      <protection locked="0"/>
    </xf>
    <xf numFmtId="10" fontId="8" fillId="2" borderId="112" xfId="20961" applyNumberFormat="1" applyFont="1" applyFill="1" applyBorder="1" applyAlignment="1" applyProtection="1">
      <alignment vertical="center"/>
      <protection locked="0"/>
    </xf>
    <xf numFmtId="10" fontId="8" fillId="2" borderId="23" xfId="20961" applyNumberFormat="1" applyFont="1" applyFill="1" applyBorder="1" applyAlignment="1" applyProtection="1">
      <alignment vertical="center"/>
      <protection locked="0"/>
    </xf>
    <xf numFmtId="10" fontId="16" fillId="2" borderId="23" xfId="20961" applyNumberFormat="1" applyFont="1" applyFill="1" applyBorder="1" applyAlignment="1" applyProtection="1">
      <alignment vertical="center"/>
      <protection locked="0"/>
    </xf>
    <xf numFmtId="10" fontId="16" fillId="2" borderId="24" xfId="20961" applyNumberFormat="1" applyFont="1" applyFill="1" applyBorder="1" applyAlignment="1" applyProtection="1">
      <alignment vertical="center"/>
      <protection locked="0"/>
    </xf>
    <xf numFmtId="169" fontId="0" fillId="0" borderId="98" xfId="7" applyNumberFormat="1" applyFont="1" applyBorder="1"/>
    <xf numFmtId="169" fontId="0" fillId="35" borderId="98" xfId="7" applyNumberFormat="1" applyFont="1" applyFill="1" applyBorder="1"/>
    <xf numFmtId="169" fontId="0" fillId="0" borderId="98" xfId="7" applyNumberFormat="1" applyFont="1" applyBorder="1" applyAlignment="1">
      <alignment vertical="center"/>
    </xf>
    <xf numFmtId="169" fontId="0" fillId="35" borderId="98" xfId="7" applyNumberFormat="1" applyFont="1" applyFill="1" applyBorder="1" applyAlignment="1">
      <alignment vertical="center"/>
    </xf>
    <xf numFmtId="169" fontId="0" fillId="0" borderId="138" xfId="7" applyNumberFormat="1" applyFont="1" applyBorder="1"/>
    <xf numFmtId="169" fontId="0" fillId="35" borderId="138" xfId="7" applyNumberFormat="1" applyFont="1" applyFill="1" applyBorder="1"/>
    <xf numFmtId="169" fontId="0" fillId="0" borderId="146" xfId="7" applyNumberFormat="1" applyFont="1" applyBorder="1"/>
    <xf numFmtId="169" fontId="8" fillId="0" borderId="138" xfId="7" applyNumberFormat="1" applyFont="1" applyBorder="1" applyAlignment="1">
      <alignment horizontal="right"/>
    </xf>
    <xf numFmtId="169" fontId="8" fillId="35" borderId="138" xfId="7" applyNumberFormat="1" applyFont="1" applyFill="1" applyBorder="1" applyAlignment="1">
      <alignment horizontal="right"/>
    </xf>
    <xf numFmtId="169" fontId="8" fillId="35" borderId="112" xfId="7" applyNumberFormat="1" applyFont="1" applyFill="1" applyBorder="1" applyAlignment="1">
      <alignment horizontal="right"/>
    </xf>
    <xf numFmtId="169" fontId="8" fillId="0" borderId="146" xfId="7" applyNumberFormat="1" applyFont="1" applyBorder="1" applyAlignment="1">
      <alignment horizontal="right"/>
    </xf>
    <xf numFmtId="169" fontId="4" fillId="0" borderId="112" xfId="7" applyNumberFormat="1" applyFont="1" applyBorder="1" applyAlignment="1">
      <alignment horizontal="right" vertical="center" wrapText="1"/>
    </xf>
    <xf numFmtId="169" fontId="5" fillId="35" borderId="112" xfId="7" applyNumberFormat="1" applyFont="1" applyFill="1" applyBorder="1" applyAlignment="1">
      <alignment horizontal="right" vertical="center" wrapText="1"/>
    </xf>
    <xf numFmtId="169" fontId="108" fillId="0" borderId="112" xfId="7" applyNumberFormat="1" applyFont="1" applyBorder="1" applyAlignment="1">
      <alignment horizontal="right" vertical="center" wrapText="1"/>
    </xf>
    <xf numFmtId="169" fontId="6" fillId="0" borderId="24" xfId="7" applyNumberFormat="1" applyFont="1" applyFill="1" applyBorder="1" applyAlignment="1" applyProtection="1">
      <alignment horizontal="right" vertical="center"/>
    </xf>
    <xf numFmtId="169" fontId="21" fillId="0" borderId="30" xfId="7" applyNumberFormat="1" applyFont="1" applyBorder="1" applyAlignment="1">
      <alignment horizontal="center" vertical="center"/>
    </xf>
    <xf numFmtId="169" fontId="22" fillId="0" borderId="12" xfId="7" applyNumberFormat="1" applyFont="1" applyBorder="1" applyAlignment="1">
      <alignment horizontal="center" vertical="center"/>
    </xf>
    <xf numFmtId="169" fontId="21" fillId="0" borderId="12" xfId="7" applyNumberFormat="1" applyFont="1" applyBorder="1" applyAlignment="1">
      <alignment horizontal="center" vertical="center"/>
    </xf>
    <xf numFmtId="169" fontId="18" fillId="0" borderId="12" xfId="7" applyNumberFormat="1" applyFont="1" applyBorder="1" applyAlignment="1">
      <alignment horizontal="center" vertical="center"/>
    </xf>
    <xf numFmtId="169" fontId="103" fillId="0" borderId="12" xfId="7" applyNumberFormat="1" applyFont="1" applyBorder="1" applyAlignment="1">
      <alignment horizontal="center" vertical="center"/>
    </xf>
    <xf numFmtId="169" fontId="22" fillId="0" borderId="13" xfId="7" applyNumberFormat="1" applyFont="1" applyBorder="1" applyAlignment="1">
      <alignment horizontal="center" vertical="center"/>
    </xf>
    <xf numFmtId="169" fontId="21" fillId="0" borderId="14" xfId="7" applyNumberFormat="1" applyFont="1" applyBorder="1" applyAlignment="1">
      <alignment horizontal="center" vertical="center"/>
    </xf>
    <xf numFmtId="169" fontId="21" fillId="0" borderId="15" xfId="7" applyNumberFormat="1" applyFont="1" applyBorder="1" applyAlignment="1">
      <alignment horizontal="center" vertical="center"/>
    </xf>
    <xf numFmtId="169" fontId="21" fillId="0" borderId="13" xfId="7" applyNumberFormat="1" applyFont="1" applyBorder="1" applyAlignment="1">
      <alignment horizontal="center" vertical="center"/>
    </xf>
    <xf numFmtId="169" fontId="18" fillId="0" borderId="13" xfId="7" applyNumberFormat="1" applyFont="1" applyBorder="1" applyAlignment="1">
      <alignment vertical="center"/>
    </xf>
    <xf numFmtId="169" fontId="22" fillId="0" borderId="138" xfId="7" applyNumberFormat="1" applyFont="1" applyBorder="1" applyAlignment="1">
      <alignment horizontal="center" vertical="center"/>
    </xf>
    <xf numFmtId="169" fontId="21" fillId="0" borderId="138" xfId="7" applyNumberFormat="1" applyFont="1" applyBorder="1" applyAlignment="1">
      <alignment horizontal="center" vertical="center"/>
    </xf>
    <xf numFmtId="169" fontId="21" fillId="0" borderId="138" xfId="7" applyNumberFormat="1" applyFont="1" applyBorder="1" applyAlignment="1">
      <alignment horizontal="center"/>
    </xf>
    <xf numFmtId="169" fontId="22" fillId="0" borderId="138" xfId="7" applyNumberFormat="1" applyFont="1" applyBorder="1" applyAlignment="1">
      <alignment horizontal="center"/>
    </xf>
    <xf numFmtId="169" fontId="22" fillId="0" borderId="138" xfId="7" applyNumberFormat="1" applyFont="1" applyBorder="1"/>
    <xf numFmtId="169" fontId="4" fillId="0" borderId="3" xfId="7" applyNumberFormat="1" applyFont="1" applyBorder="1"/>
    <xf numFmtId="169" fontId="4" fillId="0" borderId="8" xfId="7" applyNumberFormat="1" applyFont="1" applyBorder="1"/>
    <xf numFmtId="169" fontId="4" fillId="0" borderId="20" xfId="7" applyNumberFormat="1" applyFont="1" applyBorder="1"/>
    <xf numFmtId="169" fontId="4" fillId="35" borderId="23" xfId="7" applyNumberFormat="1" applyFont="1" applyFill="1" applyBorder="1"/>
    <xf numFmtId="169" fontId="4" fillId="35" borderId="24" xfId="7" applyNumberFormat="1" applyFont="1" applyFill="1" applyBorder="1"/>
    <xf numFmtId="169" fontId="4" fillId="0" borderId="19" xfId="7" applyNumberFormat="1" applyFont="1" applyBorder="1"/>
    <xf numFmtId="169" fontId="4" fillId="0" borderId="21" xfId="7" applyNumberFormat="1" applyFont="1" applyBorder="1" applyAlignment="1">
      <alignment wrapText="1"/>
    </xf>
    <xf numFmtId="169" fontId="4" fillId="0" borderId="21" xfId="7" applyNumberFormat="1" applyFont="1" applyBorder="1"/>
    <xf numFmtId="169" fontId="4" fillId="35" borderId="51" xfId="7" applyNumberFormat="1" applyFont="1" applyFill="1" applyBorder="1"/>
    <xf numFmtId="169" fontId="4" fillId="35" borderId="22" xfId="7" applyNumberFormat="1" applyFont="1" applyFill="1" applyBorder="1"/>
    <xf numFmtId="169" fontId="4" fillId="35" borderId="52" xfId="7" applyNumberFormat="1" applyFont="1" applyFill="1" applyBorder="1"/>
    <xf numFmtId="169" fontId="25" fillId="36" borderId="0" xfId="7" applyNumberFormat="1" applyFont="1" applyFill="1"/>
    <xf numFmtId="169" fontId="4" fillId="0" borderId="53" xfId="7" applyNumberFormat="1" applyFont="1" applyBorder="1" applyAlignment="1">
      <alignment vertical="center"/>
    </xf>
    <xf numFmtId="169" fontId="4" fillId="0" borderId="64" xfId="7" applyNumberFormat="1" applyFont="1" applyBorder="1" applyAlignment="1">
      <alignment vertical="center"/>
    </xf>
    <xf numFmtId="169" fontId="4" fillId="3" borderId="151" xfId="7" applyNumberFormat="1" applyFont="1" applyFill="1" applyBorder="1" applyAlignment="1">
      <alignment vertical="center"/>
    </xf>
    <xf numFmtId="169" fontId="4" fillId="3" borderId="21" xfId="7" applyNumberFormat="1" applyFont="1" applyFill="1" applyBorder="1" applyAlignment="1">
      <alignment vertical="center"/>
    </xf>
    <xf numFmtId="169" fontId="4" fillId="0" borderId="146" xfId="7" applyNumberFormat="1" applyFont="1" applyBorder="1" applyAlignment="1">
      <alignment vertical="center"/>
    </xf>
    <xf numFmtId="169" fontId="4" fillId="0" borderId="149" xfId="7" applyNumberFormat="1" applyFont="1" applyBorder="1" applyAlignment="1">
      <alignment vertical="center"/>
    </xf>
    <xf numFmtId="169" fontId="4" fillId="0" borderId="155" xfId="7" applyNumberFormat="1" applyFont="1" applyBorder="1" applyAlignment="1">
      <alignment vertical="center"/>
    </xf>
    <xf numFmtId="169" fontId="4" fillId="0" borderId="153" xfId="7" applyNumberFormat="1" applyFont="1" applyBorder="1" applyAlignment="1">
      <alignment vertical="center"/>
    </xf>
    <xf numFmtId="169" fontId="4" fillId="0" borderId="25" xfId="7" applyNumberFormat="1" applyFont="1" applyBorder="1" applyAlignment="1">
      <alignment vertical="center"/>
    </xf>
    <xf numFmtId="169" fontId="4" fillId="0" borderId="152" xfId="7" applyNumberFormat="1" applyFont="1" applyBorder="1" applyAlignment="1">
      <alignment vertical="center"/>
    </xf>
    <xf numFmtId="169" fontId="4" fillId="0" borderId="26" xfId="7" applyNumberFormat="1" applyFont="1" applyBorder="1" applyAlignment="1">
      <alignment vertical="center"/>
    </xf>
    <xf numFmtId="169" fontId="4" fillId="0" borderId="18" xfId="7" applyNumberFormat="1" applyFont="1" applyBorder="1" applyAlignment="1">
      <alignment vertical="center"/>
    </xf>
    <xf numFmtId="169" fontId="4" fillId="0" borderId="145" xfId="7" applyNumberFormat="1" applyFont="1" applyBorder="1" applyAlignment="1">
      <alignment vertical="center"/>
    </xf>
    <xf numFmtId="169" fontId="4" fillId="0" borderId="106" xfId="7" applyNumberFormat="1" applyFont="1" applyBorder="1" applyAlignment="1">
      <alignment vertical="center"/>
    </xf>
    <xf numFmtId="9" fontId="4" fillId="0" borderId="93" xfId="20961" applyFont="1" applyBorder="1" applyAlignment="1">
      <alignment vertical="center"/>
    </xf>
    <xf numFmtId="9" fontId="4" fillId="0" borderId="108" xfId="20961" applyFont="1" applyBorder="1" applyAlignment="1">
      <alignment vertical="center"/>
    </xf>
    <xf numFmtId="9" fontId="112" fillId="77" borderId="146" xfId="20961" applyFont="1" applyFill="1" applyBorder="1" applyAlignment="1" applyProtection="1">
      <alignment horizontal="right" vertical="center"/>
    </xf>
    <xf numFmtId="169" fontId="119" fillId="0" borderId="138" xfId="7" applyNumberFormat="1" applyFont="1" applyBorder="1"/>
    <xf numFmtId="169" fontId="115" fillId="0" borderId="146" xfId="7" applyNumberFormat="1" applyFont="1" applyBorder="1"/>
    <xf numFmtId="169" fontId="115" fillId="35" borderId="146" xfId="7" applyNumberFormat="1" applyFont="1" applyFill="1" applyBorder="1"/>
    <xf numFmtId="169" fontId="118" fillId="0" borderId="146" xfId="7" applyNumberFormat="1" applyFont="1" applyBorder="1"/>
    <xf numFmtId="169" fontId="118" fillId="35" borderId="146" xfId="7" applyNumberFormat="1" applyFont="1" applyFill="1" applyBorder="1"/>
    <xf numFmtId="169" fontId="116" fillId="0" borderId="0" xfId="7" applyNumberFormat="1" applyFont="1"/>
    <xf numFmtId="169" fontId="116" fillId="0" borderId="146" xfId="7" applyNumberFormat="1" applyFont="1" applyBorder="1"/>
    <xf numFmtId="169" fontId="119" fillId="0" borderId="146" xfId="7" applyNumberFormat="1" applyFont="1" applyBorder="1"/>
    <xf numFmtId="169" fontId="115" fillId="0" borderId="146" xfId="7" applyNumberFormat="1" applyFont="1" applyBorder="1" applyAlignment="1">
      <alignment horizontal="left" indent="1"/>
    </xf>
    <xf numFmtId="169" fontId="118" fillId="80" borderId="146" xfId="7" applyNumberFormat="1" applyFont="1" applyFill="1" applyBorder="1"/>
    <xf numFmtId="169" fontId="118" fillId="0" borderId="69" xfId="7" applyNumberFormat="1" applyFont="1" applyBorder="1"/>
    <xf numFmtId="169" fontId="118" fillId="0" borderId="155" xfId="7" applyNumberFormat="1" applyFont="1" applyBorder="1"/>
    <xf numFmtId="169" fontId="115" fillId="0" borderId="156" xfId="7" applyNumberFormat="1" applyFont="1" applyBorder="1" applyAlignment="1">
      <alignment horizontal="left" indent="1"/>
    </xf>
    <xf numFmtId="169" fontId="115" fillId="0" borderId="155" xfId="7" applyNumberFormat="1" applyFont="1" applyBorder="1"/>
    <xf numFmtId="169" fontId="115" fillId="0" borderId="156" xfId="7" applyNumberFormat="1" applyFont="1" applyBorder="1" applyAlignment="1">
      <alignment horizontal="left" indent="2"/>
    </xf>
    <xf numFmtId="169" fontId="115" fillId="0" borderId="156" xfId="7" applyNumberFormat="1" applyFont="1" applyBorder="1" applyAlignment="1">
      <alignment horizontal="left" indent="3"/>
    </xf>
    <xf numFmtId="169" fontId="115" fillId="79" borderId="156" xfId="7" applyNumberFormat="1" applyFont="1" applyFill="1" applyBorder="1"/>
    <xf numFmtId="169" fontId="115" fillId="79" borderId="146" xfId="7" applyNumberFormat="1" applyFont="1" applyFill="1" applyBorder="1"/>
    <xf numFmtId="169" fontId="115" fillId="79" borderId="155" xfId="7" applyNumberFormat="1" applyFont="1" applyFill="1" applyBorder="1"/>
    <xf numFmtId="169" fontId="115" fillId="0" borderId="156" xfId="7" applyNumberFormat="1" applyFont="1" applyBorder="1" applyAlignment="1">
      <alignment horizontal="left" vertical="top" wrapText="1" indent="2"/>
    </xf>
    <xf numFmtId="169" fontId="115" fillId="0" borderId="156" xfId="7" applyNumberFormat="1" applyFont="1" applyBorder="1" applyAlignment="1">
      <alignment horizontal="left" wrapText="1" indent="3"/>
    </xf>
    <xf numFmtId="169" fontId="115" fillId="0" borderId="156" xfId="7" applyNumberFormat="1" applyFont="1" applyBorder="1" applyAlignment="1">
      <alignment horizontal="left" wrapText="1" indent="2"/>
    </xf>
    <xf numFmtId="169" fontId="115" fillId="0" borderId="156" xfId="7" applyNumberFormat="1" applyFont="1" applyBorder="1" applyAlignment="1">
      <alignment horizontal="left" wrapText="1" indent="1"/>
    </xf>
    <xf numFmtId="169" fontId="115" fillId="0" borderId="154" xfId="7" applyNumberFormat="1" applyFont="1" applyBorder="1" applyAlignment="1">
      <alignment horizontal="left" wrapText="1" indent="1"/>
    </xf>
    <xf numFmtId="169" fontId="115" fillId="0" borderId="153" xfId="7" applyNumberFormat="1" applyFont="1" applyBorder="1"/>
    <xf numFmtId="169" fontId="115" fillId="0" borderId="152" xfId="7" applyNumberFormat="1" applyFont="1" applyBorder="1"/>
    <xf numFmtId="169" fontId="115" fillId="0" borderId="146" xfId="7" applyNumberFormat="1" applyFont="1" applyBorder="1" applyAlignment="1">
      <alignment horizontal="left" vertical="center" wrapText="1"/>
    </xf>
    <xf numFmtId="169" fontId="115" fillId="0" borderId="146" xfId="7" applyNumberFormat="1" applyFont="1" applyBorder="1" applyAlignment="1">
      <alignment horizontal="center" vertical="center" textRotation="90" wrapText="1"/>
    </xf>
    <xf numFmtId="169" fontId="115" fillId="0" borderId="146" xfId="7" applyNumberFormat="1" applyFont="1" applyBorder="1" applyAlignment="1">
      <alignment horizontal="center" vertical="center" wrapText="1"/>
    </xf>
    <xf numFmtId="169" fontId="115" fillId="0" borderId="146" xfId="7" applyNumberFormat="1" applyFont="1" applyBorder="1" applyAlignment="1">
      <alignment horizontal="center" vertical="center"/>
    </xf>
    <xf numFmtId="169" fontId="118" fillId="0" borderId="146" xfId="7" applyNumberFormat="1" applyFont="1" applyBorder="1" applyAlignment="1">
      <alignment horizontal="left" vertical="center" wrapText="1"/>
    </xf>
    <xf numFmtId="169" fontId="118" fillId="0" borderId="146" xfId="7" applyNumberFormat="1" applyFont="1" applyBorder="1" applyAlignment="1">
      <alignment horizontal="center" vertical="center"/>
    </xf>
    <xf numFmtId="168" fontId="120" fillId="0" borderId="146" xfId="7" applyFont="1" applyBorder="1"/>
    <xf numFmtId="169" fontId="120" fillId="0" borderId="146" xfId="7" applyNumberFormat="1" applyFont="1" applyBorder="1"/>
    <xf numFmtId="10" fontId="120" fillId="0" borderId="146" xfId="20961" applyNumberFormat="1" applyFont="1" applyBorder="1"/>
    <xf numFmtId="169" fontId="120" fillId="0" borderId="147" xfId="7" applyNumberFormat="1" applyFont="1" applyBorder="1"/>
    <xf numFmtId="10" fontId="120" fillId="0" borderId="147" xfId="20961" applyNumberFormat="1" applyFont="1" applyBorder="1"/>
    <xf numFmtId="168" fontId="120" fillId="0" borderId="147" xfId="7" applyFont="1" applyBorder="1"/>
    <xf numFmtId="0" fontId="162" fillId="0" borderId="0" xfId="0" applyFont="1" applyAlignment="1">
      <alignment horizontal="left" vertical="center" wrapText="1"/>
    </xf>
    <xf numFmtId="0" fontId="6" fillId="0" borderId="149" xfId="0" applyFont="1" applyBorder="1" applyAlignment="1">
      <alignment wrapText="1"/>
    </xf>
    <xf numFmtId="0" fontId="6" fillId="0" borderId="145" xfId="0" applyFont="1" applyBorder="1" applyAlignment="1">
      <alignment wrapText="1"/>
    </xf>
    <xf numFmtId="197" fontId="0" fillId="0" borderId="0" xfId="0" applyNumberFormat="1"/>
    <xf numFmtId="169" fontId="0" fillId="0" borderId="0" xfId="20961" applyNumberFormat="1" applyFont="1"/>
    <xf numFmtId="169" fontId="0" fillId="0" borderId="0" xfId="0" applyNumberFormat="1"/>
    <xf numFmtId="3" fontId="4" fillId="0" borderId="0" xfId="0" applyNumberFormat="1" applyFont="1"/>
    <xf numFmtId="10" fontId="4" fillId="0" borderId="155" xfId="20961" applyNumberFormat="1" applyFont="1" applyFill="1" applyBorder="1"/>
    <xf numFmtId="10" fontId="4" fillId="0" borderId="106" xfId="20961" applyNumberFormat="1" applyFont="1" applyFill="1" applyBorder="1"/>
    <xf numFmtId="0" fontId="12" fillId="0" borderId="149" xfId="0" applyFont="1" applyBorder="1" applyAlignment="1">
      <alignment wrapText="1"/>
    </xf>
    <xf numFmtId="0" fontId="4" fillId="0" borderId="155" xfId="0" applyFont="1" applyBorder="1"/>
    <xf numFmtId="43" fontId="0" fillId="0" borderId="0" xfId="0" applyNumberFormat="1"/>
    <xf numFmtId="168" fontId="4" fillId="0" borderId="0" xfId="7" applyFont="1" applyAlignment="1">
      <alignment horizontal="left" vertical="center"/>
    </xf>
    <xf numFmtId="169" fontId="4" fillId="0" borderId="0" xfId="0" applyNumberFormat="1" applyFont="1"/>
    <xf numFmtId="169" fontId="4" fillId="0" borderId="0" xfId="0" applyNumberFormat="1" applyFont="1" applyAlignment="1">
      <alignment horizontal="center" vertical="center" wrapText="1"/>
    </xf>
    <xf numFmtId="168" fontId="11" fillId="0" borderId="0" xfId="7" applyFont="1"/>
    <xf numFmtId="169" fontId="116" fillId="0" borderId="0" xfId="0" applyNumberFormat="1" applyFont="1"/>
    <xf numFmtId="169" fontId="115" fillId="0" borderId="0" xfId="0" applyNumberFormat="1" applyFont="1"/>
    <xf numFmtId="169" fontId="115" fillId="80" borderId="146" xfId="7" applyNumberFormat="1" applyFont="1" applyFill="1" applyBorder="1"/>
    <xf numFmtId="169" fontId="124" fillId="0" borderId="0" xfId="0" applyNumberFormat="1" applyFont="1"/>
    <xf numFmtId="169" fontId="138" fillId="0" borderId="0" xfId="0" applyNumberFormat="1" applyFont="1"/>
    <xf numFmtId="0" fontId="103" fillId="0" borderId="66" xfId="0" applyFont="1" applyBorder="1" applyAlignment="1">
      <alignment horizontal="left" vertical="center" wrapText="1"/>
    </xf>
    <xf numFmtId="0" fontId="103" fillId="0" borderId="65" xfId="0" applyFont="1" applyBorder="1" applyAlignment="1">
      <alignment horizontal="left" vertical="center" wrapText="1"/>
    </xf>
    <xf numFmtId="0" fontId="140" fillId="0" borderId="159" xfId="0" applyFont="1" applyBorder="1" applyAlignment="1">
      <alignment horizontal="center" vertical="center"/>
    </xf>
    <xf numFmtId="0" fontId="140" fillId="0" borderId="29" xfId="0" applyFont="1" applyBorder="1" applyAlignment="1">
      <alignment horizontal="center" vertical="center"/>
    </xf>
    <xf numFmtId="0" fontId="140" fillId="0" borderId="160" xfId="0" applyFont="1" applyBorder="1" applyAlignment="1">
      <alignment horizontal="center" vertical="center"/>
    </xf>
    <xf numFmtId="169" fontId="0" fillId="0" borderId="99" xfId="7" applyNumberFormat="1" applyFont="1" applyBorder="1" applyAlignment="1">
      <alignment horizontal="center"/>
    </xf>
    <xf numFmtId="169" fontId="0" fillId="0" borderId="96" xfId="7" applyNumberFormat="1" applyFont="1" applyBorder="1" applyAlignment="1">
      <alignment horizontal="center"/>
    </xf>
    <xf numFmtId="169" fontId="0" fillId="0" borderId="97" xfId="7" applyNumberFormat="1" applyFont="1" applyBorder="1" applyAlignment="1">
      <alignment horizontal="center"/>
    </xf>
    <xf numFmtId="169" fontId="0" fillId="0" borderId="139" xfId="7" applyNumberFormat="1" applyFont="1" applyBorder="1" applyAlignment="1">
      <alignment horizontal="center"/>
    </xf>
    <xf numFmtId="169" fontId="0" fillId="0" borderId="140" xfId="7" applyNumberFormat="1" applyFont="1" applyBorder="1" applyAlignment="1">
      <alignment horizontal="center"/>
    </xf>
    <xf numFmtId="169" fontId="0" fillId="0" borderId="141" xfId="7" applyNumberFormat="1" applyFont="1" applyBorder="1" applyAlignment="1">
      <alignment horizontal="center"/>
    </xf>
    <xf numFmtId="0" fontId="0" fillId="0" borderId="138" xfId="0" applyBorder="1" applyAlignment="1">
      <alignment horizontal="center" vertical="center"/>
    </xf>
    <xf numFmtId="0" fontId="127" fillId="0" borderId="94" xfId="0" applyFont="1" applyBorder="1" applyAlignment="1">
      <alignment horizontal="center" vertical="center"/>
    </xf>
    <xf numFmtId="0" fontId="127" fillId="0" borderId="7"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0" fillId="0" borderId="99" xfId="0" applyBorder="1" applyAlignment="1">
      <alignment horizontal="center"/>
    </xf>
    <xf numFmtId="0" fontId="0" fillId="0" borderId="96" xfId="0" applyBorder="1" applyAlignment="1">
      <alignment horizontal="center"/>
    </xf>
    <xf numFmtId="0" fontId="0" fillId="0" borderId="97" xfId="0" applyBorder="1" applyAlignment="1">
      <alignment horizontal="center"/>
    </xf>
    <xf numFmtId="0" fontId="127" fillId="0" borderId="142" xfId="0" applyFont="1" applyBorder="1" applyAlignment="1">
      <alignment horizontal="center" vertical="center" wrapText="1"/>
    </xf>
    <xf numFmtId="0" fontId="127" fillId="0" borderId="7" xfId="0" applyFont="1" applyBorder="1" applyAlignment="1">
      <alignment horizontal="center" vertical="center" wrapText="1"/>
    </xf>
    <xf numFmtId="0" fontId="0" fillId="0" borderId="128" xfId="0" applyBorder="1" applyAlignment="1">
      <alignment horizontal="center" vertical="center"/>
    </xf>
    <xf numFmtId="0" fontId="0" fillId="0" borderId="11" xfId="0" applyBorder="1" applyAlignment="1">
      <alignment horizontal="center" vertical="center"/>
    </xf>
    <xf numFmtId="0" fontId="0" fillId="0" borderId="138" xfId="0" applyBorder="1" applyAlignment="1">
      <alignment horizontal="center" vertical="center" wrapText="1"/>
    </xf>
    <xf numFmtId="0" fontId="9" fillId="0" borderId="17" xfId="0" applyFont="1" applyBorder="1" applyAlignment="1">
      <alignment horizontal="center"/>
    </xf>
    <xf numFmtId="0" fontId="9" fillId="0" borderId="18" xfId="0" applyFont="1" applyBorder="1" applyAlignment="1">
      <alignment horizontal="center"/>
    </xf>
    <xf numFmtId="0" fontId="12" fillId="0" borderId="3" xfId="0" applyFont="1" applyBorder="1" applyAlignment="1">
      <alignment wrapText="1"/>
    </xf>
    <xf numFmtId="0" fontId="4" fillId="0" borderId="20" xfId="0" applyFont="1" applyBorder="1"/>
    <xf numFmtId="0" fontId="9" fillId="0" borderId="8" xfId="0" applyFont="1" applyBorder="1" applyAlignment="1">
      <alignment horizontal="center" vertical="center" wrapText="1"/>
    </xf>
    <xf numFmtId="0" fontId="9" fillId="0" borderId="21" xfId="0" applyFont="1" applyBorder="1" applyAlignment="1">
      <alignment horizontal="center" vertical="center" wrapText="1"/>
    </xf>
    <xf numFmtId="0" fontId="4" fillId="0" borderId="98" xfId="0" applyFont="1" applyBorder="1" applyAlignment="1">
      <alignment horizontal="center" vertical="center" wrapText="1"/>
    </xf>
    <xf numFmtId="0" fontId="4" fillId="0" borderId="99" xfId="0" applyFont="1" applyBorder="1" applyAlignment="1">
      <alignment horizontal="center"/>
    </xf>
    <xf numFmtId="0" fontId="4" fillId="0" borderId="21" xfId="0" applyFont="1" applyBorder="1" applyAlignment="1">
      <alignment horizontal="center"/>
    </xf>
    <xf numFmtId="0" fontId="5" fillId="35" borderId="116" xfId="0" applyFont="1" applyFill="1" applyBorder="1" applyAlignment="1">
      <alignment horizontal="center" vertical="center" wrapText="1"/>
    </xf>
    <xf numFmtId="0" fontId="5" fillId="35" borderId="28" xfId="0" applyFont="1" applyFill="1" applyBorder="1" applyAlignment="1">
      <alignment horizontal="center" vertical="center" wrapText="1"/>
    </xf>
    <xf numFmtId="0" fontId="5" fillId="35" borderId="113" xfId="0" applyFont="1" applyFill="1" applyBorder="1" applyAlignment="1">
      <alignment horizontal="center" vertical="center" wrapText="1"/>
    </xf>
    <xf numFmtId="0" fontId="5" fillId="35" borderId="97" xfId="0" applyFont="1" applyFill="1" applyBorder="1" applyAlignment="1">
      <alignment horizontal="center" vertical="center" wrapText="1"/>
    </xf>
    <xf numFmtId="0" fontId="4" fillId="85" borderId="7" xfId="0" applyFont="1" applyFill="1" applyBorder="1" applyAlignment="1">
      <alignment horizontal="center" vertical="center" wrapText="1"/>
    </xf>
    <xf numFmtId="0" fontId="4" fillId="85" borderId="146" xfId="0" applyFont="1" applyFill="1" applyBorder="1" applyAlignment="1">
      <alignment horizontal="center" vertical="center" wrapText="1"/>
    </xf>
    <xf numFmtId="0" fontId="4" fillId="85" borderId="7" xfId="11" applyFont="1" applyFill="1" applyBorder="1" applyAlignment="1">
      <alignment horizontal="center" vertical="top"/>
    </xf>
    <xf numFmtId="0" fontId="5" fillId="86" borderId="64" xfId="0" applyFont="1" applyFill="1" applyBorder="1" applyAlignment="1">
      <alignment horizontal="center" vertical="center" wrapText="1"/>
    </xf>
    <xf numFmtId="0" fontId="5" fillId="86" borderId="155" xfId="0" applyFont="1" applyFill="1" applyBorder="1" applyAlignment="1">
      <alignment horizontal="center" vertical="center" wrapText="1"/>
    </xf>
    <xf numFmtId="0" fontId="100" fillId="3" borderId="67" xfId="13" applyFont="1" applyFill="1" applyBorder="1" applyAlignment="1" applyProtection="1">
      <alignment horizontal="center" vertical="center" wrapText="1"/>
      <protection locked="0"/>
    </xf>
    <xf numFmtId="0" fontId="100" fillId="3" borderId="64"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9" fontId="14" fillId="3" borderId="16" xfId="1" applyNumberFormat="1" applyFont="1" applyFill="1" applyBorder="1" applyAlignment="1" applyProtection="1">
      <alignment horizontal="center"/>
      <protection locked="0"/>
    </xf>
    <xf numFmtId="169" fontId="14" fillId="3" borderId="17" xfId="1" applyNumberFormat="1" applyFont="1" applyFill="1" applyBorder="1" applyAlignment="1" applyProtection="1">
      <alignment horizontal="center"/>
      <protection locked="0"/>
    </xf>
    <xf numFmtId="169" fontId="14" fillId="3" borderId="18" xfId="1" applyNumberFormat="1" applyFont="1" applyFill="1" applyBorder="1" applyAlignment="1" applyProtection="1">
      <alignment horizontal="center"/>
      <protection locked="0"/>
    </xf>
    <xf numFmtId="0" fontId="5" fillId="0" borderId="50" xfId="0" applyFont="1" applyBorder="1" applyAlignment="1">
      <alignment horizontal="center" vertical="center" wrapText="1"/>
    </xf>
    <xf numFmtId="0" fontId="5" fillId="0" borderId="51" xfId="0" applyFont="1" applyBorder="1" applyAlignment="1">
      <alignment horizontal="center" vertical="center" wrapText="1"/>
    </xf>
    <xf numFmtId="169" fontId="14" fillId="0" borderId="90" xfId="1" applyNumberFormat="1" applyFont="1" applyFill="1" applyBorder="1" applyAlignment="1" applyProtection="1">
      <alignment horizontal="center" vertical="center" wrapText="1"/>
      <protection locked="0"/>
    </xf>
    <xf numFmtId="169" fontId="14" fillId="0" borderId="91" xfId="1" applyNumberFormat="1" applyFont="1" applyFill="1" applyBorder="1" applyAlignment="1" applyProtection="1">
      <alignment horizontal="center" vertical="center" wrapText="1"/>
      <protection locked="0"/>
    </xf>
    <xf numFmtId="0" fontId="4" fillId="0" borderId="67"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59"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104" xfId="0" applyFont="1" applyBorder="1" applyAlignment="1">
      <alignment horizontal="center" vertical="center" wrapText="1"/>
    </xf>
    <xf numFmtId="0" fontId="13" fillId="0" borderId="54" xfId="0" applyFont="1" applyBorder="1" applyAlignment="1">
      <alignment horizontal="left" vertical="center"/>
    </xf>
    <xf numFmtId="0" fontId="13" fillId="0" borderId="55" xfId="0" applyFont="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2" xfId="0" applyFont="1" applyBorder="1" applyAlignment="1">
      <alignment horizontal="center" vertical="center" wrapText="1"/>
    </xf>
    <xf numFmtId="0" fontId="118" fillId="0" borderId="119" xfId="0" applyFont="1" applyBorder="1" applyAlignment="1">
      <alignment horizontal="left" vertical="center" wrapText="1"/>
    </xf>
    <xf numFmtId="0" fontId="118" fillId="0" borderId="120" xfId="0" applyFont="1" applyBorder="1" applyAlignment="1">
      <alignment horizontal="left" vertical="center" wrapText="1"/>
    </xf>
    <xf numFmtId="0" fontId="118" fillId="0" borderId="122" xfId="0" applyFont="1" applyBorder="1" applyAlignment="1">
      <alignment horizontal="left" vertical="center" wrapText="1"/>
    </xf>
    <xf numFmtId="0" fontId="118" fillId="0" borderId="123" xfId="0" applyFont="1" applyBorder="1" applyAlignment="1">
      <alignment horizontal="left" vertical="center" wrapText="1"/>
    </xf>
    <xf numFmtId="0" fontId="118" fillId="0" borderId="125" xfId="0" applyFont="1" applyBorder="1" applyAlignment="1">
      <alignment horizontal="left" vertical="center" wrapText="1"/>
    </xf>
    <xf numFmtId="0" fontId="118" fillId="0" borderId="126" xfId="0" applyFont="1" applyBorder="1" applyAlignment="1">
      <alignment horizontal="left" vertical="center" wrapText="1"/>
    </xf>
    <xf numFmtId="0" fontId="119" fillId="0" borderId="145" xfId="0" applyFont="1" applyBorder="1" applyAlignment="1">
      <alignment horizontal="center" vertical="center" wrapText="1"/>
    </xf>
    <xf numFmtId="0" fontId="119" fillId="0" borderId="144" xfId="0" applyFont="1" applyBorder="1" applyAlignment="1">
      <alignment horizontal="center" vertical="center" wrapText="1"/>
    </xf>
    <xf numFmtId="0" fontId="119" fillId="0" borderId="121" xfId="0" applyFont="1" applyBorder="1" applyAlignment="1">
      <alignment horizontal="center" vertical="center" wrapText="1"/>
    </xf>
    <xf numFmtId="0" fontId="119" fillId="0" borderId="53" xfId="0" applyFont="1" applyBorder="1" applyAlignment="1">
      <alignment horizontal="center" vertical="center" wrapText="1"/>
    </xf>
    <xf numFmtId="0" fontId="119" fillId="0" borderId="124" xfId="0" applyFont="1" applyBorder="1" applyAlignment="1">
      <alignment horizontal="center" vertical="center" wrapText="1"/>
    </xf>
    <xf numFmtId="0" fontId="119" fillId="0" borderId="11" xfId="0" applyFont="1" applyBorder="1" applyAlignment="1">
      <alignment horizontal="center" vertical="center" wrapText="1"/>
    </xf>
    <xf numFmtId="0" fontId="115" fillId="0" borderId="147" xfId="0" applyFont="1" applyBorder="1" applyAlignment="1">
      <alignment horizontal="center" vertical="center" wrapText="1"/>
    </xf>
    <xf numFmtId="0" fontId="115" fillId="0" borderId="7" xfId="0" applyFont="1" applyBorder="1" applyAlignment="1">
      <alignment horizontal="center" vertical="center" wrapText="1"/>
    </xf>
    <xf numFmtId="0" fontId="115" fillId="0" borderId="146" xfId="0" applyFont="1" applyBorder="1" applyAlignment="1">
      <alignment horizontal="center" vertical="center" wrapText="1"/>
    </xf>
    <xf numFmtId="0" fontId="115" fillId="0" borderId="149" xfId="0" applyFont="1" applyBorder="1" applyAlignment="1">
      <alignment horizontal="center" vertical="center" wrapText="1"/>
    </xf>
    <xf numFmtId="0" fontId="115" fillId="0" borderId="148" xfId="0" applyFont="1" applyBorder="1" applyAlignment="1">
      <alignment horizontal="center" vertical="center" wrapText="1"/>
    </xf>
    <xf numFmtId="0" fontId="123" fillId="0" borderId="146" xfId="0" applyFont="1" applyBorder="1" applyAlignment="1">
      <alignment horizontal="center" vertical="center"/>
    </xf>
    <xf numFmtId="0" fontId="117" fillId="0" borderId="145" xfId="0" applyFont="1" applyBorder="1" applyAlignment="1">
      <alignment horizontal="center" vertical="center"/>
    </xf>
    <xf numFmtId="0" fontId="117" fillId="0" borderId="150" xfId="0" applyFont="1" applyBorder="1" applyAlignment="1">
      <alignment horizontal="center" vertical="center"/>
    </xf>
    <xf numFmtId="0" fontId="117" fillId="0" borderId="53" xfId="0" applyFont="1" applyBorder="1" applyAlignment="1">
      <alignment horizontal="center" vertical="center"/>
    </xf>
    <xf numFmtId="0" fontId="117" fillId="0" borderId="11" xfId="0" applyFont="1" applyBorder="1" applyAlignment="1">
      <alignment horizontal="center" vertical="center"/>
    </xf>
    <xf numFmtId="0" fontId="118" fillId="0" borderId="146" xfId="0" applyFont="1" applyBorder="1" applyAlignment="1">
      <alignment horizontal="center" vertical="center" wrapText="1"/>
    </xf>
    <xf numFmtId="0" fontId="118" fillId="0" borderId="145" xfId="0" applyFont="1" applyBorder="1" applyAlignment="1">
      <alignment horizontal="center" vertical="center" wrapText="1"/>
    </xf>
    <xf numFmtId="0" fontId="118" fillId="0" borderId="150" xfId="0" applyFont="1" applyBorder="1" applyAlignment="1">
      <alignment horizontal="center" vertical="center" wrapText="1"/>
    </xf>
    <xf numFmtId="0" fontId="118" fillId="0" borderId="127" xfId="0" applyFont="1" applyBorder="1" applyAlignment="1">
      <alignment horizontal="center" vertical="center" wrapText="1"/>
    </xf>
    <xf numFmtId="0" fontId="118" fillId="0" borderId="128" xfId="0" applyFont="1" applyBorder="1" applyAlignment="1">
      <alignment horizontal="center" vertical="center" wrapText="1"/>
    </xf>
    <xf numFmtId="0" fontId="118" fillId="0" borderId="53" xfId="0" applyFont="1" applyBorder="1" applyAlignment="1">
      <alignment horizontal="center" vertical="center" wrapText="1"/>
    </xf>
    <xf numFmtId="0" fontId="118" fillId="0" borderId="11" xfId="0" applyFont="1" applyBorder="1" applyAlignment="1">
      <alignment horizontal="center" vertical="center" wrapText="1"/>
    </xf>
    <xf numFmtId="0" fontId="115" fillId="0" borderId="151" xfId="0" applyFont="1" applyBorder="1" applyAlignment="1">
      <alignment horizontal="center" vertical="center" wrapText="1"/>
    </xf>
    <xf numFmtId="0" fontId="118" fillId="0" borderId="129" xfId="0" applyFont="1" applyBorder="1" applyAlignment="1">
      <alignment horizontal="center" vertical="center" wrapText="1"/>
    </xf>
    <xf numFmtId="0" fontId="118" fillId="0" borderId="7" xfId="0" applyFont="1" applyBorder="1" applyAlignment="1">
      <alignment horizontal="center" vertical="center" wrapText="1"/>
    </xf>
    <xf numFmtId="0" fontId="115" fillId="0" borderId="129" xfId="0" applyFont="1" applyBorder="1" applyAlignment="1">
      <alignment horizontal="center" vertical="center" wrapText="1"/>
    </xf>
    <xf numFmtId="0" fontId="115" fillId="0" borderId="145" xfId="0" applyFont="1" applyBorder="1" applyAlignment="1">
      <alignment horizontal="center" vertical="center" wrapText="1"/>
    </xf>
    <xf numFmtId="0" fontId="115" fillId="0" borderId="144" xfId="0" applyFont="1" applyBorder="1" applyAlignment="1">
      <alignment horizontal="center" vertical="center" wrapText="1"/>
    </xf>
    <xf numFmtId="0" fontId="115" fillId="0" borderId="150" xfId="0" applyFont="1" applyBorder="1" applyAlignment="1">
      <alignment horizontal="center" vertical="center" wrapText="1"/>
    </xf>
    <xf numFmtId="0" fontId="115" fillId="0" borderId="11" xfId="0" applyFont="1" applyBorder="1" applyAlignment="1">
      <alignment horizontal="center" vertical="center" wrapText="1"/>
    </xf>
    <xf numFmtId="0" fontId="115" fillId="0" borderId="155" xfId="0" applyFont="1" applyBorder="1" applyAlignment="1">
      <alignment horizontal="center" vertical="center" wrapText="1"/>
    </xf>
    <xf numFmtId="0" fontId="115" fillId="0" borderId="54" xfId="0" applyFont="1" applyBorder="1" applyAlignment="1">
      <alignment horizontal="center" vertical="center" wrapText="1"/>
    </xf>
    <xf numFmtId="0" fontId="115" fillId="0" borderId="55" xfId="0" applyFont="1" applyBorder="1" applyAlignment="1">
      <alignment horizontal="center" vertical="center" wrapText="1"/>
    </xf>
    <xf numFmtId="0" fontId="115" fillId="0" borderId="104" xfId="0" applyFont="1" applyBorder="1" applyAlignment="1">
      <alignment horizontal="center" vertical="center" wrapText="1"/>
    </xf>
    <xf numFmtId="0" fontId="118" fillId="0" borderId="54" xfId="0" applyFont="1" applyBorder="1" applyAlignment="1">
      <alignment horizontal="left" vertical="top" wrapText="1"/>
    </xf>
    <xf numFmtId="0" fontId="118" fillId="0" borderId="104" xfId="0" applyFont="1" applyBorder="1" applyAlignment="1">
      <alignment horizontal="left" vertical="top" wrapText="1"/>
    </xf>
    <xf numFmtId="0" fontId="118" fillId="0" borderId="63" xfId="0" applyFont="1" applyBorder="1" applyAlignment="1">
      <alignment horizontal="left" vertical="top" wrapText="1"/>
    </xf>
    <xf numFmtId="0" fontId="118" fillId="0" borderId="92" xfId="0" applyFont="1" applyBorder="1" applyAlignment="1">
      <alignment horizontal="left" vertical="top" wrapText="1"/>
    </xf>
    <xf numFmtId="0" fontId="118" fillId="0" borderId="118" xfId="0" applyFont="1" applyBorder="1" applyAlignment="1">
      <alignment horizontal="left" vertical="top" wrapText="1"/>
    </xf>
    <xf numFmtId="0" fontId="118" fillId="0" borderId="157" xfId="0" applyFont="1" applyBorder="1" applyAlignment="1">
      <alignment horizontal="left" vertical="top" wrapText="1"/>
    </xf>
    <xf numFmtId="0" fontId="118" fillId="0" borderId="158" xfId="0" applyFont="1" applyBorder="1" applyAlignment="1">
      <alignment horizontal="center" vertical="center" wrapText="1"/>
    </xf>
    <xf numFmtId="0" fontId="118" fillId="0" borderId="69" xfId="0" applyFont="1" applyBorder="1" applyAlignment="1">
      <alignment horizontal="center" vertical="center" wrapText="1"/>
    </xf>
    <xf numFmtId="0" fontId="115" fillId="0" borderId="145" xfId="0" applyFont="1" applyBorder="1" applyAlignment="1">
      <alignment horizontal="center" vertical="top" wrapText="1"/>
    </xf>
    <xf numFmtId="0" fontId="115" fillId="0" borderId="144" xfId="0" applyFont="1" applyBorder="1" applyAlignment="1">
      <alignment horizontal="center" vertical="top" wrapText="1"/>
    </xf>
    <xf numFmtId="0" fontId="115" fillId="0" borderId="151" xfId="0" applyFont="1" applyBorder="1" applyAlignment="1">
      <alignment horizontal="center" vertical="top" wrapText="1"/>
    </xf>
    <xf numFmtId="0" fontId="115" fillId="0" borderId="148" xfId="0" applyFont="1" applyBorder="1" applyAlignment="1">
      <alignment horizontal="center" vertical="top" wrapText="1"/>
    </xf>
    <xf numFmtId="0" fontId="104" fillId="0" borderId="130" xfId="0" applyFont="1" applyBorder="1" applyAlignment="1">
      <alignment horizontal="left" vertical="top" wrapText="1"/>
    </xf>
    <xf numFmtId="0" fontId="104" fillId="0" borderId="131" xfId="0" applyFont="1" applyBorder="1" applyAlignment="1">
      <alignment horizontal="left" vertical="top" wrapText="1"/>
    </xf>
    <xf numFmtId="0" fontId="121" fillId="0" borderId="146" xfId="0" applyFont="1" applyBorder="1" applyAlignment="1">
      <alignment horizontal="center" vertical="center"/>
    </xf>
    <xf numFmtId="0" fontId="120" fillId="0" borderId="146" xfId="0" applyFont="1" applyBorder="1" applyAlignment="1">
      <alignment horizontal="center" vertical="center" wrapText="1"/>
    </xf>
    <xf numFmtId="0" fontId="120" fillId="0" borderId="147" xfId="0" applyFont="1" applyBorder="1" applyAlignment="1">
      <alignment horizontal="center" vertical="center" wrapText="1"/>
    </xf>
    <xf numFmtId="0" fontId="104" fillId="75" borderId="149" xfId="0" applyFont="1" applyFill="1" applyBorder="1" applyAlignment="1">
      <alignment horizontal="center" vertical="center" wrapText="1"/>
    </xf>
    <xf numFmtId="0" fontId="104" fillId="75" borderId="148" xfId="0" applyFont="1" applyFill="1" applyBorder="1" applyAlignment="1">
      <alignment horizontal="center" vertical="center" wrapText="1"/>
    </xf>
    <xf numFmtId="0" fontId="105" fillId="0" borderId="149" xfId="0" applyFont="1" applyBorder="1" applyAlignment="1">
      <alignment horizontal="left" vertical="center" wrapText="1"/>
    </xf>
    <xf numFmtId="0" fontId="105" fillId="0" borderId="148" xfId="0" applyFont="1" applyBorder="1" applyAlignment="1">
      <alignment horizontal="left" vertical="center" wrapText="1"/>
    </xf>
    <xf numFmtId="0" fontId="105" fillId="0" borderId="149" xfId="13" applyFont="1" applyBorder="1" applyAlignment="1" applyProtection="1">
      <alignment horizontal="left" vertical="top" wrapText="1"/>
      <protection locked="0"/>
    </xf>
    <xf numFmtId="0" fontId="105" fillId="0" borderId="148" xfId="13" applyFont="1" applyBorder="1" applyAlignment="1" applyProtection="1">
      <alignment horizontal="left" vertical="top" wrapText="1"/>
      <protection locked="0"/>
    </xf>
    <xf numFmtId="0" fontId="154" fillId="0" borderId="149" xfId="13" applyFont="1" applyBorder="1" applyAlignment="1" applyProtection="1">
      <alignment horizontal="left" vertical="top" wrapText="1"/>
      <protection locked="0"/>
    </xf>
    <xf numFmtId="0" fontId="154" fillId="0" borderId="148" xfId="13" applyFont="1" applyBorder="1" applyAlignment="1" applyProtection="1">
      <alignment horizontal="left" vertical="top" wrapText="1"/>
      <protection locked="0"/>
    </xf>
    <xf numFmtId="0" fontId="105" fillId="0" borderId="149" xfId="0" applyFont="1" applyBorder="1" applyAlignment="1">
      <alignment horizontal="left" vertical="top" wrapText="1"/>
    </xf>
    <xf numFmtId="0" fontId="105" fillId="0" borderId="148" xfId="0" applyFont="1" applyBorder="1" applyAlignment="1">
      <alignment horizontal="left" vertical="top" wrapText="1"/>
    </xf>
    <xf numFmtId="49" fontId="105" fillId="0" borderId="0" xfId="0" applyNumberFormat="1" applyFont="1" applyAlignment="1">
      <alignment horizontal="center" vertical="center"/>
    </xf>
    <xf numFmtId="0" fontId="105" fillId="0" borderId="146" xfId="0" applyFont="1" applyBorder="1" applyAlignment="1">
      <alignment horizontal="left" vertical="top" wrapText="1"/>
    </xf>
    <xf numFmtId="0" fontId="105" fillId="0" borderId="146" xfId="0" applyFont="1" applyBorder="1" applyAlignment="1">
      <alignment horizontal="left" vertical="center" wrapText="1"/>
    </xf>
    <xf numFmtId="0" fontId="104" fillId="75" borderId="146" xfId="0" applyFont="1" applyFill="1" applyBorder="1" applyAlignment="1">
      <alignment horizontal="center" vertical="center" wrapText="1"/>
    </xf>
    <xf numFmtId="0" fontId="105" fillId="0" borderId="146" xfId="0" applyFont="1" applyBorder="1" applyAlignment="1">
      <alignment horizontal="center"/>
    </xf>
    <xf numFmtId="0" fontId="105" fillId="0" borderId="99" xfId="0" applyFont="1" applyBorder="1" applyAlignment="1">
      <alignment horizontal="left" vertical="center" wrapText="1"/>
    </xf>
    <xf numFmtId="0" fontId="105" fillId="0" borderId="97" xfId="0" applyFont="1" applyBorder="1" applyAlignment="1">
      <alignment horizontal="left" vertical="center" wrapText="1"/>
    </xf>
    <xf numFmtId="0" fontId="104" fillId="0" borderId="146" xfId="0" applyFont="1" applyBorder="1" applyAlignment="1">
      <alignment horizontal="center" vertical="center"/>
    </xf>
    <xf numFmtId="0" fontId="105" fillId="3" borderId="149" xfId="13" applyFont="1" applyFill="1" applyBorder="1" applyAlignment="1" applyProtection="1">
      <alignment horizontal="left" vertical="top" wrapText="1"/>
      <protection locked="0"/>
    </xf>
    <xf numFmtId="0" fontId="105" fillId="3" borderId="148" xfId="13" applyFont="1" applyFill="1" applyBorder="1" applyAlignment="1" applyProtection="1">
      <alignment horizontal="left" vertical="top" wrapText="1"/>
      <protection locked="0"/>
    </xf>
    <xf numFmtId="0" fontId="104" fillId="0" borderId="85" xfId="0" applyFont="1" applyBorder="1" applyAlignment="1">
      <alignment horizontal="center" vertical="center"/>
    </xf>
    <xf numFmtId="0" fontId="104" fillId="75" borderId="82" xfId="0" applyFont="1" applyFill="1" applyBorder="1" applyAlignment="1">
      <alignment horizontal="center" vertical="center" wrapText="1"/>
    </xf>
    <xf numFmtId="0" fontId="104" fillId="75" borderId="0" xfId="0" applyFont="1" applyFill="1" applyAlignment="1">
      <alignment horizontal="center" vertical="center" wrapText="1"/>
    </xf>
    <xf numFmtId="0" fontId="104" fillId="75" borderId="83" xfId="0" applyFont="1" applyFill="1" applyBorder="1" applyAlignment="1">
      <alignment horizontal="center" vertical="center" wrapText="1"/>
    </xf>
    <xf numFmtId="0" fontId="105" fillId="0" borderId="99" xfId="0" applyFont="1" applyBorder="1" applyAlignment="1">
      <alignment vertical="center" wrapText="1"/>
    </xf>
    <xf numFmtId="0" fontId="105" fillId="0" borderId="97" xfId="0" applyFont="1" applyBorder="1" applyAlignment="1">
      <alignment vertical="center" wrapText="1"/>
    </xf>
    <xf numFmtId="0" fontId="104" fillId="75" borderId="87" xfId="0" applyFont="1" applyFill="1" applyBorder="1" applyAlignment="1">
      <alignment horizontal="center" vertical="center"/>
    </xf>
    <xf numFmtId="0" fontId="104" fillId="75" borderId="88" xfId="0" applyFont="1" applyFill="1" applyBorder="1" applyAlignment="1">
      <alignment horizontal="center" vertical="center"/>
    </xf>
    <xf numFmtId="0" fontId="104" fillId="75" borderId="89" xfId="0" applyFont="1" applyFill="1" applyBorder="1" applyAlignment="1">
      <alignment horizontal="center" vertical="center"/>
    </xf>
    <xf numFmtId="0" fontId="105" fillId="3" borderId="99" xfId="0" applyFont="1" applyFill="1" applyBorder="1" applyAlignment="1">
      <alignment horizontal="left" vertical="center" wrapText="1"/>
    </xf>
    <xf numFmtId="0" fontId="105" fillId="3" borderId="97" xfId="0" applyFont="1" applyFill="1" applyBorder="1" applyAlignment="1">
      <alignment horizontal="left" vertical="center" wrapText="1"/>
    </xf>
    <xf numFmtId="0" fontId="105" fillId="0" borderId="77" xfId="0" applyFont="1" applyBorder="1" applyAlignment="1">
      <alignment horizontal="left" vertical="center" wrapText="1"/>
    </xf>
    <xf numFmtId="0" fontId="105" fillId="0" borderId="78" xfId="0" applyFont="1" applyBorder="1" applyAlignment="1">
      <alignment horizontal="left" vertical="center" wrapText="1"/>
    </xf>
    <xf numFmtId="0" fontId="104" fillId="75" borderId="73" xfId="0" applyFont="1" applyFill="1" applyBorder="1" applyAlignment="1">
      <alignment horizontal="center" vertical="center" wrapText="1"/>
    </xf>
    <xf numFmtId="0" fontId="104" fillId="75" borderId="74" xfId="0" applyFont="1" applyFill="1" applyBorder="1" applyAlignment="1">
      <alignment horizontal="center" vertical="center" wrapText="1"/>
    </xf>
    <xf numFmtId="0" fontId="104" fillId="75" borderId="75" xfId="0" applyFont="1" applyFill="1" applyBorder="1" applyAlignment="1">
      <alignment horizontal="center" vertical="center" wrapText="1"/>
    </xf>
    <xf numFmtId="0" fontId="105" fillId="0" borderId="53" xfId="0" applyFont="1" applyBorder="1" applyAlignment="1">
      <alignment horizontal="left" vertical="center" wrapText="1"/>
    </xf>
    <xf numFmtId="0" fontId="105" fillId="0" borderId="11" xfId="0" applyFont="1" applyBorder="1" applyAlignment="1">
      <alignment horizontal="left" vertical="center" wrapText="1"/>
    </xf>
    <xf numFmtId="0" fontId="154" fillId="3" borderId="99" xfId="0" applyFont="1" applyFill="1" applyBorder="1" applyAlignment="1">
      <alignment horizontal="left" vertical="center" wrapText="1"/>
    </xf>
    <xf numFmtId="0" fontId="154" fillId="3" borderId="97" xfId="0" applyFont="1" applyFill="1" applyBorder="1" applyAlignment="1">
      <alignment horizontal="left" vertical="center" wrapText="1"/>
    </xf>
    <xf numFmtId="0" fontId="105" fillId="0" borderId="139" xfId="0" applyFont="1" applyBorder="1" applyAlignment="1">
      <alignment horizontal="left" vertical="center" wrapText="1"/>
    </xf>
    <xf numFmtId="0" fontId="105" fillId="0" borderId="140" xfId="0" applyFont="1" applyBorder="1" applyAlignment="1">
      <alignment horizontal="left" vertical="center" wrapText="1"/>
    </xf>
    <xf numFmtId="0" fontId="105" fillId="0" borderId="141" xfId="0" applyFont="1" applyBorder="1" applyAlignment="1">
      <alignment horizontal="left" vertical="center" wrapText="1"/>
    </xf>
    <xf numFmtId="0" fontId="105" fillId="3" borderId="77" xfId="0" applyFont="1" applyFill="1" applyBorder="1" applyAlignment="1">
      <alignment horizontal="left" vertical="center" wrapText="1"/>
    </xf>
    <xf numFmtId="0" fontId="105" fillId="3" borderId="78" xfId="0" applyFont="1" applyFill="1" applyBorder="1" applyAlignment="1">
      <alignment horizontal="left" vertical="center" wrapText="1"/>
    </xf>
    <xf numFmtId="0" fontId="105" fillId="0" borderId="80" xfId="0" applyFont="1" applyBorder="1" applyAlignment="1">
      <alignment horizontal="left" vertical="center" wrapText="1"/>
    </xf>
    <xf numFmtId="0" fontId="105" fillId="0" borderId="81" xfId="0" applyFont="1" applyBorder="1" applyAlignment="1">
      <alignment horizontal="left" vertical="center" wrapText="1"/>
    </xf>
    <xf numFmtId="0" fontId="105" fillId="0" borderId="53" xfId="0" applyFont="1" applyBorder="1" applyAlignment="1">
      <alignment vertical="center" wrapText="1"/>
    </xf>
    <xf numFmtId="0" fontId="105" fillId="0" borderId="11" xfId="0" applyFont="1" applyBorder="1" applyAlignment="1">
      <alignment vertical="center" wrapText="1"/>
    </xf>
    <xf numFmtId="0" fontId="105" fillId="3" borderId="99" xfId="0" applyFont="1" applyFill="1" applyBorder="1" applyAlignment="1">
      <alignment vertical="center" wrapText="1"/>
    </xf>
    <xf numFmtId="0" fontId="105" fillId="3" borderId="97" xfId="0" applyFont="1" applyFill="1" applyBorder="1" applyAlignment="1">
      <alignment vertical="center" wrapText="1"/>
    </xf>
    <xf numFmtId="0" fontId="104" fillId="0" borderId="70" xfId="0" applyFont="1" applyBorder="1" applyAlignment="1">
      <alignment horizontal="center" vertical="center"/>
    </xf>
    <xf numFmtId="0" fontId="104" fillId="0" borderId="71" xfId="0" applyFont="1" applyBorder="1" applyAlignment="1">
      <alignment horizontal="center" vertical="center"/>
    </xf>
    <xf numFmtId="0" fontId="104" fillId="0" borderId="72" xfId="0" applyFont="1" applyBorder="1" applyAlignment="1">
      <alignment horizontal="center" vertical="center"/>
    </xf>
    <xf numFmtId="0" fontId="105" fillId="0" borderId="98" xfId="0" applyFont="1" applyBorder="1" applyAlignment="1">
      <alignment horizontal="left" vertical="center" wrapText="1"/>
    </xf>
    <xf numFmtId="0" fontId="154" fillId="3" borderId="99" xfId="0" applyFont="1" applyFill="1" applyBorder="1" applyAlignment="1">
      <alignment vertical="center" wrapText="1"/>
    </xf>
    <xf numFmtId="0" fontId="154" fillId="3" borderId="97" xfId="0" applyFont="1" applyFill="1" applyBorder="1" applyAlignment="1">
      <alignment vertical="center" wrapText="1"/>
    </xf>
    <xf numFmtId="0" fontId="105" fillId="0" borderId="99" xfId="0" applyFont="1" applyBorder="1" applyAlignment="1">
      <alignment horizontal="left"/>
    </xf>
    <xf numFmtId="0" fontId="105" fillId="0" borderId="97" xfId="0" applyFont="1" applyBorder="1" applyAlignment="1">
      <alignment horizontal="left"/>
    </xf>
  </cellXfs>
  <cellStyles count="21417">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00000000-0005-0000-0000-000046440000}"/>
    <cellStyle name="Normal 4 16" xfId="21416" xr:uid="{00000000-0005-0000-0000-000047440000}"/>
    <cellStyle name="Normal 4 2" xfId="17292" xr:uid="{00000000-0005-0000-0000-000048440000}"/>
    <cellStyle name="Normal 4 2 10" xfId="17293" xr:uid="{00000000-0005-0000-0000-000049440000}"/>
    <cellStyle name="Normal 4 2 11" xfId="17294" xr:uid="{00000000-0005-0000-0000-00004A440000}"/>
    <cellStyle name="Normal 4 2 11 2" xfId="17295" xr:uid="{00000000-0005-0000-0000-00004B440000}"/>
    <cellStyle name="Normal 4 2 11 2 2" xfId="17296" xr:uid="{00000000-0005-0000-0000-00004C440000}"/>
    <cellStyle name="Normal 4 2 11 2 3" xfId="17297" xr:uid="{00000000-0005-0000-0000-00004D440000}"/>
    <cellStyle name="Normal 4 2 11 2 4" xfId="17298" xr:uid="{00000000-0005-0000-0000-00004E440000}"/>
    <cellStyle name="Normal 4 2 11 3" xfId="17299" xr:uid="{00000000-0005-0000-0000-00004F440000}"/>
    <cellStyle name="Normal 4 2 11 4" xfId="17300" xr:uid="{00000000-0005-0000-0000-000050440000}"/>
    <cellStyle name="Normal 4 2 11 5" xfId="17301" xr:uid="{00000000-0005-0000-0000-000051440000}"/>
    <cellStyle name="Normal 4 2 12" xfId="17302" xr:uid="{00000000-0005-0000-0000-000052440000}"/>
    <cellStyle name="Normal 4 2 13" xfId="17303" xr:uid="{00000000-0005-0000-0000-000053440000}"/>
    <cellStyle name="Normal 4 2 14" xfId="17304" xr:uid="{00000000-0005-0000-0000-000054440000}"/>
    <cellStyle name="Normal 4 2 2" xfId="17305" xr:uid="{00000000-0005-0000-0000-000055440000}"/>
    <cellStyle name="Normal 4 2 2 10" xfId="17306" xr:uid="{00000000-0005-0000-0000-000056440000}"/>
    <cellStyle name="Normal 4 2 2 10 2" xfId="17307" xr:uid="{00000000-0005-0000-0000-000057440000}"/>
    <cellStyle name="Normal 4 2 2 10 2 2" xfId="17308" xr:uid="{00000000-0005-0000-0000-000058440000}"/>
    <cellStyle name="Normal 4 2 2 10 2 3" xfId="17309" xr:uid="{00000000-0005-0000-0000-000059440000}"/>
    <cellStyle name="Normal 4 2 2 10 2 4" xfId="17310" xr:uid="{00000000-0005-0000-0000-00005A440000}"/>
    <cellStyle name="Normal 4 2 2 10 3" xfId="17311" xr:uid="{00000000-0005-0000-0000-00005B440000}"/>
    <cellStyle name="Normal 4 2 2 10 4" xfId="17312" xr:uid="{00000000-0005-0000-0000-00005C440000}"/>
    <cellStyle name="Normal 4 2 2 10 5" xfId="17313" xr:uid="{00000000-0005-0000-0000-00005D440000}"/>
    <cellStyle name="Normal 4 2 2 11" xfId="17314" xr:uid="{00000000-0005-0000-0000-00005E440000}"/>
    <cellStyle name="Normal 4 2 2 12" xfId="17315" xr:uid="{00000000-0005-0000-0000-00005F440000}"/>
    <cellStyle name="Normal 4 2 2 13" xfId="17316" xr:uid="{00000000-0005-0000-0000-000060440000}"/>
    <cellStyle name="Normal 4 2 2 14" xfId="17317" xr:uid="{00000000-0005-0000-0000-000061440000}"/>
    <cellStyle name="Normal 4 2 2 2" xfId="17318" xr:uid="{00000000-0005-0000-0000-000062440000}"/>
    <cellStyle name="Normal 4 2 2 2 2" xfId="17319" xr:uid="{00000000-0005-0000-0000-000063440000}"/>
    <cellStyle name="Normal 4 2 2 2 2 2" xfId="17320" xr:uid="{00000000-0005-0000-0000-000064440000}"/>
    <cellStyle name="Normal 4 2 2 2 2 2 2" xfId="17321" xr:uid="{00000000-0005-0000-0000-000065440000}"/>
    <cellStyle name="Normal 4 2 2 2 2 2 2 2" xfId="17322" xr:uid="{00000000-0005-0000-0000-000066440000}"/>
    <cellStyle name="Normal 4 2 2 2 2 2 2 2 2" xfId="17323" xr:uid="{00000000-0005-0000-0000-000067440000}"/>
    <cellStyle name="Normal 4 2 2 2 2 2 2 2 3" xfId="17324" xr:uid="{00000000-0005-0000-0000-000068440000}"/>
    <cellStyle name="Normal 4 2 2 2 2 2 2 2 4" xfId="17325" xr:uid="{00000000-0005-0000-0000-000069440000}"/>
    <cellStyle name="Normal 4 2 2 2 2 2 2 3" xfId="17326" xr:uid="{00000000-0005-0000-0000-00006A440000}"/>
    <cellStyle name="Normal 4 2 2 2 2 2 2 4" xfId="17327" xr:uid="{00000000-0005-0000-0000-00006B440000}"/>
    <cellStyle name="Normal 4 2 2 2 2 2 2 5" xfId="17328" xr:uid="{00000000-0005-0000-0000-00006C440000}"/>
    <cellStyle name="Normal 4 2 2 2 2 2 3" xfId="17329" xr:uid="{00000000-0005-0000-0000-00006D440000}"/>
    <cellStyle name="Normal 4 2 2 2 2 2 3 2" xfId="17330" xr:uid="{00000000-0005-0000-0000-00006E440000}"/>
    <cellStyle name="Normal 4 2 2 2 2 2 3 3" xfId="17331" xr:uid="{00000000-0005-0000-0000-00006F440000}"/>
    <cellStyle name="Normal 4 2 2 2 2 2 3 4" xfId="17332" xr:uid="{00000000-0005-0000-0000-000070440000}"/>
    <cellStyle name="Normal 4 2 2 2 2 2 4" xfId="17333" xr:uid="{00000000-0005-0000-0000-000071440000}"/>
    <cellStyle name="Normal 4 2 2 2 2 2 5" xfId="17334" xr:uid="{00000000-0005-0000-0000-000072440000}"/>
    <cellStyle name="Normal 4 2 2 2 2 2 6" xfId="17335" xr:uid="{00000000-0005-0000-0000-000073440000}"/>
    <cellStyle name="Normal 4 2 2 2 2 3" xfId="17336" xr:uid="{00000000-0005-0000-0000-000074440000}"/>
    <cellStyle name="Normal 4 2 2 2 2 3 2" xfId="17337" xr:uid="{00000000-0005-0000-0000-000075440000}"/>
    <cellStyle name="Normal 4 2 2 2 2 3 2 2" xfId="17338" xr:uid="{00000000-0005-0000-0000-000076440000}"/>
    <cellStyle name="Normal 4 2 2 2 2 3 2 2 2" xfId="17339" xr:uid="{00000000-0005-0000-0000-000077440000}"/>
    <cellStyle name="Normal 4 2 2 2 2 3 2 2 3" xfId="17340" xr:uid="{00000000-0005-0000-0000-000078440000}"/>
    <cellStyle name="Normal 4 2 2 2 2 3 2 2 4" xfId="17341" xr:uid="{00000000-0005-0000-0000-000079440000}"/>
    <cellStyle name="Normal 4 2 2 2 2 3 2 3" xfId="17342" xr:uid="{00000000-0005-0000-0000-00007A440000}"/>
    <cellStyle name="Normal 4 2 2 2 2 3 2 4" xfId="17343" xr:uid="{00000000-0005-0000-0000-00007B440000}"/>
    <cellStyle name="Normal 4 2 2 2 2 3 2 5" xfId="17344" xr:uid="{00000000-0005-0000-0000-00007C440000}"/>
    <cellStyle name="Normal 4 2 2 2 2 3 3" xfId="17345" xr:uid="{00000000-0005-0000-0000-00007D440000}"/>
    <cellStyle name="Normal 4 2 2 2 2 3 3 2" xfId="17346" xr:uid="{00000000-0005-0000-0000-00007E440000}"/>
    <cellStyle name="Normal 4 2 2 2 2 3 3 3" xfId="17347" xr:uid="{00000000-0005-0000-0000-00007F440000}"/>
    <cellStyle name="Normal 4 2 2 2 2 3 3 4" xfId="17348" xr:uid="{00000000-0005-0000-0000-000080440000}"/>
    <cellStyle name="Normal 4 2 2 2 2 3 4" xfId="17349" xr:uid="{00000000-0005-0000-0000-000081440000}"/>
    <cellStyle name="Normal 4 2 2 2 2 3 5" xfId="17350" xr:uid="{00000000-0005-0000-0000-000082440000}"/>
    <cellStyle name="Normal 4 2 2 2 2 3 6" xfId="17351" xr:uid="{00000000-0005-0000-0000-000083440000}"/>
    <cellStyle name="Normal 4 2 2 2 2 4" xfId="17352" xr:uid="{00000000-0005-0000-0000-000084440000}"/>
    <cellStyle name="Normal 4 2 2 2 2 4 2" xfId="17353" xr:uid="{00000000-0005-0000-0000-000085440000}"/>
    <cellStyle name="Normal 4 2 2 2 2 4 2 2" xfId="17354" xr:uid="{00000000-0005-0000-0000-000086440000}"/>
    <cellStyle name="Normal 4 2 2 2 2 4 2 3" xfId="17355" xr:uid="{00000000-0005-0000-0000-000087440000}"/>
    <cellStyle name="Normal 4 2 2 2 2 4 2 4" xfId="17356" xr:uid="{00000000-0005-0000-0000-000088440000}"/>
    <cellStyle name="Normal 4 2 2 2 2 4 3" xfId="17357" xr:uid="{00000000-0005-0000-0000-000089440000}"/>
    <cellStyle name="Normal 4 2 2 2 2 4 4" xfId="17358" xr:uid="{00000000-0005-0000-0000-00008A440000}"/>
    <cellStyle name="Normal 4 2 2 2 2 4 5" xfId="17359" xr:uid="{00000000-0005-0000-0000-00008B440000}"/>
    <cellStyle name="Normal 4 2 2 2 2 5" xfId="17360" xr:uid="{00000000-0005-0000-0000-00008C440000}"/>
    <cellStyle name="Normal 4 2 2 2 2 5 2" xfId="17361" xr:uid="{00000000-0005-0000-0000-00008D440000}"/>
    <cellStyle name="Normal 4 2 2 2 2 5 3" xfId="17362" xr:uid="{00000000-0005-0000-0000-00008E440000}"/>
    <cellStyle name="Normal 4 2 2 2 2 5 4" xfId="17363" xr:uid="{00000000-0005-0000-0000-00008F440000}"/>
    <cellStyle name="Normal 4 2 2 2 2 6" xfId="17364" xr:uid="{00000000-0005-0000-0000-000090440000}"/>
    <cellStyle name="Normal 4 2 2 2 2 7" xfId="17365" xr:uid="{00000000-0005-0000-0000-000091440000}"/>
    <cellStyle name="Normal 4 2 2 2 2 8" xfId="17366" xr:uid="{00000000-0005-0000-0000-000092440000}"/>
    <cellStyle name="Normal 4 2 2 2 3" xfId="17367" xr:uid="{00000000-0005-0000-0000-000093440000}"/>
    <cellStyle name="Normal 4 2 2 2 3 2" xfId="17368" xr:uid="{00000000-0005-0000-0000-000094440000}"/>
    <cellStyle name="Normal 4 2 2 2 3 2 2" xfId="17369" xr:uid="{00000000-0005-0000-0000-000095440000}"/>
    <cellStyle name="Normal 4 2 2 2 3 2 2 2" xfId="17370" xr:uid="{00000000-0005-0000-0000-000096440000}"/>
    <cellStyle name="Normal 4 2 2 2 3 2 2 3" xfId="17371" xr:uid="{00000000-0005-0000-0000-000097440000}"/>
    <cellStyle name="Normal 4 2 2 2 3 2 2 4" xfId="17372" xr:uid="{00000000-0005-0000-0000-000098440000}"/>
    <cellStyle name="Normal 4 2 2 2 3 2 3" xfId="17373" xr:uid="{00000000-0005-0000-0000-000099440000}"/>
    <cellStyle name="Normal 4 2 2 2 3 2 4" xfId="17374" xr:uid="{00000000-0005-0000-0000-00009A440000}"/>
    <cellStyle name="Normal 4 2 2 2 3 2 5" xfId="17375" xr:uid="{00000000-0005-0000-0000-00009B440000}"/>
    <cellStyle name="Normal 4 2 2 2 3 3" xfId="17376" xr:uid="{00000000-0005-0000-0000-00009C440000}"/>
    <cellStyle name="Normal 4 2 2 2 3 3 2" xfId="17377" xr:uid="{00000000-0005-0000-0000-00009D440000}"/>
    <cellStyle name="Normal 4 2 2 2 3 3 3" xfId="17378" xr:uid="{00000000-0005-0000-0000-00009E440000}"/>
    <cellStyle name="Normal 4 2 2 2 3 3 4" xfId="17379" xr:uid="{00000000-0005-0000-0000-00009F440000}"/>
    <cellStyle name="Normal 4 2 2 2 3 4" xfId="17380" xr:uid="{00000000-0005-0000-0000-0000A0440000}"/>
    <cellStyle name="Normal 4 2 2 2 3 5" xfId="17381" xr:uid="{00000000-0005-0000-0000-0000A1440000}"/>
    <cellStyle name="Normal 4 2 2 2 3 6" xfId="17382" xr:uid="{00000000-0005-0000-0000-0000A2440000}"/>
    <cellStyle name="Normal 4 2 2 2 4" xfId="17383" xr:uid="{00000000-0005-0000-0000-0000A3440000}"/>
    <cellStyle name="Normal 4 2 2 2 4 2" xfId="17384" xr:uid="{00000000-0005-0000-0000-0000A4440000}"/>
    <cellStyle name="Normal 4 2 2 2 4 2 2" xfId="17385" xr:uid="{00000000-0005-0000-0000-0000A5440000}"/>
    <cellStyle name="Normal 4 2 2 2 4 2 2 2" xfId="17386" xr:uid="{00000000-0005-0000-0000-0000A6440000}"/>
    <cellStyle name="Normal 4 2 2 2 4 2 2 3" xfId="17387" xr:uid="{00000000-0005-0000-0000-0000A7440000}"/>
    <cellStyle name="Normal 4 2 2 2 4 2 2 4" xfId="17388" xr:uid="{00000000-0005-0000-0000-0000A8440000}"/>
    <cellStyle name="Normal 4 2 2 2 4 2 3" xfId="17389" xr:uid="{00000000-0005-0000-0000-0000A9440000}"/>
    <cellStyle name="Normal 4 2 2 2 4 2 4" xfId="17390" xr:uid="{00000000-0005-0000-0000-0000AA440000}"/>
    <cellStyle name="Normal 4 2 2 2 4 2 5" xfId="17391" xr:uid="{00000000-0005-0000-0000-0000AB440000}"/>
    <cellStyle name="Normal 4 2 2 2 4 3" xfId="17392" xr:uid="{00000000-0005-0000-0000-0000AC440000}"/>
    <cellStyle name="Normal 4 2 2 2 4 3 2" xfId="17393" xr:uid="{00000000-0005-0000-0000-0000AD440000}"/>
    <cellStyle name="Normal 4 2 2 2 4 3 3" xfId="17394" xr:uid="{00000000-0005-0000-0000-0000AE440000}"/>
    <cellStyle name="Normal 4 2 2 2 4 3 4" xfId="17395" xr:uid="{00000000-0005-0000-0000-0000AF440000}"/>
    <cellStyle name="Normal 4 2 2 2 4 4" xfId="17396" xr:uid="{00000000-0005-0000-0000-0000B0440000}"/>
    <cellStyle name="Normal 4 2 2 2 4 5" xfId="17397" xr:uid="{00000000-0005-0000-0000-0000B1440000}"/>
    <cellStyle name="Normal 4 2 2 2 4 6" xfId="17398" xr:uid="{00000000-0005-0000-0000-0000B2440000}"/>
    <cellStyle name="Normal 4 2 2 2 5" xfId="17399" xr:uid="{00000000-0005-0000-0000-0000B3440000}"/>
    <cellStyle name="Normal 4 2 2 2 5 2" xfId="17400" xr:uid="{00000000-0005-0000-0000-0000B4440000}"/>
    <cellStyle name="Normal 4 2 2 2 5 2 2" xfId="17401" xr:uid="{00000000-0005-0000-0000-0000B5440000}"/>
    <cellStyle name="Normal 4 2 2 2 5 2 3" xfId="17402" xr:uid="{00000000-0005-0000-0000-0000B6440000}"/>
    <cellStyle name="Normal 4 2 2 2 5 2 4" xfId="17403" xr:uid="{00000000-0005-0000-0000-0000B7440000}"/>
    <cellStyle name="Normal 4 2 2 2 5 3" xfId="17404" xr:uid="{00000000-0005-0000-0000-0000B8440000}"/>
    <cellStyle name="Normal 4 2 2 2 5 4" xfId="17405" xr:uid="{00000000-0005-0000-0000-0000B9440000}"/>
    <cellStyle name="Normal 4 2 2 2 5 5" xfId="17406" xr:uid="{00000000-0005-0000-0000-0000BA440000}"/>
    <cellStyle name="Normal 4 2 2 2 6" xfId="17407" xr:uid="{00000000-0005-0000-0000-0000BB440000}"/>
    <cellStyle name="Normal 4 2 2 2 6 2" xfId="17408" xr:uid="{00000000-0005-0000-0000-0000BC440000}"/>
    <cellStyle name="Normal 4 2 2 2 6 3" xfId="17409" xr:uid="{00000000-0005-0000-0000-0000BD440000}"/>
    <cellStyle name="Normal 4 2 2 2 6 4" xfId="17410" xr:uid="{00000000-0005-0000-0000-0000BE440000}"/>
    <cellStyle name="Normal 4 2 2 2 7" xfId="17411" xr:uid="{00000000-0005-0000-0000-0000BF440000}"/>
    <cellStyle name="Normal 4 2 2 2 8" xfId="17412" xr:uid="{00000000-0005-0000-0000-0000C0440000}"/>
    <cellStyle name="Normal 4 2 2 2 9" xfId="17413" xr:uid="{00000000-0005-0000-0000-0000C1440000}"/>
    <cellStyle name="Normal 4 2 2 3" xfId="17414" xr:uid="{00000000-0005-0000-0000-0000C2440000}"/>
    <cellStyle name="Normal 4 2 2 3 2" xfId="17415" xr:uid="{00000000-0005-0000-0000-0000C3440000}"/>
    <cellStyle name="Normal 4 2 2 3 2 2" xfId="17416" xr:uid="{00000000-0005-0000-0000-0000C4440000}"/>
    <cellStyle name="Normal 4 2 2 3 2 2 2" xfId="17417" xr:uid="{00000000-0005-0000-0000-0000C5440000}"/>
    <cellStyle name="Normal 4 2 2 3 2 2 2 2" xfId="17418" xr:uid="{00000000-0005-0000-0000-0000C6440000}"/>
    <cellStyle name="Normal 4 2 2 3 2 2 2 2 2" xfId="17419" xr:uid="{00000000-0005-0000-0000-0000C7440000}"/>
    <cellStyle name="Normal 4 2 2 3 2 2 2 2 3" xfId="17420" xr:uid="{00000000-0005-0000-0000-0000C8440000}"/>
    <cellStyle name="Normal 4 2 2 3 2 2 2 2 4" xfId="17421" xr:uid="{00000000-0005-0000-0000-0000C9440000}"/>
    <cellStyle name="Normal 4 2 2 3 2 2 2 3" xfId="17422" xr:uid="{00000000-0005-0000-0000-0000CA440000}"/>
    <cellStyle name="Normal 4 2 2 3 2 2 2 4" xfId="17423" xr:uid="{00000000-0005-0000-0000-0000CB440000}"/>
    <cellStyle name="Normal 4 2 2 3 2 2 2 5" xfId="17424" xr:uid="{00000000-0005-0000-0000-0000CC440000}"/>
    <cellStyle name="Normal 4 2 2 3 2 2 3" xfId="17425" xr:uid="{00000000-0005-0000-0000-0000CD440000}"/>
    <cellStyle name="Normal 4 2 2 3 2 2 3 2" xfId="17426" xr:uid="{00000000-0005-0000-0000-0000CE440000}"/>
    <cellStyle name="Normal 4 2 2 3 2 2 3 3" xfId="17427" xr:uid="{00000000-0005-0000-0000-0000CF440000}"/>
    <cellStyle name="Normal 4 2 2 3 2 2 3 4" xfId="17428" xr:uid="{00000000-0005-0000-0000-0000D0440000}"/>
    <cellStyle name="Normal 4 2 2 3 2 2 4" xfId="17429" xr:uid="{00000000-0005-0000-0000-0000D1440000}"/>
    <cellStyle name="Normal 4 2 2 3 2 2 5" xfId="17430" xr:uid="{00000000-0005-0000-0000-0000D2440000}"/>
    <cellStyle name="Normal 4 2 2 3 2 2 6" xfId="17431" xr:uid="{00000000-0005-0000-0000-0000D3440000}"/>
    <cellStyle name="Normal 4 2 2 3 2 3" xfId="17432" xr:uid="{00000000-0005-0000-0000-0000D4440000}"/>
    <cellStyle name="Normal 4 2 2 3 2 3 2" xfId="17433" xr:uid="{00000000-0005-0000-0000-0000D5440000}"/>
    <cellStyle name="Normal 4 2 2 3 2 3 2 2" xfId="17434" xr:uid="{00000000-0005-0000-0000-0000D6440000}"/>
    <cellStyle name="Normal 4 2 2 3 2 3 2 2 2" xfId="17435" xr:uid="{00000000-0005-0000-0000-0000D7440000}"/>
    <cellStyle name="Normal 4 2 2 3 2 3 2 2 3" xfId="17436" xr:uid="{00000000-0005-0000-0000-0000D8440000}"/>
    <cellStyle name="Normal 4 2 2 3 2 3 2 2 4" xfId="17437" xr:uid="{00000000-0005-0000-0000-0000D9440000}"/>
    <cellStyle name="Normal 4 2 2 3 2 3 2 3" xfId="17438" xr:uid="{00000000-0005-0000-0000-0000DA440000}"/>
    <cellStyle name="Normal 4 2 2 3 2 3 2 4" xfId="17439" xr:uid="{00000000-0005-0000-0000-0000DB440000}"/>
    <cellStyle name="Normal 4 2 2 3 2 3 2 5" xfId="17440" xr:uid="{00000000-0005-0000-0000-0000DC440000}"/>
    <cellStyle name="Normal 4 2 2 3 2 3 3" xfId="17441" xr:uid="{00000000-0005-0000-0000-0000DD440000}"/>
    <cellStyle name="Normal 4 2 2 3 2 3 3 2" xfId="17442" xr:uid="{00000000-0005-0000-0000-0000DE440000}"/>
    <cellStyle name="Normal 4 2 2 3 2 3 3 3" xfId="17443" xr:uid="{00000000-0005-0000-0000-0000DF440000}"/>
    <cellStyle name="Normal 4 2 2 3 2 3 3 4" xfId="17444" xr:uid="{00000000-0005-0000-0000-0000E0440000}"/>
    <cellStyle name="Normal 4 2 2 3 2 3 4" xfId="17445" xr:uid="{00000000-0005-0000-0000-0000E1440000}"/>
    <cellStyle name="Normal 4 2 2 3 2 3 5" xfId="17446" xr:uid="{00000000-0005-0000-0000-0000E2440000}"/>
    <cellStyle name="Normal 4 2 2 3 2 3 6" xfId="17447" xr:uid="{00000000-0005-0000-0000-0000E3440000}"/>
    <cellStyle name="Normal 4 2 2 3 2 4" xfId="17448" xr:uid="{00000000-0005-0000-0000-0000E4440000}"/>
    <cellStyle name="Normal 4 2 2 3 2 4 2" xfId="17449" xr:uid="{00000000-0005-0000-0000-0000E5440000}"/>
    <cellStyle name="Normal 4 2 2 3 2 4 2 2" xfId="17450" xr:uid="{00000000-0005-0000-0000-0000E6440000}"/>
    <cellStyle name="Normal 4 2 2 3 2 4 2 3" xfId="17451" xr:uid="{00000000-0005-0000-0000-0000E7440000}"/>
    <cellStyle name="Normal 4 2 2 3 2 4 2 4" xfId="17452" xr:uid="{00000000-0005-0000-0000-0000E8440000}"/>
    <cellStyle name="Normal 4 2 2 3 2 4 3" xfId="17453" xr:uid="{00000000-0005-0000-0000-0000E9440000}"/>
    <cellStyle name="Normal 4 2 2 3 2 4 4" xfId="17454" xr:uid="{00000000-0005-0000-0000-0000EA440000}"/>
    <cellStyle name="Normal 4 2 2 3 2 4 5" xfId="17455" xr:uid="{00000000-0005-0000-0000-0000EB440000}"/>
    <cellStyle name="Normal 4 2 2 3 2 5" xfId="17456" xr:uid="{00000000-0005-0000-0000-0000EC440000}"/>
    <cellStyle name="Normal 4 2 2 3 2 5 2" xfId="17457" xr:uid="{00000000-0005-0000-0000-0000ED440000}"/>
    <cellStyle name="Normal 4 2 2 3 2 5 3" xfId="17458" xr:uid="{00000000-0005-0000-0000-0000EE440000}"/>
    <cellStyle name="Normal 4 2 2 3 2 5 4" xfId="17459" xr:uid="{00000000-0005-0000-0000-0000EF440000}"/>
    <cellStyle name="Normal 4 2 2 3 2 6" xfId="17460" xr:uid="{00000000-0005-0000-0000-0000F0440000}"/>
    <cellStyle name="Normal 4 2 2 3 2 7" xfId="17461" xr:uid="{00000000-0005-0000-0000-0000F1440000}"/>
    <cellStyle name="Normal 4 2 2 3 2 8" xfId="17462" xr:uid="{00000000-0005-0000-0000-0000F2440000}"/>
    <cellStyle name="Normal 4 2 2 3 3" xfId="17463" xr:uid="{00000000-0005-0000-0000-0000F3440000}"/>
    <cellStyle name="Normal 4 2 2 3 3 2" xfId="17464" xr:uid="{00000000-0005-0000-0000-0000F4440000}"/>
    <cellStyle name="Normal 4 2 2 3 3 2 2" xfId="17465" xr:uid="{00000000-0005-0000-0000-0000F5440000}"/>
    <cellStyle name="Normal 4 2 2 3 3 2 2 2" xfId="17466" xr:uid="{00000000-0005-0000-0000-0000F6440000}"/>
    <cellStyle name="Normal 4 2 2 3 3 2 2 3" xfId="17467" xr:uid="{00000000-0005-0000-0000-0000F7440000}"/>
    <cellStyle name="Normal 4 2 2 3 3 2 2 4" xfId="17468" xr:uid="{00000000-0005-0000-0000-0000F8440000}"/>
    <cellStyle name="Normal 4 2 2 3 3 2 3" xfId="17469" xr:uid="{00000000-0005-0000-0000-0000F9440000}"/>
    <cellStyle name="Normal 4 2 2 3 3 2 4" xfId="17470" xr:uid="{00000000-0005-0000-0000-0000FA440000}"/>
    <cellStyle name="Normal 4 2 2 3 3 2 5" xfId="17471" xr:uid="{00000000-0005-0000-0000-0000FB440000}"/>
    <cellStyle name="Normal 4 2 2 3 3 3" xfId="17472" xr:uid="{00000000-0005-0000-0000-0000FC440000}"/>
    <cellStyle name="Normal 4 2 2 3 3 3 2" xfId="17473" xr:uid="{00000000-0005-0000-0000-0000FD440000}"/>
    <cellStyle name="Normal 4 2 2 3 3 3 3" xfId="17474" xr:uid="{00000000-0005-0000-0000-0000FE440000}"/>
    <cellStyle name="Normal 4 2 2 3 3 3 4" xfId="17475" xr:uid="{00000000-0005-0000-0000-0000FF440000}"/>
    <cellStyle name="Normal 4 2 2 3 3 4" xfId="17476" xr:uid="{00000000-0005-0000-0000-000000450000}"/>
    <cellStyle name="Normal 4 2 2 3 3 5" xfId="17477" xr:uid="{00000000-0005-0000-0000-000001450000}"/>
    <cellStyle name="Normal 4 2 2 3 3 6" xfId="17478" xr:uid="{00000000-0005-0000-0000-000002450000}"/>
    <cellStyle name="Normal 4 2 2 3 4" xfId="17479" xr:uid="{00000000-0005-0000-0000-000003450000}"/>
    <cellStyle name="Normal 4 2 2 3 4 2" xfId="17480" xr:uid="{00000000-0005-0000-0000-000004450000}"/>
    <cellStyle name="Normal 4 2 2 3 4 2 2" xfId="17481" xr:uid="{00000000-0005-0000-0000-000005450000}"/>
    <cellStyle name="Normal 4 2 2 3 4 2 2 2" xfId="17482" xr:uid="{00000000-0005-0000-0000-000006450000}"/>
    <cellStyle name="Normal 4 2 2 3 4 2 2 3" xfId="17483" xr:uid="{00000000-0005-0000-0000-000007450000}"/>
    <cellStyle name="Normal 4 2 2 3 4 2 2 4" xfId="17484" xr:uid="{00000000-0005-0000-0000-000008450000}"/>
    <cellStyle name="Normal 4 2 2 3 4 2 3" xfId="17485" xr:uid="{00000000-0005-0000-0000-000009450000}"/>
    <cellStyle name="Normal 4 2 2 3 4 2 4" xfId="17486" xr:uid="{00000000-0005-0000-0000-00000A450000}"/>
    <cellStyle name="Normal 4 2 2 3 4 2 5" xfId="17487" xr:uid="{00000000-0005-0000-0000-00000B450000}"/>
    <cellStyle name="Normal 4 2 2 3 4 3" xfId="17488" xr:uid="{00000000-0005-0000-0000-00000C450000}"/>
    <cellStyle name="Normal 4 2 2 3 4 3 2" xfId="17489" xr:uid="{00000000-0005-0000-0000-00000D450000}"/>
    <cellStyle name="Normal 4 2 2 3 4 3 3" xfId="17490" xr:uid="{00000000-0005-0000-0000-00000E450000}"/>
    <cellStyle name="Normal 4 2 2 3 4 3 4" xfId="17491" xr:uid="{00000000-0005-0000-0000-00000F450000}"/>
    <cellStyle name="Normal 4 2 2 3 4 4" xfId="17492" xr:uid="{00000000-0005-0000-0000-000010450000}"/>
    <cellStyle name="Normal 4 2 2 3 4 5" xfId="17493" xr:uid="{00000000-0005-0000-0000-000011450000}"/>
    <cellStyle name="Normal 4 2 2 3 4 6" xfId="17494" xr:uid="{00000000-0005-0000-0000-000012450000}"/>
    <cellStyle name="Normal 4 2 2 3 5" xfId="17495" xr:uid="{00000000-0005-0000-0000-000013450000}"/>
    <cellStyle name="Normal 4 2 2 3 5 2" xfId="17496" xr:uid="{00000000-0005-0000-0000-000014450000}"/>
    <cellStyle name="Normal 4 2 2 3 5 2 2" xfId="17497" xr:uid="{00000000-0005-0000-0000-000015450000}"/>
    <cellStyle name="Normal 4 2 2 3 5 2 3" xfId="17498" xr:uid="{00000000-0005-0000-0000-000016450000}"/>
    <cellStyle name="Normal 4 2 2 3 5 2 4" xfId="17499" xr:uid="{00000000-0005-0000-0000-000017450000}"/>
    <cellStyle name="Normal 4 2 2 3 5 3" xfId="17500" xr:uid="{00000000-0005-0000-0000-000018450000}"/>
    <cellStyle name="Normal 4 2 2 3 5 4" xfId="17501" xr:uid="{00000000-0005-0000-0000-000019450000}"/>
    <cellStyle name="Normal 4 2 2 3 5 5" xfId="17502" xr:uid="{00000000-0005-0000-0000-00001A450000}"/>
    <cellStyle name="Normal 4 2 2 3 6" xfId="17503" xr:uid="{00000000-0005-0000-0000-00001B450000}"/>
    <cellStyle name="Normal 4 2 2 3 6 2" xfId="17504" xr:uid="{00000000-0005-0000-0000-00001C450000}"/>
    <cellStyle name="Normal 4 2 2 3 6 3" xfId="17505" xr:uid="{00000000-0005-0000-0000-00001D450000}"/>
    <cellStyle name="Normal 4 2 2 3 6 4" xfId="17506" xr:uid="{00000000-0005-0000-0000-00001E450000}"/>
    <cellStyle name="Normal 4 2 2 3 7" xfId="17507" xr:uid="{00000000-0005-0000-0000-00001F450000}"/>
    <cellStyle name="Normal 4 2 2 3 8" xfId="17508" xr:uid="{00000000-0005-0000-0000-000020450000}"/>
    <cellStyle name="Normal 4 2 2 3 9" xfId="17509" xr:uid="{00000000-0005-0000-0000-000021450000}"/>
    <cellStyle name="Normal 4 2 2 4" xfId="17510" xr:uid="{00000000-0005-0000-0000-000022450000}"/>
    <cellStyle name="Normal 4 2 2 4 2" xfId="17511" xr:uid="{00000000-0005-0000-0000-000023450000}"/>
    <cellStyle name="Normal 4 2 2 4 2 2" xfId="17512" xr:uid="{00000000-0005-0000-0000-000024450000}"/>
    <cellStyle name="Normal 4 2 2 4 2 2 2" xfId="17513" xr:uid="{00000000-0005-0000-0000-000025450000}"/>
    <cellStyle name="Normal 4 2 2 4 2 2 2 2" xfId="17514" xr:uid="{00000000-0005-0000-0000-000026450000}"/>
    <cellStyle name="Normal 4 2 2 4 2 2 2 2 2" xfId="17515" xr:uid="{00000000-0005-0000-0000-000027450000}"/>
    <cellStyle name="Normal 4 2 2 4 2 2 2 2 3" xfId="17516" xr:uid="{00000000-0005-0000-0000-000028450000}"/>
    <cellStyle name="Normal 4 2 2 4 2 2 2 2 4" xfId="17517" xr:uid="{00000000-0005-0000-0000-000029450000}"/>
    <cellStyle name="Normal 4 2 2 4 2 2 2 3" xfId="17518" xr:uid="{00000000-0005-0000-0000-00002A450000}"/>
    <cellStyle name="Normal 4 2 2 4 2 2 2 4" xfId="17519" xr:uid="{00000000-0005-0000-0000-00002B450000}"/>
    <cellStyle name="Normal 4 2 2 4 2 2 2 5" xfId="17520" xr:uid="{00000000-0005-0000-0000-00002C450000}"/>
    <cellStyle name="Normal 4 2 2 4 2 2 3" xfId="17521" xr:uid="{00000000-0005-0000-0000-00002D450000}"/>
    <cellStyle name="Normal 4 2 2 4 2 2 3 2" xfId="17522" xr:uid="{00000000-0005-0000-0000-00002E450000}"/>
    <cellStyle name="Normal 4 2 2 4 2 2 3 3" xfId="17523" xr:uid="{00000000-0005-0000-0000-00002F450000}"/>
    <cellStyle name="Normal 4 2 2 4 2 2 3 4" xfId="17524" xr:uid="{00000000-0005-0000-0000-000030450000}"/>
    <cellStyle name="Normal 4 2 2 4 2 2 4" xfId="17525" xr:uid="{00000000-0005-0000-0000-000031450000}"/>
    <cellStyle name="Normal 4 2 2 4 2 2 5" xfId="17526" xr:uid="{00000000-0005-0000-0000-000032450000}"/>
    <cellStyle name="Normal 4 2 2 4 2 2 6" xfId="17527" xr:uid="{00000000-0005-0000-0000-000033450000}"/>
    <cellStyle name="Normal 4 2 2 4 2 3" xfId="17528" xr:uid="{00000000-0005-0000-0000-000034450000}"/>
    <cellStyle name="Normal 4 2 2 4 2 3 2" xfId="17529" xr:uid="{00000000-0005-0000-0000-000035450000}"/>
    <cellStyle name="Normal 4 2 2 4 2 3 2 2" xfId="17530" xr:uid="{00000000-0005-0000-0000-000036450000}"/>
    <cellStyle name="Normal 4 2 2 4 2 3 2 2 2" xfId="17531" xr:uid="{00000000-0005-0000-0000-000037450000}"/>
    <cellStyle name="Normal 4 2 2 4 2 3 2 2 3" xfId="17532" xr:uid="{00000000-0005-0000-0000-000038450000}"/>
    <cellStyle name="Normal 4 2 2 4 2 3 2 2 4" xfId="17533" xr:uid="{00000000-0005-0000-0000-000039450000}"/>
    <cellStyle name="Normal 4 2 2 4 2 3 2 3" xfId="17534" xr:uid="{00000000-0005-0000-0000-00003A450000}"/>
    <cellStyle name="Normal 4 2 2 4 2 3 2 4" xfId="17535" xr:uid="{00000000-0005-0000-0000-00003B450000}"/>
    <cellStyle name="Normal 4 2 2 4 2 3 2 5" xfId="17536" xr:uid="{00000000-0005-0000-0000-00003C450000}"/>
    <cellStyle name="Normal 4 2 2 4 2 3 3" xfId="17537" xr:uid="{00000000-0005-0000-0000-00003D450000}"/>
    <cellStyle name="Normal 4 2 2 4 2 3 3 2" xfId="17538" xr:uid="{00000000-0005-0000-0000-00003E450000}"/>
    <cellStyle name="Normal 4 2 2 4 2 3 3 3" xfId="17539" xr:uid="{00000000-0005-0000-0000-00003F450000}"/>
    <cellStyle name="Normal 4 2 2 4 2 3 3 4" xfId="17540" xr:uid="{00000000-0005-0000-0000-000040450000}"/>
    <cellStyle name="Normal 4 2 2 4 2 3 4" xfId="17541" xr:uid="{00000000-0005-0000-0000-000041450000}"/>
    <cellStyle name="Normal 4 2 2 4 2 3 5" xfId="17542" xr:uid="{00000000-0005-0000-0000-000042450000}"/>
    <cellStyle name="Normal 4 2 2 4 2 3 6" xfId="17543" xr:uid="{00000000-0005-0000-0000-000043450000}"/>
    <cellStyle name="Normal 4 2 2 4 2 4" xfId="17544" xr:uid="{00000000-0005-0000-0000-000044450000}"/>
    <cellStyle name="Normal 4 2 2 4 2 4 2" xfId="17545" xr:uid="{00000000-0005-0000-0000-000045450000}"/>
    <cellStyle name="Normal 4 2 2 4 2 4 2 2" xfId="17546" xr:uid="{00000000-0005-0000-0000-000046450000}"/>
    <cellStyle name="Normal 4 2 2 4 2 4 2 3" xfId="17547" xr:uid="{00000000-0005-0000-0000-000047450000}"/>
    <cellStyle name="Normal 4 2 2 4 2 4 2 4" xfId="17548" xr:uid="{00000000-0005-0000-0000-000048450000}"/>
    <cellStyle name="Normal 4 2 2 4 2 4 3" xfId="17549" xr:uid="{00000000-0005-0000-0000-000049450000}"/>
    <cellStyle name="Normal 4 2 2 4 2 4 4" xfId="17550" xr:uid="{00000000-0005-0000-0000-00004A450000}"/>
    <cellStyle name="Normal 4 2 2 4 2 4 5" xfId="17551" xr:uid="{00000000-0005-0000-0000-00004B450000}"/>
    <cellStyle name="Normal 4 2 2 4 2 5" xfId="17552" xr:uid="{00000000-0005-0000-0000-00004C450000}"/>
    <cellStyle name="Normal 4 2 2 4 2 5 2" xfId="17553" xr:uid="{00000000-0005-0000-0000-00004D450000}"/>
    <cellStyle name="Normal 4 2 2 4 2 5 3" xfId="17554" xr:uid="{00000000-0005-0000-0000-00004E450000}"/>
    <cellStyle name="Normal 4 2 2 4 2 5 4" xfId="17555" xr:uid="{00000000-0005-0000-0000-00004F450000}"/>
    <cellStyle name="Normal 4 2 2 4 2 6" xfId="17556" xr:uid="{00000000-0005-0000-0000-000050450000}"/>
    <cellStyle name="Normal 4 2 2 4 2 7" xfId="17557" xr:uid="{00000000-0005-0000-0000-000051450000}"/>
    <cellStyle name="Normal 4 2 2 4 2 8" xfId="17558" xr:uid="{00000000-0005-0000-0000-000052450000}"/>
    <cellStyle name="Normal 4 2 2 4 3" xfId="17559" xr:uid="{00000000-0005-0000-0000-000053450000}"/>
    <cellStyle name="Normal 4 2 2 4 3 2" xfId="17560" xr:uid="{00000000-0005-0000-0000-000054450000}"/>
    <cellStyle name="Normal 4 2 2 4 3 2 2" xfId="17561" xr:uid="{00000000-0005-0000-0000-000055450000}"/>
    <cellStyle name="Normal 4 2 2 4 3 2 2 2" xfId="17562" xr:uid="{00000000-0005-0000-0000-000056450000}"/>
    <cellStyle name="Normal 4 2 2 4 3 2 2 3" xfId="17563" xr:uid="{00000000-0005-0000-0000-000057450000}"/>
    <cellStyle name="Normal 4 2 2 4 3 2 2 4" xfId="17564" xr:uid="{00000000-0005-0000-0000-000058450000}"/>
    <cellStyle name="Normal 4 2 2 4 3 2 3" xfId="17565" xr:uid="{00000000-0005-0000-0000-000059450000}"/>
    <cellStyle name="Normal 4 2 2 4 3 2 4" xfId="17566" xr:uid="{00000000-0005-0000-0000-00005A450000}"/>
    <cellStyle name="Normal 4 2 2 4 3 2 5" xfId="17567" xr:uid="{00000000-0005-0000-0000-00005B450000}"/>
    <cellStyle name="Normal 4 2 2 4 3 3" xfId="17568" xr:uid="{00000000-0005-0000-0000-00005C450000}"/>
    <cellStyle name="Normal 4 2 2 4 3 3 2" xfId="17569" xr:uid="{00000000-0005-0000-0000-00005D450000}"/>
    <cellStyle name="Normal 4 2 2 4 3 3 3" xfId="17570" xr:uid="{00000000-0005-0000-0000-00005E450000}"/>
    <cellStyle name="Normal 4 2 2 4 3 3 4" xfId="17571" xr:uid="{00000000-0005-0000-0000-00005F450000}"/>
    <cellStyle name="Normal 4 2 2 4 3 4" xfId="17572" xr:uid="{00000000-0005-0000-0000-000060450000}"/>
    <cellStyle name="Normal 4 2 2 4 3 5" xfId="17573" xr:uid="{00000000-0005-0000-0000-000061450000}"/>
    <cellStyle name="Normal 4 2 2 4 3 6" xfId="17574" xr:uid="{00000000-0005-0000-0000-000062450000}"/>
    <cellStyle name="Normal 4 2 2 4 4" xfId="17575" xr:uid="{00000000-0005-0000-0000-000063450000}"/>
    <cellStyle name="Normal 4 2 2 4 4 2" xfId="17576" xr:uid="{00000000-0005-0000-0000-000064450000}"/>
    <cellStyle name="Normal 4 2 2 4 4 2 2" xfId="17577" xr:uid="{00000000-0005-0000-0000-000065450000}"/>
    <cellStyle name="Normal 4 2 2 4 4 2 2 2" xfId="17578" xr:uid="{00000000-0005-0000-0000-000066450000}"/>
    <cellStyle name="Normal 4 2 2 4 4 2 2 3" xfId="17579" xr:uid="{00000000-0005-0000-0000-000067450000}"/>
    <cellStyle name="Normal 4 2 2 4 4 2 2 4" xfId="17580" xr:uid="{00000000-0005-0000-0000-000068450000}"/>
    <cellStyle name="Normal 4 2 2 4 4 2 3" xfId="17581" xr:uid="{00000000-0005-0000-0000-000069450000}"/>
    <cellStyle name="Normal 4 2 2 4 4 2 4" xfId="17582" xr:uid="{00000000-0005-0000-0000-00006A450000}"/>
    <cellStyle name="Normal 4 2 2 4 4 2 5" xfId="17583" xr:uid="{00000000-0005-0000-0000-00006B450000}"/>
    <cellStyle name="Normal 4 2 2 4 4 3" xfId="17584" xr:uid="{00000000-0005-0000-0000-00006C450000}"/>
    <cellStyle name="Normal 4 2 2 4 4 3 2" xfId="17585" xr:uid="{00000000-0005-0000-0000-00006D450000}"/>
    <cellStyle name="Normal 4 2 2 4 4 3 3" xfId="17586" xr:uid="{00000000-0005-0000-0000-00006E450000}"/>
    <cellStyle name="Normal 4 2 2 4 4 3 4" xfId="17587" xr:uid="{00000000-0005-0000-0000-00006F450000}"/>
    <cellStyle name="Normal 4 2 2 4 4 4" xfId="17588" xr:uid="{00000000-0005-0000-0000-000070450000}"/>
    <cellStyle name="Normal 4 2 2 4 4 5" xfId="17589" xr:uid="{00000000-0005-0000-0000-000071450000}"/>
    <cellStyle name="Normal 4 2 2 4 4 6" xfId="17590" xr:uid="{00000000-0005-0000-0000-000072450000}"/>
    <cellStyle name="Normal 4 2 2 4 5" xfId="17591" xr:uid="{00000000-0005-0000-0000-000073450000}"/>
    <cellStyle name="Normal 4 2 2 4 5 2" xfId="17592" xr:uid="{00000000-0005-0000-0000-000074450000}"/>
    <cellStyle name="Normal 4 2 2 4 5 2 2" xfId="17593" xr:uid="{00000000-0005-0000-0000-000075450000}"/>
    <cellStyle name="Normal 4 2 2 4 5 2 3" xfId="17594" xr:uid="{00000000-0005-0000-0000-000076450000}"/>
    <cellStyle name="Normal 4 2 2 4 5 2 4" xfId="17595" xr:uid="{00000000-0005-0000-0000-000077450000}"/>
    <cellStyle name="Normal 4 2 2 4 5 3" xfId="17596" xr:uid="{00000000-0005-0000-0000-000078450000}"/>
    <cellStyle name="Normal 4 2 2 4 5 4" xfId="17597" xr:uid="{00000000-0005-0000-0000-000079450000}"/>
    <cellStyle name="Normal 4 2 2 4 5 5" xfId="17598" xr:uid="{00000000-0005-0000-0000-00007A450000}"/>
    <cellStyle name="Normal 4 2 2 4 6" xfId="17599" xr:uid="{00000000-0005-0000-0000-00007B450000}"/>
    <cellStyle name="Normal 4 2 2 4 6 2" xfId="17600" xr:uid="{00000000-0005-0000-0000-00007C450000}"/>
    <cellStyle name="Normal 4 2 2 4 6 3" xfId="17601" xr:uid="{00000000-0005-0000-0000-00007D450000}"/>
    <cellStyle name="Normal 4 2 2 4 6 4" xfId="17602" xr:uid="{00000000-0005-0000-0000-00007E450000}"/>
    <cellStyle name="Normal 4 2 2 4 7" xfId="17603" xr:uid="{00000000-0005-0000-0000-00007F450000}"/>
    <cellStyle name="Normal 4 2 2 4 8" xfId="17604" xr:uid="{00000000-0005-0000-0000-000080450000}"/>
    <cellStyle name="Normal 4 2 2 4 9" xfId="17605" xr:uid="{00000000-0005-0000-0000-000081450000}"/>
    <cellStyle name="Normal 4 2 2 5" xfId="17606" xr:uid="{00000000-0005-0000-0000-000082450000}"/>
    <cellStyle name="Normal 4 2 2 5 2" xfId="17607" xr:uid="{00000000-0005-0000-0000-000083450000}"/>
    <cellStyle name="Normal 4 2 2 5 2 2" xfId="17608" xr:uid="{00000000-0005-0000-0000-000084450000}"/>
    <cellStyle name="Normal 4 2 2 5 2 2 2" xfId="17609" xr:uid="{00000000-0005-0000-0000-000085450000}"/>
    <cellStyle name="Normal 4 2 2 5 2 2 2 2" xfId="17610" xr:uid="{00000000-0005-0000-0000-000086450000}"/>
    <cellStyle name="Normal 4 2 2 5 2 2 2 3" xfId="17611" xr:uid="{00000000-0005-0000-0000-000087450000}"/>
    <cellStyle name="Normal 4 2 2 5 2 2 2 4" xfId="17612" xr:uid="{00000000-0005-0000-0000-000088450000}"/>
    <cellStyle name="Normal 4 2 2 5 2 2 3" xfId="17613" xr:uid="{00000000-0005-0000-0000-000089450000}"/>
    <cellStyle name="Normal 4 2 2 5 2 2 4" xfId="17614" xr:uid="{00000000-0005-0000-0000-00008A450000}"/>
    <cellStyle name="Normal 4 2 2 5 2 2 5" xfId="17615" xr:uid="{00000000-0005-0000-0000-00008B450000}"/>
    <cellStyle name="Normal 4 2 2 5 2 3" xfId="17616" xr:uid="{00000000-0005-0000-0000-00008C450000}"/>
    <cellStyle name="Normal 4 2 2 5 2 3 2" xfId="17617" xr:uid="{00000000-0005-0000-0000-00008D450000}"/>
    <cellStyle name="Normal 4 2 2 5 2 3 3" xfId="17618" xr:uid="{00000000-0005-0000-0000-00008E450000}"/>
    <cellStyle name="Normal 4 2 2 5 2 3 4" xfId="17619" xr:uid="{00000000-0005-0000-0000-00008F450000}"/>
    <cellStyle name="Normal 4 2 2 5 2 4" xfId="17620" xr:uid="{00000000-0005-0000-0000-000090450000}"/>
    <cellStyle name="Normal 4 2 2 5 2 5" xfId="17621" xr:uid="{00000000-0005-0000-0000-000091450000}"/>
    <cellStyle name="Normal 4 2 2 5 2 6" xfId="17622" xr:uid="{00000000-0005-0000-0000-000092450000}"/>
    <cellStyle name="Normal 4 2 2 5 3" xfId="17623" xr:uid="{00000000-0005-0000-0000-000093450000}"/>
    <cellStyle name="Normal 4 2 2 5 3 2" xfId="17624" xr:uid="{00000000-0005-0000-0000-000094450000}"/>
    <cellStyle name="Normal 4 2 2 5 3 2 2" xfId="17625" xr:uid="{00000000-0005-0000-0000-000095450000}"/>
    <cellStyle name="Normal 4 2 2 5 3 2 2 2" xfId="17626" xr:uid="{00000000-0005-0000-0000-000096450000}"/>
    <cellStyle name="Normal 4 2 2 5 3 2 2 3" xfId="17627" xr:uid="{00000000-0005-0000-0000-000097450000}"/>
    <cellStyle name="Normal 4 2 2 5 3 2 2 4" xfId="17628" xr:uid="{00000000-0005-0000-0000-000098450000}"/>
    <cellStyle name="Normal 4 2 2 5 3 2 3" xfId="17629" xr:uid="{00000000-0005-0000-0000-000099450000}"/>
    <cellStyle name="Normal 4 2 2 5 3 2 4" xfId="17630" xr:uid="{00000000-0005-0000-0000-00009A450000}"/>
    <cellStyle name="Normal 4 2 2 5 3 2 5" xfId="17631" xr:uid="{00000000-0005-0000-0000-00009B450000}"/>
    <cellStyle name="Normal 4 2 2 5 3 3" xfId="17632" xr:uid="{00000000-0005-0000-0000-00009C450000}"/>
    <cellStyle name="Normal 4 2 2 5 3 3 2" xfId="17633" xr:uid="{00000000-0005-0000-0000-00009D450000}"/>
    <cellStyle name="Normal 4 2 2 5 3 3 3" xfId="17634" xr:uid="{00000000-0005-0000-0000-00009E450000}"/>
    <cellStyle name="Normal 4 2 2 5 3 3 4" xfId="17635" xr:uid="{00000000-0005-0000-0000-00009F450000}"/>
    <cellStyle name="Normal 4 2 2 5 3 4" xfId="17636" xr:uid="{00000000-0005-0000-0000-0000A0450000}"/>
    <cellStyle name="Normal 4 2 2 5 3 5" xfId="17637" xr:uid="{00000000-0005-0000-0000-0000A1450000}"/>
    <cellStyle name="Normal 4 2 2 5 3 6" xfId="17638" xr:uid="{00000000-0005-0000-0000-0000A2450000}"/>
    <cellStyle name="Normal 4 2 2 5 4" xfId="17639" xr:uid="{00000000-0005-0000-0000-0000A3450000}"/>
    <cellStyle name="Normal 4 2 2 5 4 2" xfId="17640" xr:uid="{00000000-0005-0000-0000-0000A4450000}"/>
    <cellStyle name="Normal 4 2 2 5 4 2 2" xfId="17641" xr:uid="{00000000-0005-0000-0000-0000A5450000}"/>
    <cellStyle name="Normal 4 2 2 5 4 2 3" xfId="17642" xr:uid="{00000000-0005-0000-0000-0000A6450000}"/>
    <cellStyle name="Normal 4 2 2 5 4 2 4" xfId="17643" xr:uid="{00000000-0005-0000-0000-0000A7450000}"/>
    <cellStyle name="Normal 4 2 2 5 4 3" xfId="17644" xr:uid="{00000000-0005-0000-0000-0000A8450000}"/>
    <cellStyle name="Normal 4 2 2 5 4 4" xfId="17645" xr:uid="{00000000-0005-0000-0000-0000A9450000}"/>
    <cellStyle name="Normal 4 2 2 5 4 5" xfId="17646" xr:uid="{00000000-0005-0000-0000-0000AA450000}"/>
    <cellStyle name="Normal 4 2 2 5 5" xfId="17647" xr:uid="{00000000-0005-0000-0000-0000AB450000}"/>
    <cellStyle name="Normal 4 2 2 5 5 2" xfId="17648" xr:uid="{00000000-0005-0000-0000-0000AC450000}"/>
    <cellStyle name="Normal 4 2 2 5 5 3" xfId="17649" xr:uid="{00000000-0005-0000-0000-0000AD450000}"/>
    <cellStyle name="Normal 4 2 2 5 5 4" xfId="17650" xr:uid="{00000000-0005-0000-0000-0000AE450000}"/>
    <cellStyle name="Normal 4 2 2 5 6" xfId="17651" xr:uid="{00000000-0005-0000-0000-0000AF450000}"/>
    <cellStyle name="Normal 4 2 2 5 7" xfId="17652" xr:uid="{00000000-0005-0000-0000-0000B0450000}"/>
    <cellStyle name="Normal 4 2 2 5 8" xfId="17653" xr:uid="{00000000-0005-0000-0000-0000B1450000}"/>
    <cellStyle name="Normal 4 2 2 6" xfId="17654" xr:uid="{00000000-0005-0000-0000-0000B2450000}"/>
    <cellStyle name="Normal 4 2 2 6 2" xfId="17655" xr:uid="{00000000-0005-0000-0000-0000B3450000}"/>
    <cellStyle name="Normal 4 2 2 6 2 2" xfId="17656" xr:uid="{00000000-0005-0000-0000-0000B4450000}"/>
    <cellStyle name="Normal 4 2 2 6 2 2 2" xfId="17657" xr:uid="{00000000-0005-0000-0000-0000B5450000}"/>
    <cellStyle name="Normal 4 2 2 6 2 2 2 2" xfId="17658" xr:uid="{00000000-0005-0000-0000-0000B6450000}"/>
    <cellStyle name="Normal 4 2 2 6 2 2 2 3" xfId="17659" xr:uid="{00000000-0005-0000-0000-0000B7450000}"/>
    <cellStyle name="Normal 4 2 2 6 2 2 2 4" xfId="17660" xr:uid="{00000000-0005-0000-0000-0000B8450000}"/>
    <cellStyle name="Normal 4 2 2 6 2 2 3" xfId="17661" xr:uid="{00000000-0005-0000-0000-0000B9450000}"/>
    <cellStyle name="Normal 4 2 2 6 2 2 4" xfId="17662" xr:uid="{00000000-0005-0000-0000-0000BA450000}"/>
    <cellStyle name="Normal 4 2 2 6 2 2 5" xfId="17663" xr:uid="{00000000-0005-0000-0000-0000BB450000}"/>
    <cellStyle name="Normal 4 2 2 6 2 3" xfId="17664" xr:uid="{00000000-0005-0000-0000-0000BC450000}"/>
    <cellStyle name="Normal 4 2 2 6 2 3 2" xfId="17665" xr:uid="{00000000-0005-0000-0000-0000BD450000}"/>
    <cellStyle name="Normal 4 2 2 6 2 3 3" xfId="17666" xr:uid="{00000000-0005-0000-0000-0000BE450000}"/>
    <cellStyle name="Normal 4 2 2 6 2 3 4" xfId="17667" xr:uid="{00000000-0005-0000-0000-0000BF450000}"/>
    <cellStyle name="Normal 4 2 2 6 2 4" xfId="17668" xr:uid="{00000000-0005-0000-0000-0000C0450000}"/>
    <cellStyle name="Normal 4 2 2 6 2 5" xfId="17669" xr:uid="{00000000-0005-0000-0000-0000C1450000}"/>
    <cellStyle name="Normal 4 2 2 6 2 6" xfId="17670" xr:uid="{00000000-0005-0000-0000-0000C2450000}"/>
    <cellStyle name="Normal 4 2 2 6 3" xfId="17671" xr:uid="{00000000-0005-0000-0000-0000C3450000}"/>
    <cellStyle name="Normal 4 2 2 6 3 2" xfId="17672" xr:uid="{00000000-0005-0000-0000-0000C4450000}"/>
    <cellStyle name="Normal 4 2 2 6 3 2 2" xfId="17673" xr:uid="{00000000-0005-0000-0000-0000C5450000}"/>
    <cellStyle name="Normal 4 2 2 6 3 2 2 2" xfId="17674" xr:uid="{00000000-0005-0000-0000-0000C6450000}"/>
    <cellStyle name="Normal 4 2 2 6 3 2 2 3" xfId="17675" xr:uid="{00000000-0005-0000-0000-0000C7450000}"/>
    <cellStyle name="Normal 4 2 2 6 3 2 2 4" xfId="17676" xr:uid="{00000000-0005-0000-0000-0000C8450000}"/>
    <cellStyle name="Normal 4 2 2 6 3 2 3" xfId="17677" xr:uid="{00000000-0005-0000-0000-0000C9450000}"/>
    <cellStyle name="Normal 4 2 2 6 3 2 4" xfId="17678" xr:uid="{00000000-0005-0000-0000-0000CA450000}"/>
    <cellStyle name="Normal 4 2 2 6 3 2 5" xfId="17679" xr:uid="{00000000-0005-0000-0000-0000CB450000}"/>
    <cellStyle name="Normal 4 2 2 6 3 3" xfId="17680" xr:uid="{00000000-0005-0000-0000-0000CC450000}"/>
    <cellStyle name="Normal 4 2 2 6 3 3 2" xfId="17681" xr:uid="{00000000-0005-0000-0000-0000CD450000}"/>
    <cellStyle name="Normal 4 2 2 6 3 3 3" xfId="17682" xr:uid="{00000000-0005-0000-0000-0000CE450000}"/>
    <cellStyle name="Normal 4 2 2 6 3 3 4" xfId="17683" xr:uid="{00000000-0005-0000-0000-0000CF450000}"/>
    <cellStyle name="Normal 4 2 2 6 3 4" xfId="17684" xr:uid="{00000000-0005-0000-0000-0000D0450000}"/>
    <cellStyle name="Normal 4 2 2 6 3 5" xfId="17685" xr:uid="{00000000-0005-0000-0000-0000D1450000}"/>
    <cellStyle name="Normal 4 2 2 6 3 6" xfId="17686" xr:uid="{00000000-0005-0000-0000-0000D2450000}"/>
    <cellStyle name="Normal 4 2 2 6 4" xfId="17687" xr:uid="{00000000-0005-0000-0000-0000D3450000}"/>
    <cellStyle name="Normal 4 2 2 6 4 2" xfId="17688" xr:uid="{00000000-0005-0000-0000-0000D4450000}"/>
    <cellStyle name="Normal 4 2 2 6 4 2 2" xfId="17689" xr:uid="{00000000-0005-0000-0000-0000D5450000}"/>
    <cellStyle name="Normal 4 2 2 6 4 2 3" xfId="17690" xr:uid="{00000000-0005-0000-0000-0000D6450000}"/>
    <cellStyle name="Normal 4 2 2 6 4 2 4" xfId="17691" xr:uid="{00000000-0005-0000-0000-0000D7450000}"/>
    <cellStyle name="Normal 4 2 2 6 4 3" xfId="17692" xr:uid="{00000000-0005-0000-0000-0000D8450000}"/>
    <cellStyle name="Normal 4 2 2 6 4 4" xfId="17693" xr:uid="{00000000-0005-0000-0000-0000D9450000}"/>
    <cellStyle name="Normal 4 2 2 6 4 5" xfId="17694" xr:uid="{00000000-0005-0000-0000-0000DA450000}"/>
    <cellStyle name="Normal 4 2 2 6 5" xfId="17695" xr:uid="{00000000-0005-0000-0000-0000DB450000}"/>
    <cellStyle name="Normal 4 2 2 6 5 2" xfId="17696" xr:uid="{00000000-0005-0000-0000-0000DC450000}"/>
    <cellStyle name="Normal 4 2 2 6 5 3" xfId="17697" xr:uid="{00000000-0005-0000-0000-0000DD450000}"/>
    <cellStyle name="Normal 4 2 2 6 5 4" xfId="17698" xr:uid="{00000000-0005-0000-0000-0000DE450000}"/>
    <cellStyle name="Normal 4 2 2 6 6" xfId="17699" xr:uid="{00000000-0005-0000-0000-0000DF450000}"/>
    <cellStyle name="Normal 4 2 2 6 7" xfId="17700" xr:uid="{00000000-0005-0000-0000-0000E0450000}"/>
    <cellStyle name="Normal 4 2 2 6 8" xfId="17701" xr:uid="{00000000-0005-0000-0000-0000E1450000}"/>
    <cellStyle name="Normal 4 2 2 7" xfId="17702" xr:uid="{00000000-0005-0000-0000-0000E2450000}"/>
    <cellStyle name="Normal 4 2 2 7 2" xfId="17703" xr:uid="{00000000-0005-0000-0000-0000E3450000}"/>
    <cellStyle name="Normal 4 2 2 7 2 2" xfId="17704" xr:uid="{00000000-0005-0000-0000-0000E4450000}"/>
    <cellStyle name="Normal 4 2 2 7 2 2 2" xfId="17705" xr:uid="{00000000-0005-0000-0000-0000E5450000}"/>
    <cellStyle name="Normal 4 2 2 7 2 2 3" xfId="17706" xr:uid="{00000000-0005-0000-0000-0000E6450000}"/>
    <cellStyle name="Normal 4 2 2 7 2 2 4" xfId="17707" xr:uid="{00000000-0005-0000-0000-0000E7450000}"/>
    <cellStyle name="Normal 4 2 2 7 2 3" xfId="17708" xr:uid="{00000000-0005-0000-0000-0000E8450000}"/>
    <cellStyle name="Normal 4 2 2 7 2 4" xfId="17709" xr:uid="{00000000-0005-0000-0000-0000E9450000}"/>
    <cellStyle name="Normal 4 2 2 7 2 5" xfId="17710" xr:uid="{00000000-0005-0000-0000-0000EA450000}"/>
    <cellStyle name="Normal 4 2 2 7 3" xfId="17711" xr:uid="{00000000-0005-0000-0000-0000EB450000}"/>
    <cellStyle name="Normal 4 2 2 7 3 2" xfId="17712" xr:uid="{00000000-0005-0000-0000-0000EC450000}"/>
    <cellStyle name="Normal 4 2 2 7 3 3" xfId="17713" xr:uid="{00000000-0005-0000-0000-0000ED450000}"/>
    <cellStyle name="Normal 4 2 2 7 3 4" xfId="17714" xr:uid="{00000000-0005-0000-0000-0000EE450000}"/>
    <cellStyle name="Normal 4 2 2 7 4" xfId="17715" xr:uid="{00000000-0005-0000-0000-0000EF450000}"/>
    <cellStyle name="Normal 4 2 2 7 5" xfId="17716" xr:uid="{00000000-0005-0000-0000-0000F0450000}"/>
    <cellStyle name="Normal 4 2 2 7 6" xfId="17717" xr:uid="{00000000-0005-0000-0000-0000F1450000}"/>
    <cellStyle name="Normal 4 2 2 8" xfId="17718" xr:uid="{00000000-0005-0000-0000-0000F2450000}"/>
    <cellStyle name="Normal 4 2 2 8 2" xfId="17719" xr:uid="{00000000-0005-0000-0000-0000F3450000}"/>
    <cellStyle name="Normal 4 2 2 8 2 2" xfId="17720" xr:uid="{00000000-0005-0000-0000-0000F4450000}"/>
    <cellStyle name="Normal 4 2 2 8 2 2 2" xfId="17721" xr:uid="{00000000-0005-0000-0000-0000F5450000}"/>
    <cellStyle name="Normal 4 2 2 8 2 2 3" xfId="17722" xr:uid="{00000000-0005-0000-0000-0000F6450000}"/>
    <cellStyle name="Normal 4 2 2 8 2 2 4" xfId="17723" xr:uid="{00000000-0005-0000-0000-0000F7450000}"/>
    <cellStyle name="Normal 4 2 2 8 2 3" xfId="17724" xr:uid="{00000000-0005-0000-0000-0000F8450000}"/>
    <cellStyle name="Normal 4 2 2 8 2 4" xfId="17725" xr:uid="{00000000-0005-0000-0000-0000F9450000}"/>
    <cellStyle name="Normal 4 2 2 8 2 5" xfId="17726" xr:uid="{00000000-0005-0000-0000-0000FA450000}"/>
    <cellStyle name="Normal 4 2 2 8 3" xfId="17727" xr:uid="{00000000-0005-0000-0000-0000FB450000}"/>
    <cellStyle name="Normal 4 2 2 8 3 2" xfId="17728" xr:uid="{00000000-0005-0000-0000-0000FC450000}"/>
    <cellStyle name="Normal 4 2 2 8 3 3" xfId="17729" xr:uid="{00000000-0005-0000-0000-0000FD450000}"/>
    <cellStyle name="Normal 4 2 2 8 3 4" xfId="17730" xr:uid="{00000000-0005-0000-0000-0000FE450000}"/>
    <cellStyle name="Normal 4 2 2 8 4" xfId="17731" xr:uid="{00000000-0005-0000-0000-0000FF450000}"/>
    <cellStyle name="Normal 4 2 2 8 5" xfId="17732" xr:uid="{00000000-0005-0000-0000-000000460000}"/>
    <cellStyle name="Normal 4 2 2 8 6" xfId="17733" xr:uid="{00000000-0005-0000-0000-000001460000}"/>
    <cellStyle name="Normal 4 2 2 9" xfId="17734" xr:uid="{00000000-0005-0000-0000-000002460000}"/>
    <cellStyle name="Normal 4 2 3" xfId="17735" xr:uid="{00000000-0005-0000-0000-000003460000}"/>
    <cellStyle name="Normal 4 2 3 10" xfId="17736" xr:uid="{00000000-0005-0000-0000-000004460000}"/>
    <cellStyle name="Normal 4 2 3 2" xfId="17737" xr:uid="{00000000-0005-0000-0000-000005460000}"/>
    <cellStyle name="Normal 4 2 3 2 2" xfId="17738" xr:uid="{00000000-0005-0000-0000-000006460000}"/>
    <cellStyle name="Normal 4 2 3 2 2 2" xfId="17739" xr:uid="{00000000-0005-0000-0000-000007460000}"/>
    <cellStyle name="Normal 4 2 3 2 2 2 2" xfId="17740" xr:uid="{00000000-0005-0000-0000-000008460000}"/>
    <cellStyle name="Normal 4 2 3 2 2 2 2 2" xfId="17741" xr:uid="{00000000-0005-0000-0000-000009460000}"/>
    <cellStyle name="Normal 4 2 3 2 2 2 2 3" xfId="17742" xr:uid="{00000000-0005-0000-0000-00000A460000}"/>
    <cellStyle name="Normal 4 2 3 2 2 2 2 4" xfId="17743" xr:uid="{00000000-0005-0000-0000-00000B460000}"/>
    <cellStyle name="Normal 4 2 3 2 2 2 3" xfId="17744" xr:uid="{00000000-0005-0000-0000-00000C460000}"/>
    <cellStyle name="Normal 4 2 3 2 2 2 4" xfId="17745" xr:uid="{00000000-0005-0000-0000-00000D460000}"/>
    <cellStyle name="Normal 4 2 3 2 2 2 5" xfId="17746" xr:uid="{00000000-0005-0000-0000-00000E460000}"/>
    <cellStyle name="Normal 4 2 3 2 2 3" xfId="17747" xr:uid="{00000000-0005-0000-0000-00000F460000}"/>
    <cellStyle name="Normal 4 2 3 2 2 3 2" xfId="17748" xr:uid="{00000000-0005-0000-0000-000010460000}"/>
    <cellStyle name="Normal 4 2 3 2 2 3 3" xfId="17749" xr:uid="{00000000-0005-0000-0000-000011460000}"/>
    <cellStyle name="Normal 4 2 3 2 2 3 4" xfId="17750" xr:uid="{00000000-0005-0000-0000-000012460000}"/>
    <cellStyle name="Normal 4 2 3 2 2 4" xfId="17751" xr:uid="{00000000-0005-0000-0000-000013460000}"/>
    <cellStyle name="Normal 4 2 3 2 2 5" xfId="17752" xr:uid="{00000000-0005-0000-0000-000014460000}"/>
    <cellStyle name="Normal 4 2 3 2 2 6" xfId="17753" xr:uid="{00000000-0005-0000-0000-000015460000}"/>
    <cellStyle name="Normal 4 2 3 2 3" xfId="17754" xr:uid="{00000000-0005-0000-0000-000016460000}"/>
    <cellStyle name="Normal 4 2 3 2 3 2" xfId="17755" xr:uid="{00000000-0005-0000-0000-000017460000}"/>
    <cellStyle name="Normal 4 2 3 2 3 2 2" xfId="17756" xr:uid="{00000000-0005-0000-0000-000018460000}"/>
    <cellStyle name="Normal 4 2 3 2 3 2 2 2" xfId="17757" xr:uid="{00000000-0005-0000-0000-000019460000}"/>
    <cellStyle name="Normal 4 2 3 2 3 2 2 3" xfId="17758" xr:uid="{00000000-0005-0000-0000-00001A460000}"/>
    <cellStyle name="Normal 4 2 3 2 3 2 2 4" xfId="17759" xr:uid="{00000000-0005-0000-0000-00001B460000}"/>
    <cellStyle name="Normal 4 2 3 2 3 2 3" xfId="17760" xr:uid="{00000000-0005-0000-0000-00001C460000}"/>
    <cellStyle name="Normal 4 2 3 2 3 2 4" xfId="17761" xr:uid="{00000000-0005-0000-0000-00001D460000}"/>
    <cellStyle name="Normal 4 2 3 2 3 2 5" xfId="17762" xr:uid="{00000000-0005-0000-0000-00001E460000}"/>
    <cellStyle name="Normal 4 2 3 2 3 3" xfId="17763" xr:uid="{00000000-0005-0000-0000-00001F460000}"/>
    <cellStyle name="Normal 4 2 3 2 3 3 2" xfId="17764" xr:uid="{00000000-0005-0000-0000-000020460000}"/>
    <cellStyle name="Normal 4 2 3 2 3 3 3" xfId="17765" xr:uid="{00000000-0005-0000-0000-000021460000}"/>
    <cellStyle name="Normal 4 2 3 2 3 3 4" xfId="17766" xr:uid="{00000000-0005-0000-0000-000022460000}"/>
    <cellStyle name="Normal 4 2 3 2 3 4" xfId="17767" xr:uid="{00000000-0005-0000-0000-000023460000}"/>
    <cellStyle name="Normal 4 2 3 2 3 5" xfId="17768" xr:uid="{00000000-0005-0000-0000-000024460000}"/>
    <cellStyle name="Normal 4 2 3 2 3 6" xfId="17769" xr:uid="{00000000-0005-0000-0000-000025460000}"/>
    <cellStyle name="Normal 4 2 3 2 4" xfId="17770" xr:uid="{00000000-0005-0000-0000-000026460000}"/>
    <cellStyle name="Normal 4 2 3 2 4 2" xfId="17771" xr:uid="{00000000-0005-0000-0000-000027460000}"/>
    <cellStyle name="Normal 4 2 3 2 4 2 2" xfId="17772" xr:uid="{00000000-0005-0000-0000-000028460000}"/>
    <cellStyle name="Normal 4 2 3 2 4 2 3" xfId="17773" xr:uid="{00000000-0005-0000-0000-000029460000}"/>
    <cellStyle name="Normal 4 2 3 2 4 2 4" xfId="17774" xr:uid="{00000000-0005-0000-0000-00002A460000}"/>
    <cellStyle name="Normal 4 2 3 2 4 3" xfId="17775" xr:uid="{00000000-0005-0000-0000-00002B460000}"/>
    <cellStyle name="Normal 4 2 3 2 4 4" xfId="17776" xr:uid="{00000000-0005-0000-0000-00002C460000}"/>
    <cellStyle name="Normal 4 2 3 2 4 5" xfId="17777" xr:uid="{00000000-0005-0000-0000-00002D460000}"/>
    <cellStyle name="Normal 4 2 3 2 5" xfId="17778" xr:uid="{00000000-0005-0000-0000-00002E460000}"/>
    <cellStyle name="Normal 4 2 3 2 5 2" xfId="17779" xr:uid="{00000000-0005-0000-0000-00002F460000}"/>
    <cellStyle name="Normal 4 2 3 2 5 3" xfId="17780" xr:uid="{00000000-0005-0000-0000-000030460000}"/>
    <cellStyle name="Normal 4 2 3 2 5 4" xfId="17781" xr:uid="{00000000-0005-0000-0000-000031460000}"/>
    <cellStyle name="Normal 4 2 3 2 6" xfId="17782" xr:uid="{00000000-0005-0000-0000-000032460000}"/>
    <cellStyle name="Normal 4 2 3 2 7" xfId="17783" xr:uid="{00000000-0005-0000-0000-000033460000}"/>
    <cellStyle name="Normal 4 2 3 2 8" xfId="17784" xr:uid="{00000000-0005-0000-0000-000034460000}"/>
    <cellStyle name="Normal 4 2 3 3" xfId="17785" xr:uid="{00000000-0005-0000-0000-000035460000}"/>
    <cellStyle name="Normal 4 2 3 3 2" xfId="17786" xr:uid="{00000000-0005-0000-0000-000036460000}"/>
    <cellStyle name="Normal 4 2 3 3 2 2" xfId="17787" xr:uid="{00000000-0005-0000-0000-000037460000}"/>
    <cellStyle name="Normal 4 2 3 3 2 2 2" xfId="17788" xr:uid="{00000000-0005-0000-0000-000038460000}"/>
    <cellStyle name="Normal 4 2 3 3 2 2 3" xfId="17789" xr:uid="{00000000-0005-0000-0000-000039460000}"/>
    <cellStyle name="Normal 4 2 3 3 2 2 4" xfId="17790" xr:uid="{00000000-0005-0000-0000-00003A460000}"/>
    <cellStyle name="Normal 4 2 3 3 2 3" xfId="17791" xr:uid="{00000000-0005-0000-0000-00003B460000}"/>
    <cellStyle name="Normal 4 2 3 3 2 3 2" xfId="17792" xr:uid="{00000000-0005-0000-0000-00003C460000}"/>
    <cellStyle name="Normal 4 2 3 3 2 3 3" xfId="17793" xr:uid="{00000000-0005-0000-0000-00003D460000}"/>
    <cellStyle name="Normal 4 2 3 3 2 3 4" xfId="17794" xr:uid="{00000000-0005-0000-0000-00003E460000}"/>
    <cellStyle name="Normal 4 2 3 3 2 4" xfId="17795" xr:uid="{00000000-0005-0000-0000-00003F460000}"/>
    <cellStyle name="Normal 4 2 3 3 2 5" xfId="17796" xr:uid="{00000000-0005-0000-0000-000040460000}"/>
    <cellStyle name="Normal 4 2 3 3 2 6" xfId="17797" xr:uid="{00000000-0005-0000-0000-000041460000}"/>
    <cellStyle name="Normal 4 2 3 3 3" xfId="17798" xr:uid="{00000000-0005-0000-0000-000042460000}"/>
    <cellStyle name="Normal 4 2 3 3 3 2" xfId="17799" xr:uid="{00000000-0005-0000-0000-000043460000}"/>
    <cellStyle name="Normal 4 2 3 3 3 3" xfId="17800" xr:uid="{00000000-0005-0000-0000-000044460000}"/>
    <cellStyle name="Normal 4 2 3 3 3 4" xfId="17801" xr:uid="{00000000-0005-0000-0000-000045460000}"/>
    <cellStyle name="Normal 4 2 3 3 4" xfId="17802" xr:uid="{00000000-0005-0000-0000-000046460000}"/>
    <cellStyle name="Normal 4 2 3 3 4 2" xfId="17803" xr:uid="{00000000-0005-0000-0000-000047460000}"/>
    <cellStyle name="Normal 4 2 3 3 4 3" xfId="17804" xr:uid="{00000000-0005-0000-0000-000048460000}"/>
    <cellStyle name="Normal 4 2 3 3 4 4" xfId="17805" xr:uid="{00000000-0005-0000-0000-000049460000}"/>
    <cellStyle name="Normal 4 2 3 3 5" xfId="17806" xr:uid="{00000000-0005-0000-0000-00004A460000}"/>
    <cellStyle name="Normal 4 2 3 3 6" xfId="17807" xr:uid="{00000000-0005-0000-0000-00004B460000}"/>
    <cellStyle name="Normal 4 2 3 3 7" xfId="17808" xr:uid="{00000000-0005-0000-0000-00004C460000}"/>
    <cellStyle name="Normal 4 2 3 4" xfId="17809" xr:uid="{00000000-0005-0000-0000-00004D460000}"/>
    <cellStyle name="Normal 4 2 3 4 2" xfId="17810" xr:uid="{00000000-0005-0000-0000-00004E460000}"/>
    <cellStyle name="Normal 4 2 3 4 2 2" xfId="17811" xr:uid="{00000000-0005-0000-0000-00004F460000}"/>
    <cellStyle name="Normal 4 2 3 4 2 2 2" xfId="17812" xr:uid="{00000000-0005-0000-0000-000050460000}"/>
    <cellStyle name="Normal 4 2 3 4 2 2 3" xfId="17813" xr:uid="{00000000-0005-0000-0000-000051460000}"/>
    <cellStyle name="Normal 4 2 3 4 2 2 4" xfId="17814" xr:uid="{00000000-0005-0000-0000-000052460000}"/>
    <cellStyle name="Normal 4 2 3 4 2 3" xfId="17815" xr:uid="{00000000-0005-0000-0000-000053460000}"/>
    <cellStyle name="Normal 4 2 3 4 2 4" xfId="17816" xr:uid="{00000000-0005-0000-0000-000054460000}"/>
    <cellStyle name="Normal 4 2 3 4 2 5" xfId="17817" xr:uid="{00000000-0005-0000-0000-000055460000}"/>
    <cellStyle name="Normal 4 2 3 4 3" xfId="17818" xr:uid="{00000000-0005-0000-0000-000056460000}"/>
    <cellStyle name="Normal 4 2 3 4 3 2" xfId="17819" xr:uid="{00000000-0005-0000-0000-000057460000}"/>
    <cellStyle name="Normal 4 2 3 4 3 3" xfId="17820" xr:uid="{00000000-0005-0000-0000-000058460000}"/>
    <cellStyle name="Normal 4 2 3 4 3 4" xfId="17821" xr:uid="{00000000-0005-0000-0000-000059460000}"/>
    <cellStyle name="Normal 4 2 3 4 4" xfId="17822" xr:uid="{00000000-0005-0000-0000-00005A460000}"/>
    <cellStyle name="Normal 4 2 3 4 5" xfId="17823" xr:uid="{00000000-0005-0000-0000-00005B460000}"/>
    <cellStyle name="Normal 4 2 3 4 6" xfId="17824" xr:uid="{00000000-0005-0000-0000-00005C460000}"/>
    <cellStyle name="Normal 4 2 3 5" xfId="17825" xr:uid="{00000000-0005-0000-0000-00005D460000}"/>
    <cellStyle name="Normal 4 2 3 5 2" xfId="17826" xr:uid="{00000000-0005-0000-0000-00005E460000}"/>
    <cellStyle name="Normal 4 2 3 5 2 2" xfId="17827" xr:uid="{00000000-0005-0000-0000-00005F460000}"/>
    <cellStyle name="Normal 4 2 3 5 2 2 2" xfId="17828" xr:uid="{00000000-0005-0000-0000-000060460000}"/>
    <cellStyle name="Normal 4 2 3 5 2 2 3" xfId="17829" xr:uid="{00000000-0005-0000-0000-000061460000}"/>
    <cellStyle name="Normal 4 2 3 5 2 2 4" xfId="17830" xr:uid="{00000000-0005-0000-0000-000062460000}"/>
    <cellStyle name="Normal 4 2 3 5 2 3" xfId="17831" xr:uid="{00000000-0005-0000-0000-000063460000}"/>
    <cellStyle name="Normal 4 2 3 5 2 4" xfId="17832" xr:uid="{00000000-0005-0000-0000-000064460000}"/>
    <cellStyle name="Normal 4 2 3 5 2 5" xfId="17833" xr:uid="{00000000-0005-0000-0000-000065460000}"/>
    <cellStyle name="Normal 4 2 3 5 3" xfId="17834" xr:uid="{00000000-0005-0000-0000-000066460000}"/>
    <cellStyle name="Normal 4 2 3 5 3 2" xfId="17835" xr:uid="{00000000-0005-0000-0000-000067460000}"/>
    <cellStyle name="Normal 4 2 3 5 3 3" xfId="17836" xr:uid="{00000000-0005-0000-0000-000068460000}"/>
    <cellStyle name="Normal 4 2 3 5 3 4" xfId="17837" xr:uid="{00000000-0005-0000-0000-000069460000}"/>
    <cellStyle name="Normal 4 2 3 5 4" xfId="17838" xr:uid="{00000000-0005-0000-0000-00006A460000}"/>
    <cellStyle name="Normal 4 2 3 5 4 2" xfId="17839" xr:uid="{00000000-0005-0000-0000-00006B460000}"/>
    <cellStyle name="Normal 4 2 3 5 4 3" xfId="17840" xr:uid="{00000000-0005-0000-0000-00006C460000}"/>
    <cellStyle name="Normal 4 2 3 5 4 4" xfId="17841" xr:uid="{00000000-0005-0000-0000-00006D460000}"/>
    <cellStyle name="Normal 4 2 3 5 5" xfId="17842" xr:uid="{00000000-0005-0000-0000-00006E460000}"/>
    <cellStyle name="Normal 4 2 3 5 6" xfId="17843" xr:uid="{00000000-0005-0000-0000-00006F460000}"/>
    <cellStyle name="Normal 4 2 3 5 7" xfId="17844" xr:uid="{00000000-0005-0000-0000-000070460000}"/>
    <cellStyle name="Normal 4 2 3 6" xfId="17845" xr:uid="{00000000-0005-0000-0000-000071460000}"/>
    <cellStyle name="Normal 4 2 3 6 2" xfId="17846" xr:uid="{00000000-0005-0000-0000-000072460000}"/>
    <cellStyle name="Normal 4 2 3 6 2 2" xfId="17847" xr:uid="{00000000-0005-0000-0000-000073460000}"/>
    <cellStyle name="Normal 4 2 3 6 2 3" xfId="17848" xr:uid="{00000000-0005-0000-0000-000074460000}"/>
    <cellStyle name="Normal 4 2 3 6 2 4" xfId="17849" xr:uid="{00000000-0005-0000-0000-000075460000}"/>
    <cellStyle name="Normal 4 2 3 6 3" xfId="17850" xr:uid="{00000000-0005-0000-0000-000076460000}"/>
    <cellStyle name="Normal 4 2 3 6 4" xfId="17851" xr:uid="{00000000-0005-0000-0000-000077460000}"/>
    <cellStyle name="Normal 4 2 3 6 5" xfId="17852" xr:uid="{00000000-0005-0000-0000-000078460000}"/>
    <cellStyle name="Normal 4 2 3 7" xfId="17853" xr:uid="{00000000-0005-0000-0000-000079460000}"/>
    <cellStyle name="Normal 4 2 3 7 2" xfId="17854" xr:uid="{00000000-0005-0000-0000-00007A460000}"/>
    <cellStyle name="Normal 4 2 3 7 3" xfId="17855" xr:uid="{00000000-0005-0000-0000-00007B460000}"/>
    <cellStyle name="Normal 4 2 3 7 4" xfId="17856" xr:uid="{00000000-0005-0000-0000-00007C460000}"/>
    <cellStyle name="Normal 4 2 3 8" xfId="17857" xr:uid="{00000000-0005-0000-0000-00007D460000}"/>
    <cellStyle name="Normal 4 2 3 9" xfId="17858" xr:uid="{00000000-0005-0000-0000-00007E460000}"/>
    <cellStyle name="Normal 4 2 4" xfId="17859" xr:uid="{00000000-0005-0000-0000-00007F460000}"/>
    <cellStyle name="Normal 4 2 4 10" xfId="17860" xr:uid="{00000000-0005-0000-0000-000080460000}"/>
    <cellStyle name="Normal 4 2 4 2" xfId="17861" xr:uid="{00000000-0005-0000-0000-000081460000}"/>
    <cellStyle name="Normal 4 2 4 2 2" xfId="17862" xr:uid="{00000000-0005-0000-0000-000082460000}"/>
    <cellStyle name="Normal 4 2 4 2 2 2" xfId="17863" xr:uid="{00000000-0005-0000-0000-000083460000}"/>
    <cellStyle name="Normal 4 2 4 2 2 2 2" xfId="17864" xr:uid="{00000000-0005-0000-0000-000084460000}"/>
    <cellStyle name="Normal 4 2 4 2 2 2 2 2" xfId="17865" xr:uid="{00000000-0005-0000-0000-000085460000}"/>
    <cellStyle name="Normal 4 2 4 2 2 2 2 3" xfId="17866" xr:uid="{00000000-0005-0000-0000-000086460000}"/>
    <cellStyle name="Normal 4 2 4 2 2 2 2 4" xfId="17867" xr:uid="{00000000-0005-0000-0000-000087460000}"/>
    <cellStyle name="Normal 4 2 4 2 2 2 3" xfId="17868" xr:uid="{00000000-0005-0000-0000-000088460000}"/>
    <cellStyle name="Normal 4 2 4 2 2 2 4" xfId="17869" xr:uid="{00000000-0005-0000-0000-000089460000}"/>
    <cellStyle name="Normal 4 2 4 2 2 2 5" xfId="17870" xr:uid="{00000000-0005-0000-0000-00008A460000}"/>
    <cellStyle name="Normal 4 2 4 2 2 3" xfId="17871" xr:uid="{00000000-0005-0000-0000-00008B460000}"/>
    <cellStyle name="Normal 4 2 4 2 2 3 2" xfId="17872" xr:uid="{00000000-0005-0000-0000-00008C460000}"/>
    <cellStyle name="Normal 4 2 4 2 2 3 3" xfId="17873" xr:uid="{00000000-0005-0000-0000-00008D460000}"/>
    <cellStyle name="Normal 4 2 4 2 2 3 4" xfId="17874" xr:uid="{00000000-0005-0000-0000-00008E460000}"/>
    <cellStyle name="Normal 4 2 4 2 2 4" xfId="17875" xr:uid="{00000000-0005-0000-0000-00008F460000}"/>
    <cellStyle name="Normal 4 2 4 2 2 5" xfId="17876" xr:uid="{00000000-0005-0000-0000-000090460000}"/>
    <cellStyle name="Normal 4 2 4 2 2 6" xfId="17877" xr:uid="{00000000-0005-0000-0000-000091460000}"/>
    <cellStyle name="Normal 4 2 4 2 3" xfId="17878" xr:uid="{00000000-0005-0000-0000-000092460000}"/>
    <cellStyle name="Normal 4 2 4 2 3 2" xfId="17879" xr:uid="{00000000-0005-0000-0000-000093460000}"/>
    <cellStyle name="Normal 4 2 4 2 3 2 2" xfId="17880" xr:uid="{00000000-0005-0000-0000-000094460000}"/>
    <cellStyle name="Normal 4 2 4 2 3 2 2 2" xfId="17881" xr:uid="{00000000-0005-0000-0000-000095460000}"/>
    <cellStyle name="Normal 4 2 4 2 3 2 2 3" xfId="17882" xr:uid="{00000000-0005-0000-0000-000096460000}"/>
    <cellStyle name="Normal 4 2 4 2 3 2 2 4" xfId="17883" xr:uid="{00000000-0005-0000-0000-000097460000}"/>
    <cellStyle name="Normal 4 2 4 2 3 2 3" xfId="17884" xr:uid="{00000000-0005-0000-0000-000098460000}"/>
    <cellStyle name="Normal 4 2 4 2 3 2 4" xfId="17885" xr:uid="{00000000-0005-0000-0000-000099460000}"/>
    <cellStyle name="Normal 4 2 4 2 3 2 5" xfId="17886" xr:uid="{00000000-0005-0000-0000-00009A460000}"/>
    <cellStyle name="Normal 4 2 4 2 3 3" xfId="17887" xr:uid="{00000000-0005-0000-0000-00009B460000}"/>
    <cellStyle name="Normal 4 2 4 2 3 3 2" xfId="17888" xr:uid="{00000000-0005-0000-0000-00009C460000}"/>
    <cellStyle name="Normal 4 2 4 2 3 3 3" xfId="17889" xr:uid="{00000000-0005-0000-0000-00009D460000}"/>
    <cellStyle name="Normal 4 2 4 2 3 3 4" xfId="17890" xr:uid="{00000000-0005-0000-0000-00009E460000}"/>
    <cellStyle name="Normal 4 2 4 2 3 4" xfId="17891" xr:uid="{00000000-0005-0000-0000-00009F460000}"/>
    <cellStyle name="Normal 4 2 4 2 3 5" xfId="17892" xr:uid="{00000000-0005-0000-0000-0000A0460000}"/>
    <cellStyle name="Normal 4 2 4 2 3 6" xfId="17893" xr:uid="{00000000-0005-0000-0000-0000A1460000}"/>
    <cellStyle name="Normal 4 2 4 2 4" xfId="17894" xr:uid="{00000000-0005-0000-0000-0000A2460000}"/>
    <cellStyle name="Normal 4 2 4 2 4 2" xfId="17895" xr:uid="{00000000-0005-0000-0000-0000A3460000}"/>
    <cellStyle name="Normal 4 2 4 2 4 2 2" xfId="17896" xr:uid="{00000000-0005-0000-0000-0000A4460000}"/>
    <cellStyle name="Normal 4 2 4 2 4 2 3" xfId="17897" xr:uid="{00000000-0005-0000-0000-0000A5460000}"/>
    <cellStyle name="Normal 4 2 4 2 4 2 4" xfId="17898" xr:uid="{00000000-0005-0000-0000-0000A6460000}"/>
    <cellStyle name="Normal 4 2 4 2 4 3" xfId="17899" xr:uid="{00000000-0005-0000-0000-0000A7460000}"/>
    <cellStyle name="Normal 4 2 4 2 4 4" xfId="17900" xr:uid="{00000000-0005-0000-0000-0000A8460000}"/>
    <cellStyle name="Normal 4 2 4 2 4 5" xfId="17901" xr:uid="{00000000-0005-0000-0000-0000A9460000}"/>
    <cellStyle name="Normal 4 2 4 2 5" xfId="17902" xr:uid="{00000000-0005-0000-0000-0000AA460000}"/>
    <cellStyle name="Normal 4 2 4 2 5 2" xfId="17903" xr:uid="{00000000-0005-0000-0000-0000AB460000}"/>
    <cellStyle name="Normal 4 2 4 2 5 3" xfId="17904" xr:uid="{00000000-0005-0000-0000-0000AC460000}"/>
    <cellStyle name="Normal 4 2 4 2 5 4" xfId="17905" xr:uid="{00000000-0005-0000-0000-0000AD460000}"/>
    <cellStyle name="Normal 4 2 4 2 6" xfId="17906" xr:uid="{00000000-0005-0000-0000-0000AE460000}"/>
    <cellStyle name="Normal 4 2 4 2 7" xfId="17907" xr:uid="{00000000-0005-0000-0000-0000AF460000}"/>
    <cellStyle name="Normal 4 2 4 2 8" xfId="17908" xr:uid="{00000000-0005-0000-0000-0000B0460000}"/>
    <cellStyle name="Normal 4 2 4 3" xfId="17909" xr:uid="{00000000-0005-0000-0000-0000B1460000}"/>
    <cellStyle name="Normal 4 2 4 3 2" xfId="17910" xr:uid="{00000000-0005-0000-0000-0000B2460000}"/>
    <cellStyle name="Normal 4 2 4 3 2 2" xfId="17911" xr:uid="{00000000-0005-0000-0000-0000B3460000}"/>
    <cellStyle name="Normal 4 2 4 3 2 2 2" xfId="17912" xr:uid="{00000000-0005-0000-0000-0000B4460000}"/>
    <cellStyle name="Normal 4 2 4 3 2 2 3" xfId="17913" xr:uid="{00000000-0005-0000-0000-0000B5460000}"/>
    <cellStyle name="Normal 4 2 4 3 2 2 4" xfId="17914" xr:uid="{00000000-0005-0000-0000-0000B6460000}"/>
    <cellStyle name="Normal 4 2 4 3 2 3" xfId="17915" xr:uid="{00000000-0005-0000-0000-0000B7460000}"/>
    <cellStyle name="Normal 4 2 4 3 2 4" xfId="17916" xr:uid="{00000000-0005-0000-0000-0000B8460000}"/>
    <cellStyle name="Normal 4 2 4 3 2 5" xfId="17917" xr:uid="{00000000-0005-0000-0000-0000B9460000}"/>
    <cellStyle name="Normal 4 2 4 3 3" xfId="17918" xr:uid="{00000000-0005-0000-0000-0000BA460000}"/>
    <cellStyle name="Normal 4 2 4 3 3 2" xfId="17919" xr:uid="{00000000-0005-0000-0000-0000BB460000}"/>
    <cellStyle name="Normal 4 2 4 3 3 3" xfId="17920" xr:uid="{00000000-0005-0000-0000-0000BC460000}"/>
    <cellStyle name="Normal 4 2 4 3 3 4" xfId="17921" xr:uid="{00000000-0005-0000-0000-0000BD460000}"/>
    <cellStyle name="Normal 4 2 4 3 4" xfId="17922" xr:uid="{00000000-0005-0000-0000-0000BE460000}"/>
    <cellStyle name="Normal 4 2 4 3 5" xfId="17923" xr:uid="{00000000-0005-0000-0000-0000BF460000}"/>
    <cellStyle name="Normal 4 2 4 3 6" xfId="17924" xr:uid="{00000000-0005-0000-0000-0000C0460000}"/>
    <cellStyle name="Normal 4 2 4 4" xfId="17925" xr:uid="{00000000-0005-0000-0000-0000C1460000}"/>
    <cellStyle name="Normal 4 2 4 4 2" xfId="17926" xr:uid="{00000000-0005-0000-0000-0000C2460000}"/>
    <cellStyle name="Normal 4 2 4 4 2 2" xfId="17927" xr:uid="{00000000-0005-0000-0000-0000C3460000}"/>
    <cellStyle name="Normal 4 2 4 4 2 2 2" xfId="17928" xr:uid="{00000000-0005-0000-0000-0000C4460000}"/>
    <cellStyle name="Normal 4 2 4 4 2 2 3" xfId="17929" xr:uid="{00000000-0005-0000-0000-0000C5460000}"/>
    <cellStyle name="Normal 4 2 4 4 2 2 4" xfId="17930" xr:uid="{00000000-0005-0000-0000-0000C6460000}"/>
    <cellStyle name="Normal 4 2 4 4 2 3" xfId="17931" xr:uid="{00000000-0005-0000-0000-0000C7460000}"/>
    <cellStyle name="Normal 4 2 4 4 2 4" xfId="17932" xr:uid="{00000000-0005-0000-0000-0000C8460000}"/>
    <cellStyle name="Normal 4 2 4 4 2 5" xfId="17933" xr:uid="{00000000-0005-0000-0000-0000C9460000}"/>
    <cellStyle name="Normal 4 2 4 4 3" xfId="17934" xr:uid="{00000000-0005-0000-0000-0000CA460000}"/>
    <cellStyle name="Normal 4 2 4 4 3 2" xfId="17935" xr:uid="{00000000-0005-0000-0000-0000CB460000}"/>
    <cellStyle name="Normal 4 2 4 4 3 3" xfId="17936" xr:uid="{00000000-0005-0000-0000-0000CC460000}"/>
    <cellStyle name="Normal 4 2 4 4 3 4" xfId="17937" xr:uid="{00000000-0005-0000-0000-0000CD460000}"/>
    <cellStyle name="Normal 4 2 4 4 4" xfId="17938" xr:uid="{00000000-0005-0000-0000-0000CE460000}"/>
    <cellStyle name="Normal 4 2 4 4 5" xfId="17939" xr:uid="{00000000-0005-0000-0000-0000CF460000}"/>
    <cellStyle name="Normal 4 2 4 4 6" xfId="17940" xr:uid="{00000000-0005-0000-0000-0000D0460000}"/>
    <cellStyle name="Normal 4 2 4 5" xfId="17941" xr:uid="{00000000-0005-0000-0000-0000D1460000}"/>
    <cellStyle name="Normal 4 2 4 5 2" xfId="17942" xr:uid="{00000000-0005-0000-0000-0000D2460000}"/>
    <cellStyle name="Normal 4 2 4 5 2 2" xfId="17943" xr:uid="{00000000-0005-0000-0000-0000D3460000}"/>
    <cellStyle name="Normal 4 2 4 5 2 2 2" xfId="17944" xr:uid="{00000000-0005-0000-0000-0000D4460000}"/>
    <cellStyle name="Normal 4 2 4 5 2 2 3" xfId="17945" xr:uid="{00000000-0005-0000-0000-0000D5460000}"/>
    <cellStyle name="Normal 4 2 4 5 2 2 4" xfId="17946" xr:uid="{00000000-0005-0000-0000-0000D6460000}"/>
    <cellStyle name="Normal 4 2 4 5 2 3" xfId="17947" xr:uid="{00000000-0005-0000-0000-0000D7460000}"/>
    <cellStyle name="Normal 4 2 4 5 2 4" xfId="17948" xr:uid="{00000000-0005-0000-0000-0000D8460000}"/>
    <cellStyle name="Normal 4 2 4 5 2 5" xfId="17949" xr:uid="{00000000-0005-0000-0000-0000D9460000}"/>
    <cellStyle name="Normal 4 2 4 5 3" xfId="17950" xr:uid="{00000000-0005-0000-0000-0000DA460000}"/>
    <cellStyle name="Normal 4 2 4 5 3 2" xfId="17951" xr:uid="{00000000-0005-0000-0000-0000DB460000}"/>
    <cellStyle name="Normal 4 2 4 5 3 3" xfId="17952" xr:uid="{00000000-0005-0000-0000-0000DC460000}"/>
    <cellStyle name="Normal 4 2 4 5 3 4" xfId="17953" xr:uid="{00000000-0005-0000-0000-0000DD460000}"/>
    <cellStyle name="Normal 4 2 4 5 4" xfId="17954" xr:uid="{00000000-0005-0000-0000-0000DE460000}"/>
    <cellStyle name="Normal 4 2 4 5 5" xfId="17955" xr:uid="{00000000-0005-0000-0000-0000DF460000}"/>
    <cellStyle name="Normal 4 2 4 5 6" xfId="17956" xr:uid="{00000000-0005-0000-0000-0000E0460000}"/>
    <cellStyle name="Normal 4 2 4 6" xfId="17957" xr:uid="{00000000-0005-0000-0000-0000E1460000}"/>
    <cellStyle name="Normal 4 2 4 6 2" xfId="17958" xr:uid="{00000000-0005-0000-0000-0000E2460000}"/>
    <cellStyle name="Normal 4 2 4 6 2 2" xfId="17959" xr:uid="{00000000-0005-0000-0000-0000E3460000}"/>
    <cellStyle name="Normal 4 2 4 6 2 3" xfId="17960" xr:uid="{00000000-0005-0000-0000-0000E4460000}"/>
    <cellStyle name="Normal 4 2 4 6 2 4" xfId="17961" xr:uid="{00000000-0005-0000-0000-0000E5460000}"/>
    <cellStyle name="Normal 4 2 4 6 3" xfId="17962" xr:uid="{00000000-0005-0000-0000-0000E6460000}"/>
    <cellStyle name="Normal 4 2 4 6 4" xfId="17963" xr:uid="{00000000-0005-0000-0000-0000E7460000}"/>
    <cellStyle name="Normal 4 2 4 6 5" xfId="17964" xr:uid="{00000000-0005-0000-0000-0000E8460000}"/>
    <cellStyle name="Normal 4 2 4 7" xfId="17965" xr:uid="{00000000-0005-0000-0000-0000E9460000}"/>
    <cellStyle name="Normal 4 2 4 7 2" xfId="17966" xr:uid="{00000000-0005-0000-0000-0000EA460000}"/>
    <cellStyle name="Normal 4 2 4 7 3" xfId="17967" xr:uid="{00000000-0005-0000-0000-0000EB460000}"/>
    <cellStyle name="Normal 4 2 4 7 4" xfId="17968" xr:uid="{00000000-0005-0000-0000-0000EC460000}"/>
    <cellStyle name="Normal 4 2 4 8" xfId="17969" xr:uid="{00000000-0005-0000-0000-0000ED460000}"/>
    <cellStyle name="Normal 4 2 4 9" xfId="17970" xr:uid="{00000000-0005-0000-0000-0000EE460000}"/>
    <cellStyle name="Normal 4 2 5" xfId="17971" xr:uid="{00000000-0005-0000-0000-0000EF460000}"/>
    <cellStyle name="Normal 4 2 5 2" xfId="17972" xr:uid="{00000000-0005-0000-0000-0000F0460000}"/>
    <cellStyle name="Normal 4 2 5 2 2" xfId="17973" xr:uid="{00000000-0005-0000-0000-0000F1460000}"/>
    <cellStyle name="Normal 4 2 5 2 2 2" xfId="17974" xr:uid="{00000000-0005-0000-0000-0000F2460000}"/>
    <cellStyle name="Normal 4 2 5 2 2 2 2" xfId="17975" xr:uid="{00000000-0005-0000-0000-0000F3460000}"/>
    <cellStyle name="Normal 4 2 5 2 2 2 2 2" xfId="17976" xr:uid="{00000000-0005-0000-0000-0000F4460000}"/>
    <cellStyle name="Normal 4 2 5 2 2 2 2 3" xfId="17977" xr:uid="{00000000-0005-0000-0000-0000F5460000}"/>
    <cellStyle name="Normal 4 2 5 2 2 2 2 4" xfId="17978" xr:uid="{00000000-0005-0000-0000-0000F6460000}"/>
    <cellStyle name="Normal 4 2 5 2 2 2 3" xfId="17979" xr:uid="{00000000-0005-0000-0000-0000F7460000}"/>
    <cellStyle name="Normal 4 2 5 2 2 2 4" xfId="17980" xr:uid="{00000000-0005-0000-0000-0000F8460000}"/>
    <cellStyle name="Normal 4 2 5 2 2 2 5" xfId="17981" xr:uid="{00000000-0005-0000-0000-0000F9460000}"/>
    <cellStyle name="Normal 4 2 5 2 2 3" xfId="17982" xr:uid="{00000000-0005-0000-0000-0000FA460000}"/>
    <cellStyle name="Normal 4 2 5 2 2 3 2" xfId="17983" xr:uid="{00000000-0005-0000-0000-0000FB460000}"/>
    <cellStyle name="Normal 4 2 5 2 2 3 3" xfId="17984" xr:uid="{00000000-0005-0000-0000-0000FC460000}"/>
    <cellStyle name="Normal 4 2 5 2 2 3 4" xfId="17985" xr:uid="{00000000-0005-0000-0000-0000FD460000}"/>
    <cellStyle name="Normal 4 2 5 2 2 4" xfId="17986" xr:uid="{00000000-0005-0000-0000-0000FE460000}"/>
    <cellStyle name="Normal 4 2 5 2 2 5" xfId="17987" xr:uid="{00000000-0005-0000-0000-0000FF460000}"/>
    <cellStyle name="Normal 4 2 5 2 2 6" xfId="17988" xr:uid="{00000000-0005-0000-0000-000000470000}"/>
    <cellStyle name="Normal 4 2 5 2 3" xfId="17989" xr:uid="{00000000-0005-0000-0000-000001470000}"/>
    <cellStyle name="Normal 4 2 5 2 3 2" xfId="17990" xr:uid="{00000000-0005-0000-0000-000002470000}"/>
    <cellStyle name="Normal 4 2 5 2 3 2 2" xfId="17991" xr:uid="{00000000-0005-0000-0000-000003470000}"/>
    <cellStyle name="Normal 4 2 5 2 3 2 2 2" xfId="17992" xr:uid="{00000000-0005-0000-0000-000004470000}"/>
    <cellStyle name="Normal 4 2 5 2 3 2 2 3" xfId="17993" xr:uid="{00000000-0005-0000-0000-000005470000}"/>
    <cellStyle name="Normal 4 2 5 2 3 2 2 4" xfId="17994" xr:uid="{00000000-0005-0000-0000-000006470000}"/>
    <cellStyle name="Normal 4 2 5 2 3 2 3" xfId="17995" xr:uid="{00000000-0005-0000-0000-000007470000}"/>
    <cellStyle name="Normal 4 2 5 2 3 2 4" xfId="17996" xr:uid="{00000000-0005-0000-0000-000008470000}"/>
    <cellStyle name="Normal 4 2 5 2 3 2 5" xfId="17997" xr:uid="{00000000-0005-0000-0000-000009470000}"/>
    <cellStyle name="Normal 4 2 5 2 3 3" xfId="17998" xr:uid="{00000000-0005-0000-0000-00000A470000}"/>
    <cellStyle name="Normal 4 2 5 2 3 3 2" xfId="17999" xr:uid="{00000000-0005-0000-0000-00000B470000}"/>
    <cellStyle name="Normal 4 2 5 2 3 3 3" xfId="18000" xr:uid="{00000000-0005-0000-0000-00000C470000}"/>
    <cellStyle name="Normal 4 2 5 2 3 3 4" xfId="18001" xr:uid="{00000000-0005-0000-0000-00000D470000}"/>
    <cellStyle name="Normal 4 2 5 2 3 4" xfId="18002" xr:uid="{00000000-0005-0000-0000-00000E470000}"/>
    <cellStyle name="Normal 4 2 5 2 3 5" xfId="18003" xr:uid="{00000000-0005-0000-0000-00000F470000}"/>
    <cellStyle name="Normal 4 2 5 2 3 6" xfId="18004" xr:uid="{00000000-0005-0000-0000-000010470000}"/>
    <cellStyle name="Normal 4 2 5 2 4" xfId="18005" xr:uid="{00000000-0005-0000-0000-000011470000}"/>
    <cellStyle name="Normal 4 2 5 2 4 2" xfId="18006" xr:uid="{00000000-0005-0000-0000-000012470000}"/>
    <cellStyle name="Normal 4 2 5 2 4 2 2" xfId="18007" xr:uid="{00000000-0005-0000-0000-000013470000}"/>
    <cellStyle name="Normal 4 2 5 2 4 2 3" xfId="18008" xr:uid="{00000000-0005-0000-0000-000014470000}"/>
    <cellStyle name="Normal 4 2 5 2 4 2 4" xfId="18009" xr:uid="{00000000-0005-0000-0000-000015470000}"/>
    <cellStyle name="Normal 4 2 5 2 4 3" xfId="18010" xr:uid="{00000000-0005-0000-0000-000016470000}"/>
    <cellStyle name="Normal 4 2 5 2 4 4" xfId="18011" xr:uid="{00000000-0005-0000-0000-000017470000}"/>
    <cellStyle name="Normal 4 2 5 2 4 5" xfId="18012" xr:uid="{00000000-0005-0000-0000-000018470000}"/>
    <cellStyle name="Normal 4 2 5 2 5" xfId="18013" xr:uid="{00000000-0005-0000-0000-000019470000}"/>
    <cellStyle name="Normal 4 2 5 2 5 2" xfId="18014" xr:uid="{00000000-0005-0000-0000-00001A470000}"/>
    <cellStyle name="Normal 4 2 5 2 5 3" xfId="18015" xr:uid="{00000000-0005-0000-0000-00001B470000}"/>
    <cellStyle name="Normal 4 2 5 2 5 4" xfId="18016" xr:uid="{00000000-0005-0000-0000-00001C470000}"/>
    <cellStyle name="Normal 4 2 5 2 6" xfId="18017" xr:uid="{00000000-0005-0000-0000-00001D470000}"/>
    <cellStyle name="Normal 4 2 5 2 7" xfId="18018" xr:uid="{00000000-0005-0000-0000-00001E470000}"/>
    <cellStyle name="Normal 4 2 5 2 8" xfId="18019" xr:uid="{00000000-0005-0000-0000-00001F470000}"/>
    <cellStyle name="Normal 4 2 5 3" xfId="18020" xr:uid="{00000000-0005-0000-0000-000020470000}"/>
    <cellStyle name="Normal 4 2 5 3 2" xfId="18021" xr:uid="{00000000-0005-0000-0000-000021470000}"/>
    <cellStyle name="Normal 4 2 5 3 2 2" xfId="18022" xr:uid="{00000000-0005-0000-0000-000022470000}"/>
    <cellStyle name="Normal 4 2 5 3 2 2 2" xfId="18023" xr:uid="{00000000-0005-0000-0000-000023470000}"/>
    <cellStyle name="Normal 4 2 5 3 2 2 3" xfId="18024" xr:uid="{00000000-0005-0000-0000-000024470000}"/>
    <cellStyle name="Normal 4 2 5 3 2 2 4" xfId="18025" xr:uid="{00000000-0005-0000-0000-000025470000}"/>
    <cellStyle name="Normal 4 2 5 3 2 3" xfId="18026" xr:uid="{00000000-0005-0000-0000-000026470000}"/>
    <cellStyle name="Normal 4 2 5 3 2 4" xfId="18027" xr:uid="{00000000-0005-0000-0000-000027470000}"/>
    <cellStyle name="Normal 4 2 5 3 2 5" xfId="18028" xr:uid="{00000000-0005-0000-0000-000028470000}"/>
    <cellStyle name="Normal 4 2 5 3 3" xfId="18029" xr:uid="{00000000-0005-0000-0000-000029470000}"/>
    <cellStyle name="Normal 4 2 5 3 3 2" xfId="18030" xr:uid="{00000000-0005-0000-0000-00002A470000}"/>
    <cellStyle name="Normal 4 2 5 3 3 3" xfId="18031" xr:uid="{00000000-0005-0000-0000-00002B470000}"/>
    <cellStyle name="Normal 4 2 5 3 3 4" xfId="18032" xr:uid="{00000000-0005-0000-0000-00002C470000}"/>
    <cellStyle name="Normal 4 2 5 3 4" xfId="18033" xr:uid="{00000000-0005-0000-0000-00002D470000}"/>
    <cellStyle name="Normal 4 2 5 3 5" xfId="18034" xr:uid="{00000000-0005-0000-0000-00002E470000}"/>
    <cellStyle name="Normal 4 2 5 3 6" xfId="18035" xr:uid="{00000000-0005-0000-0000-00002F470000}"/>
    <cellStyle name="Normal 4 2 5 4" xfId="18036" xr:uid="{00000000-0005-0000-0000-000030470000}"/>
    <cellStyle name="Normal 4 2 5 4 2" xfId="18037" xr:uid="{00000000-0005-0000-0000-000031470000}"/>
    <cellStyle name="Normal 4 2 5 4 2 2" xfId="18038" xr:uid="{00000000-0005-0000-0000-000032470000}"/>
    <cellStyle name="Normal 4 2 5 4 2 2 2" xfId="18039" xr:uid="{00000000-0005-0000-0000-000033470000}"/>
    <cellStyle name="Normal 4 2 5 4 2 2 3" xfId="18040" xr:uid="{00000000-0005-0000-0000-000034470000}"/>
    <cellStyle name="Normal 4 2 5 4 2 2 4" xfId="18041" xr:uid="{00000000-0005-0000-0000-000035470000}"/>
    <cellStyle name="Normal 4 2 5 4 2 3" xfId="18042" xr:uid="{00000000-0005-0000-0000-000036470000}"/>
    <cellStyle name="Normal 4 2 5 4 2 4" xfId="18043" xr:uid="{00000000-0005-0000-0000-000037470000}"/>
    <cellStyle name="Normal 4 2 5 4 2 5" xfId="18044" xr:uid="{00000000-0005-0000-0000-000038470000}"/>
    <cellStyle name="Normal 4 2 5 4 3" xfId="18045" xr:uid="{00000000-0005-0000-0000-000039470000}"/>
    <cellStyle name="Normal 4 2 5 4 3 2" xfId="18046" xr:uid="{00000000-0005-0000-0000-00003A470000}"/>
    <cellStyle name="Normal 4 2 5 4 3 3" xfId="18047" xr:uid="{00000000-0005-0000-0000-00003B470000}"/>
    <cellStyle name="Normal 4 2 5 4 3 4" xfId="18048" xr:uid="{00000000-0005-0000-0000-00003C470000}"/>
    <cellStyle name="Normal 4 2 5 4 4" xfId="18049" xr:uid="{00000000-0005-0000-0000-00003D470000}"/>
    <cellStyle name="Normal 4 2 5 4 5" xfId="18050" xr:uid="{00000000-0005-0000-0000-00003E470000}"/>
    <cellStyle name="Normal 4 2 5 4 6" xfId="18051" xr:uid="{00000000-0005-0000-0000-00003F470000}"/>
    <cellStyle name="Normal 4 2 5 5" xfId="18052" xr:uid="{00000000-0005-0000-0000-000040470000}"/>
    <cellStyle name="Normal 4 2 5 5 2" xfId="18053" xr:uid="{00000000-0005-0000-0000-000041470000}"/>
    <cellStyle name="Normal 4 2 5 5 2 2" xfId="18054" xr:uid="{00000000-0005-0000-0000-000042470000}"/>
    <cellStyle name="Normal 4 2 5 5 2 3" xfId="18055" xr:uid="{00000000-0005-0000-0000-000043470000}"/>
    <cellStyle name="Normal 4 2 5 5 2 4" xfId="18056" xr:uid="{00000000-0005-0000-0000-000044470000}"/>
    <cellStyle name="Normal 4 2 5 5 3" xfId="18057" xr:uid="{00000000-0005-0000-0000-000045470000}"/>
    <cellStyle name="Normal 4 2 5 5 4" xfId="18058" xr:uid="{00000000-0005-0000-0000-000046470000}"/>
    <cellStyle name="Normal 4 2 5 5 5" xfId="18059" xr:uid="{00000000-0005-0000-0000-000047470000}"/>
    <cellStyle name="Normal 4 2 5 6" xfId="18060" xr:uid="{00000000-0005-0000-0000-000048470000}"/>
    <cellStyle name="Normal 4 2 5 6 2" xfId="18061" xr:uid="{00000000-0005-0000-0000-000049470000}"/>
    <cellStyle name="Normal 4 2 5 6 3" xfId="18062" xr:uid="{00000000-0005-0000-0000-00004A470000}"/>
    <cellStyle name="Normal 4 2 5 6 4" xfId="18063" xr:uid="{00000000-0005-0000-0000-00004B470000}"/>
    <cellStyle name="Normal 4 2 5 7" xfId="18064" xr:uid="{00000000-0005-0000-0000-00004C470000}"/>
    <cellStyle name="Normal 4 2 5 8" xfId="18065" xr:uid="{00000000-0005-0000-0000-00004D470000}"/>
    <cellStyle name="Normal 4 2 5 9" xfId="18066" xr:uid="{00000000-0005-0000-0000-00004E470000}"/>
    <cellStyle name="Normal 4 2 6" xfId="18067" xr:uid="{00000000-0005-0000-0000-00004F470000}"/>
    <cellStyle name="Normal 4 2 6 2" xfId="18068" xr:uid="{00000000-0005-0000-0000-000050470000}"/>
    <cellStyle name="Normal 4 2 6 2 2" xfId="18069" xr:uid="{00000000-0005-0000-0000-000051470000}"/>
    <cellStyle name="Normal 4 2 6 2 2 2" xfId="18070" xr:uid="{00000000-0005-0000-0000-000052470000}"/>
    <cellStyle name="Normal 4 2 6 2 2 2 2" xfId="18071" xr:uid="{00000000-0005-0000-0000-000053470000}"/>
    <cellStyle name="Normal 4 2 6 2 2 2 3" xfId="18072" xr:uid="{00000000-0005-0000-0000-000054470000}"/>
    <cellStyle name="Normal 4 2 6 2 2 2 4" xfId="18073" xr:uid="{00000000-0005-0000-0000-000055470000}"/>
    <cellStyle name="Normal 4 2 6 2 2 3" xfId="18074" xr:uid="{00000000-0005-0000-0000-000056470000}"/>
    <cellStyle name="Normal 4 2 6 2 2 4" xfId="18075" xr:uid="{00000000-0005-0000-0000-000057470000}"/>
    <cellStyle name="Normal 4 2 6 2 2 5" xfId="18076" xr:uid="{00000000-0005-0000-0000-000058470000}"/>
    <cellStyle name="Normal 4 2 6 2 3" xfId="18077" xr:uid="{00000000-0005-0000-0000-000059470000}"/>
    <cellStyle name="Normal 4 2 6 2 3 2" xfId="18078" xr:uid="{00000000-0005-0000-0000-00005A470000}"/>
    <cellStyle name="Normal 4 2 6 2 3 3" xfId="18079" xr:uid="{00000000-0005-0000-0000-00005B470000}"/>
    <cellStyle name="Normal 4 2 6 2 3 4" xfId="18080" xr:uid="{00000000-0005-0000-0000-00005C470000}"/>
    <cellStyle name="Normal 4 2 6 2 4" xfId="18081" xr:uid="{00000000-0005-0000-0000-00005D470000}"/>
    <cellStyle name="Normal 4 2 6 2 5" xfId="18082" xr:uid="{00000000-0005-0000-0000-00005E470000}"/>
    <cellStyle name="Normal 4 2 6 2 6" xfId="18083" xr:uid="{00000000-0005-0000-0000-00005F470000}"/>
    <cellStyle name="Normal 4 2 6 3" xfId="18084" xr:uid="{00000000-0005-0000-0000-000060470000}"/>
    <cellStyle name="Normal 4 2 6 3 2" xfId="18085" xr:uid="{00000000-0005-0000-0000-000061470000}"/>
    <cellStyle name="Normal 4 2 6 3 2 2" xfId="18086" xr:uid="{00000000-0005-0000-0000-000062470000}"/>
    <cellStyle name="Normal 4 2 6 3 2 2 2" xfId="18087" xr:uid="{00000000-0005-0000-0000-000063470000}"/>
    <cellStyle name="Normal 4 2 6 3 2 2 3" xfId="18088" xr:uid="{00000000-0005-0000-0000-000064470000}"/>
    <cellStyle name="Normal 4 2 6 3 2 2 4" xfId="18089" xr:uid="{00000000-0005-0000-0000-000065470000}"/>
    <cellStyle name="Normal 4 2 6 3 2 3" xfId="18090" xr:uid="{00000000-0005-0000-0000-000066470000}"/>
    <cellStyle name="Normal 4 2 6 3 2 4" xfId="18091" xr:uid="{00000000-0005-0000-0000-000067470000}"/>
    <cellStyle name="Normal 4 2 6 3 2 5" xfId="18092" xr:uid="{00000000-0005-0000-0000-000068470000}"/>
    <cellStyle name="Normal 4 2 6 3 3" xfId="18093" xr:uid="{00000000-0005-0000-0000-000069470000}"/>
    <cellStyle name="Normal 4 2 6 3 3 2" xfId="18094" xr:uid="{00000000-0005-0000-0000-00006A470000}"/>
    <cellStyle name="Normal 4 2 6 3 3 3" xfId="18095" xr:uid="{00000000-0005-0000-0000-00006B470000}"/>
    <cellStyle name="Normal 4 2 6 3 3 4" xfId="18096" xr:uid="{00000000-0005-0000-0000-00006C470000}"/>
    <cellStyle name="Normal 4 2 6 3 4" xfId="18097" xr:uid="{00000000-0005-0000-0000-00006D470000}"/>
    <cellStyle name="Normal 4 2 6 3 5" xfId="18098" xr:uid="{00000000-0005-0000-0000-00006E470000}"/>
    <cellStyle name="Normal 4 2 6 3 6" xfId="18099" xr:uid="{00000000-0005-0000-0000-00006F470000}"/>
    <cellStyle name="Normal 4 2 6 4" xfId="18100" xr:uid="{00000000-0005-0000-0000-000070470000}"/>
    <cellStyle name="Normal 4 2 6 4 2" xfId="18101" xr:uid="{00000000-0005-0000-0000-000071470000}"/>
    <cellStyle name="Normal 4 2 6 4 2 2" xfId="18102" xr:uid="{00000000-0005-0000-0000-000072470000}"/>
    <cellStyle name="Normal 4 2 6 4 2 3" xfId="18103" xr:uid="{00000000-0005-0000-0000-000073470000}"/>
    <cellStyle name="Normal 4 2 6 4 2 4" xfId="18104" xr:uid="{00000000-0005-0000-0000-000074470000}"/>
    <cellStyle name="Normal 4 2 6 4 3" xfId="18105" xr:uid="{00000000-0005-0000-0000-000075470000}"/>
    <cellStyle name="Normal 4 2 6 4 4" xfId="18106" xr:uid="{00000000-0005-0000-0000-000076470000}"/>
    <cellStyle name="Normal 4 2 6 4 5" xfId="18107" xr:uid="{00000000-0005-0000-0000-000077470000}"/>
    <cellStyle name="Normal 4 2 6 5" xfId="18108" xr:uid="{00000000-0005-0000-0000-000078470000}"/>
    <cellStyle name="Normal 4 2 6 5 2" xfId="18109" xr:uid="{00000000-0005-0000-0000-000079470000}"/>
    <cellStyle name="Normal 4 2 6 5 3" xfId="18110" xr:uid="{00000000-0005-0000-0000-00007A470000}"/>
    <cellStyle name="Normal 4 2 6 5 4" xfId="18111" xr:uid="{00000000-0005-0000-0000-00007B470000}"/>
    <cellStyle name="Normal 4 2 6 6" xfId="18112" xr:uid="{00000000-0005-0000-0000-00007C470000}"/>
    <cellStyle name="Normal 4 2 6 7" xfId="18113" xr:uid="{00000000-0005-0000-0000-00007D470000}"/>
    <cellStyle name="Normal 4 2 6 8" xfId="18114" xr:uid="{00000000-0005-0000-0000-00007E470000}"/>
    <cellStyle name="Normal 4 2 7" xfId="18115" xr:uid="{00000000-0005-0000-0000-00007F470000}"/>
    <cellStyle name="Normal 4 2 7 2" xfId="18116" xr:uid="{00000000-0005-0000-0000-000080470000}"/>
    <cellStyle name="Normal 4 2 7 2 2" xfId="18117" xr:uid="{00000000-0005-0000-0000-000081470000}"/>
    <cellStyle name="Normal 4 2 7 2 2 2" xfId="18118" xr:uid="{00000000-0005-0000-0000-000082470000}"/>
    <cellStyle name="Normal 4 2 7 2 2 2 2" xfId="18119" xr:uid="{00000000-0005-0000-0000-000083470000}"/>
    <cellStyle name="Normal 4 2 7 2 2 2 3" xfId="18120" xr:uid="{00000000-0005-0000-0000-000084470000}"/>
    <cellStyle name="Normal 4 2 7 2 2 2 4" xfId="18121" xr:uid="{00000000-0005-0000-0000-000085470000}"/>
    <cellStyle name="Normal 4 2 7 2 2 3" xfId="18122" xr:uid="{00000000-0005-0000-0000-000086470000}"/>
    <cellStyle name="Normal 4 2 7 2 2 4" xfId="18123" xr:uid="{00000000-0005-0000-0000-000087470000}"/>
    <cellStyle name="Normal 4 2 7 2 2 5" xfId="18124" xr:uid="{00000000-0005-0000-0000-000088470000}"/>
    <cellStyle name="Normal 4 2 7 2 3" xfId="18125" xr:uid="{00000000-0005-0000-0000-000089470000}"/>
    <cellStyle name="Normal 4 2 7 2 3 2" xfId="18126" xr:uid="{00000000-0005-0000-0000-00008A470000}"/>
    <cellStyle name="Normal 4 2 7 2 3 3" xfId="18127" xr:uid="{00000000-0005-0000-0000-00008B470000}"/>
    <cellStyle name="Normal 4 2 7 2 3 4" xfId="18128" xr:uid="{00000000-0005-0000-0000-00008C470000}"/>
    <cellStyle name="Normal 4 2 7 2 4" xfId="18129" xr:uid="{00000000-0005-0000-0000-00008D470000}"/>
    <cellStyle name="Normal 4 2 7 2 5" xfId="18130" xr:uid="{00000000-0005-0000-0000-00008E470000}"/>
    <cellStyle name="Normal 4 2 7 2 6" xfId="18131" xr:uid="{00000000-0005-0000-0000-00008F470000}"/>
    <cellStyle name="Normal 4 2 7 3" xfId="18132" xr:uid="{00000000-0005-0000-0000-000090470000}"/>
    <cellStyle name="Normal 4 2 7 3 2" xfId="18133" xr:uid="{00000000-0005-0000-0000-000091470000}"/>
    <cellStyle name="Normal 4 2 7 3 2 2" xfId="18134" xr:uid="{00000000-0005-0000-0000-000092470000}"/>
    <cellStyle name="Normal 4 2 7 3 2 2 2" xfId="18135" xr:uid="{00000000-0005-0000-0000-000093470000}"/>
    <cellStyle name="Normal 4 2 7 3 2 2 3" xfId="18136" xr:uid="{00000000-0005-0000-0000-000094470000}"/>
    <cellStyle name="Normal 4 2 7 3 2 2 4" xfId="18137" xr:uid="{00000000-0005-0000-0000-000095470000}"/>
    <cellStyle name="Normal 4 2 7 3 2 3" xfId="18138" xr:uid="{00000000-0005-0000-0000-000096470000}"/>
    <cellStyle name="Normal 4 2 7 3 2 4" xfId="18139" xr:uid="{00000000-0005-0000-0000-000097470000}"/>
    <cellStyle name="Normal 4 2 7 3 2 5" xfId="18140" xr:uid="{00000000-0005-0000-0000-000098470000}"/>
    <cellStyle name="Normal 4 2 7 3 3" xfId="18141" xr:uid="{00000000-0005-0000-0000-000099470000}"/>
    <cellStyle name="Normal 4 2 7 3 3 2" xfId="18142" xr:uid="{00000000-0005-0000-0000-00009A470000}"/>
    <cellStyle name="Normal 4 2 7 3 3 3" xfId="18143" xr:uid="{00000000-0005-0000-0000-00009B470000}"/>
    <cellStyle name="Normal 4 2 7 3 3 4" xfId="18144" xr:uid="{00000000-0005-0000-0000-00009C470000}"/>
    <cellStyle name="Normal 4 2 7 3 4" xfId="18145" xr:uid="{00000000-0005-0000-0000-00009D470000}"/>
    <cellStyle name="Normal 4 2 7 3 5" xfId="18146" xr:uid="{00000000-0005-0000-0000-00009E470000}"/>
    <cellStyle name="Normal 4 2 7 3 6" xfId="18147" xr:uid="{00000000-0005-0000-0000-00009F470000}"/>
    <cellStyle name="Normal 4 2 7 4" xfId="18148" xr:uid="{00000000-0005-0000-0000-0000A0470000}"/>
    <cellStyle name="Normal 4 2 7 4 2" xfId="18149" xr:uid="{00000000-0005-0000-0000-0000A1470000}"/>
    <cellStyle name="Normal 4 2 7 4 2 2" xfId="18150" xr:uid="{00000000-0005-0000-0000-0000A2470000}"/>
    <cellStyle name="Normal 4 2 7 4 2 3" xfId="18151" xr:uid="{00000000-0005-0000-0000-0000A3470000}"/>
    <cellStyle name="Normal 4 2 7 4 2 4" xfId="18152" xr:uid="{00000000-0005-0000-0000-0000A4470000}"/>
    <cellStyle name="Normal 4 2 7 4 3" xfId="18153" xr:uid="{00000000-0005-0000-0000-0000A5470000}"/>
    <cellStyle name="Normal 4 2 7 4 4" xfId="18154" xr:uid="{00000000-0005-0000-0000-0000A6470000}"/>
    <cellStyle name="Normal 4 2 7 4 5" xfId="18155" xr:uid="{00000000-0005-0000-0000-0000A7470000}"/>
    <cellStyle name="Normal 4 2 7 5" xfId="18156" xr:uid="{00000000-0005-0000-0000-0000A8470000}"/>
    <cellStyle name="Normal 4 2 7 5 2" xfId="18157" xr:uid="{00000000-0005-0000-0000-0000A9470000}"/>
    <cellStyle name="Normal 4 2 7 5 3" xfId="18158" xr:uid="{00000000-0005-0000-0000-0000AA470000}"/>
    <cellStyle name="Normal 4 2 7 5 4" xfId="18159" xr:uid="{00000000-0005-0000-0000-0000AB470000}"/>
    <cellStyle name="Normal 4 2 7 6" xfId="18160" xr:uid="{00000000-0005-0000-0000-0000AC470000}"/>
    <cellStyle name="Normal 4 2 7 7" xfId="18161" xr:uid="{00000000-0005-0000-0000-0000AD470000}"/>
    <cellStyle name="Normal 4 2 7 8" xfId="18162" xr:uid="{00000000-0005-0000-0000-0000AE470000}"/>
    <cellStyle name="Normal 4 2 8" xfId="18163" xr:uid="{00000000-0005-0000-0000-0000AF470000}"/>
    <cellStyle name="Normal 4 2 8 2" xfId="18164" xr:uid="{00000000-0005-0000-0000-0000B0470000}"/>
    <cellStyle name="Normal 4 2 8 2 2" xfId="18165" xr:uid="{00000000-0005-0000-0000-0000B1470000}"/>
    <cellStyle name="Normal 4 2 8 2 2 2" xfId="18166" xr:uid="{00000000-0005-0000-0000-0000B2470000}"/>
    <cellStyle name="Normal 4 2 8 2 2 3" xfId="18167" xr:uid="{00000000-0005-0000-0000-0000B3470000}"/>
    <cellStyle name="Normal 4 2 8 2 2 4" xfId="18168" xr:uid="{00000000-0005-0000-0000-0000B4470000}"/>
    <cellStyle name="Normal 4 2 8 2 3" xfId="18169" xr:uid="{00000000-0005-0000-0000-0000B5470000}"/>
    <cellStyle name="Normal 4 2 8 2 4" xfId="18170" xr:uid="{00000000-0005-0000-0000-0000B6470000}"/>
    <cellStyle name="Normal 4 2 8 2 5" xfId="18171" xr:uid="{00000000-0005-0000-0000-0000B7470000}"/>
    <cellStyle name="Normal 4 2 8 3" xfId="18172" xr:uid="{00000000-0005-0000-0000-0000B8470000}"/>
    <cellStyle name="Normal 4 2 8 3 2" xfId="18173" xr:uid="{00000000-0005-0000-0000-0000B9470000}"/>
    <cellStyle name="Normal 4 2 8 3 3" xfId="18174" xr:uid="{00000000-0005-0000-0000-0000BA470000}"/>
    <cellStyle name="Normal 4 2 8 3 4" xfId="18175" xr:uid="{00000000-0005-0000-0000-0000BB470000}"/>
    <cellStyle name="Normal 4 2 8 4" xfId="18176" xr:uid="{00000000-0005-0000-0000-0000BC470000}"/>
    <cellStyle name="Normal 4 2 8 5" xfId="18177" xr:uid="{00000000-0005-0000-0000-0000BD470000}"/>
    <cellStyle name="Normal 4 2 8 6" xfId="18178" xr:uid="{00000000-0005-0000-0000-0000BE470000}"/>
    <cellStyle name="Normal 4 2 9" xfId="18179" xr:uid="{00000000-0005-0000-0000-0000BF470000}"/>
    <cellStyle name="Normal 4 2 9 2" xfId="18180" xr:uid="{00000000-0005-0000-0000-0000C0470000}"/>
    <cellStyle name="Normal 4 2 9 2 2" xfId="18181" xr:uid="{00000000-0005-0000-0000-0000C1470000}"/>
    <cellStyle name="Normal 4 2 9 2 2 2" xfId="18182" xr:uid="{00000000-0005-0000-0000-0000C2470000}"/>
    <cellStyle name="Normal 4 2 9 2 2 3" xfId="18183" xr:uid="{00000000-0005-0000-0000-0000C3470000}"/>
    <cellStyle name="Normal 4 2 9 2 2 4" xfId="18184" xr:uid="{00000000-0005-0000-0000-0000C4470000}"/>
    <cellStyle name="Normal 4 2 9 2 3" xfId="18185" xr:uid="{00000000-0005-0000-0000-0000C5470000}"/>
    <cellStyle name="Normal 4 2 9 2 4" xfId="18186" xr:uid="{00000000-0005-0000-0000-0000C6470000}"/>
    <cellStyle name="Normal 4 2 9 2 5" xfId="18187" xr:uid="{00000000-0005-0000-0000-0000C7470000}"/>
    <cellStyle name="Normal 4 2 9 3" xfId="18188" xr:uid="{00000000-0005-0000-0000-0000C8470000}"/>
    <cellStyle name="Normal 4 2 9 3 2" xfId="18189" xr:uid="{00000000-0005-0000-0000-0000C9470000}"/>
    <cellStyle name="Normal 4 2 9 3 3" xfId="18190" xr:uid="{00000000-0005-0000-0000-0000CA470000}"/>
    <cellStyle name="Normal 4 2 9 3 4" xfId="18191" xr:uid="{00000000-0005-0000-0000-0000CB470000}"/>
    <cellStyle name="Normal 4 2 9 4" xfId="18192" xr:uid="{00000000-0005-0000-0000-0000CC470000}"/>
    <cellStyle name="Normal 4 2 9 5" xfId="18193" xr:uid="{00000000-0005-0000-0000-0000CD470000}"/>
    <cellStyle name="Normal 4 2 9 6" xfId="18194" xr:uid="{00000000-0005-0000-0000-0000CE470000}"/>
    <cellStyle name="Normal 4 3" xfId="18195" xr:uid="{00000000-0005-0000-0000-0000CF470000}"/>
    <cellStyle name="Normal 4 3 10" xfId="18196" xr:uid="{00000000-0005-0000-0000-0000D0470000}"/>
    <cellStyle name="Normal 4 3 11" xfId="18197" xr:uid="{00000000-0005-0000-0000-0000D1470000}"/>
    <cellStyle name="Normal 4 3 2" xfId="18198" xr:uid="{00000000-0005-0000-0000-0000D2470000}"/>
    <cellStyle name="Normal 4 3 2 10" xfId="18199" xr:uid="{00000000-0005-0000-0000-0000D3470000}"/>
    <cellStyle name="Normal 4 3 2 2" xfId="18200" xr:uid="{00000000-0005-0000-0000-0000D4470000}"/>
    <cellStyle name="Normal 4 3 2 2 2" xfId="18201" xr:uid="{00000000-0005-0000-0000-0000D5470000}"/>
    <cellStyle name="Normal 4 3 2 2 2 2" xfId="18202" xr:uid="{00000000-0005-0000-0000-0000D6470000}"/>
    <cellStyle name="Normal 4 3 2 2 2 2 2" xfId="18203" xr:uid="{00000000-0005-0000-0000-0000D7470000}"/>
    <cellStyle name="Normal 4 3 2 2 2 2 3" xfId="18204" xr:uid="{00000000-0005-0000-0000-0000D8470000}"/>
    <cellStyle name="Normal 4 3 2 2 2 2 4" xfId="18205" xr:uid="{00000000-0005-0000-0000-0000D9470000}"/>
    <cellStyle name="Normal 4 3 2 2 2 3" xfId="18206" xr:uid="{00000000-0005-0000-0000-0000DA470000}"/>
    <cellStyle name="Normal 4 3 2 2 2 3 2" xfId="18207" xr:uid="{00000000-0005-0000-0000-0000DB470000}"/>
    <cellStyle name="Normal 4 3 2 2 2 3 3" xfId="18208" xr:uid="{00000000-0005-0000-0000-0000DC470000}"/>
    <cellStyle name="Normal 4 3 2 2 2 3 4" xfId="18209" xr:uid="{00000000-0005-0000-0000-0000DD470000}"/>
    <cellStyle name="Normal 4 3 2 2 2 4" xfId="18210" xr:uid="{00000000-0005-0000-0000-0000DE470000}"/>
    <cellStyle name="Normal 4 3 2 2 2 5" xfId="18211" xr:uid="{00000000-0005-0000-0000-0000DF470000}"/>
    <cellStyle name="Normal 4 3 2 2 2 6" xfId="18212" xr:uid="{00000000-0005-0000-0000-0000E0470000}"/>
    <cellStyle name="Normal 4 3 2 2 3" xfId="18213" xr:uid="{00000000-0005-0000-0000-0000E1470000}"/>
    <cellStyle name="Normal 4 3 2 2 3 2" xfId="18214" xr:uid="{00000000-0005-0000-0000-0000E2470000}"/>
    <cellStyle name="Normal 4 3 2 2 3 3" xfId="18215" xr:uid="{00000000-0005-0000-0000-0000E3470000}"/>
    <cellStyle name="Normal 4 3 2 2 3 4" xfId="18216" xr:uid="{00000000-0005-0000-0000-0000E4470000}"/>
    <cellStyle name="Normal 4 3 2 2 4" xfId="18217" xr:uid="{00000000-0005-0000-0000-0000E5470000}"/>
    <cellStyle name="Normal 4 3 2 2 4 2" xfId="18218" xr:uid="{00000000-0005-0000-0000-0000E6470000}"/>
    <cellStyle name="Normal 4 3 2 2 4 3" xfId="18219" xr:uid="{00000000-0005-0000-0000-0000E7470000}"/>
    <cellStyle name="Normal 4 3 2 2 4 4" xfId="18220" xr:uid="{00000000-0005-0000-0000-0000E8470000}"/>
    <cellStyle name="Normal 4 3 2 2 5" xfId="18221" xr:uid="{00000000-0005-0000-0000-0000E9470000}"/>
    <cellStyle name="Normal 4 3 2 2 6" xfId="18222" xr:uid="{00000000-0005-0000-0000-0000EA470000}"/>
    <cellStyle name="Normal 4 3 2 2 7" xfId="18223" xr:uid="{00000000-0005-0000-0000-0000EB470000}"/>
    <cellStyle name="Normal 4 3 2 3" xfId="18224" xr:uid="{00000000-0005-0000-0000-0000EC470000}"/>
    <cellStyle name="Normal 4 3 2 3 2" xfId="18225" xr:uid="{00000000-0005-0000-0000-0000ED470000}"/>
    <cellStyle name="Normal 4 3 2 3 2 2" xfId="18226" xr:uid="{00000000-0005-0000-0000-0000EE470000}"/>
    <cellStyle name="Normal 4 3 2 3 2 2 2" xfId="18227" xr:uid="{00000000-0005-0000-0000-0000EF470000}"/>
    <cellStyle name="Normal 4 3 2 3 2 2 3" xfId="18228" xr:uid="{00000000-0005-0000-0000-0000F0470000}"/>
    <cellStyle name="Normal 4 3 2 3 2 2 4" xfId="18229" xr:uid="{00000000-0005-0000-0000-0000F1470000}"/>
    <cellStyle name="Normal 4 3 2 3 2 3" xfId="18230" xr:uid="{00000000-0005-0000-0000-0000F2470000}"/>
    <cellStyle name="Normal 4 3 2 3 2 3 2" xfId="18231" xr:uid="{00000000-0005-0000-0000-0000F3470000}"/>
    <cellStyle name="Normal 4 3 2 3 2 3 3" xfId="18232" xr:uid="{00000000-0005-0000-0000-0000F4470000}"/>
    <cellStyle name="Normal 4 3 2 3 2 3 4" xfId="18233" xr:uid="{00000000-0005-0000-0000-0000F5470000}"/>
    <cellStyle name="Normal 4 3 2 3 2 4" xfId="18234" xr:uid="{00000000-0005-0000-0000-0000F6470000}"/>
    <cellStyle name="Normal 4 3 2 3 2 5" xfId="18235" xr:uid="{00000000-0005-0000-0000-0000F7470000}"/>
    <cellStyle name="Normal 4 3 2 3 2 6" xfId="18236" xr:uid="{00000000-0005-0000-0000-0000F8470000}"/>
    <cellStyle name="Normal 4 3 2 3 3" xfId="18237" xr:uid="{00000000-0005-0000-0000-0000F9470000}"/>
    <cellStyle name="Normal 4 3 2 3 3 2" xfId="18238" xr:uid="{00000000-0005-0000-0000-0000FA470000}"/>
    <cellStyle name="Normal 4 3 2 3 3 3" xfId="18239" xr:uid="{00000000-0005-0000-0000-0000FB470000}"/>
    <cellStyle name="Normal 4 3 2 3 3 4" xfId="18240" xr:uid="{00000000-0005-0000-0000-0000FC470000}"/>
    <cellStyle name="Normal 4 3 2 3 4" xfId="18241" xr:uid="{00000000-0005-0000-0000-0000FD470000}"/>
    <cellStyle name="Normal 4 3 2 3 4 2" xfId="18242" xr:uid="{00000000-0005-0000-0000-0000FE470000}"/>
    <cellStyle name="Normal 4 3 2 3 4 3" xfId="18243" xr:uid="{00000000-0005-0000-0000-0000FF470000}"/>
    <cellStyle name="Normal 4 3 2 3 4 4" xfId="18244" xr:uid="{00000000-0005-0000-0000-000000480000}"/>
    <cellStyle name="Normal 4 3 2 3 5" xfId="18245" xr:uid="{00000000-0005-0000-0000-000001480000}"/>
    <cellStyle name="Normal 4 3 2 3 6" xfId="18246" xr:uid="{00000000-0005-0000-0000-000002480000}"/>
    <cellStyle name="Normal 4 3 2 3 7" xfId="18247" xr:uid="{00000000-0005-0000-0000-000003480000}"/>
    <cellStyle name="Normal 4 3 2 4" xfId="18248" xr:uid="{00000000-0005-0000-0000-000004480000}"/>
    <cellStyle name="Normal 4 3 2 4 2" xfId="18249" xr:uid="{00000000-0005-0000-0000-000005480000}"/>
    <cellStyle name="Normal 4 3 2 4 2 2" xfId="18250" xr:uid="{00000000-0005-0000-0000-000006480000}"/>
    <cellStyle name="Normal 4 3 2 4 2 3" xfId="18251" xr:uid="{00000000-0005-0000-0000-000007480000}"/>
    <cellStyle name="Normal 4 3 2 4 2 4" xfId="18252" xr:uid="{00000000-0005-0000-0000-000008480000}"/>
    <cellStyle name="Normal 4 3 2 4 3" xfId="18253" xr:uid="{00000000-0005-0000-0000-000009480000}"/>
    <cellStyle name="Normal 4 3 2 4 3 2" xfId="18254" xr:uid="{00000000-0005-0000-0000-00000A480000}"/>
    <cellStyle name="Normal 4 3 2 4 3 3" xfId="18255" xr:uid="{00000000-0005-0000-0000-00000B480000}"/>
    <cellStyle name="Normal 4 3 2 4 3 4" xfId="18256" xr:uid="{00000000-0005-0000-0000-00000C480000}"/>
    <cellStyle name="Normal 4 3 2 5" xfId="18257" xr:uid="{00000000-0005-0000-0000-00000D480000}"/>
    <cellStyle name="Normal 4 3 2 5 2" xfId="18258" xr:uid="{00000000-0005-0000-0000-00000E480000}"/>
    <cellStyle name="Normal 4 3 2 5 2 2" xfId="18259" xr:uid="{00000000-0005-0000-0000-00000F480000}"/>
    <cellStyle name="Normal 4 3 2 5 2 3" xfId="18260" xr:uid="{00000000-0005-0000-0000-000010480000}"/>
    <cellStyle name="Normal 4 3 2 5 2 4" xfId="18261" xr:uid="{00000000-0005-0000-0000-000011480000}"/>
    <cellStyle name="Normal 4 3 2 5 3" xfId="18262" xr:uid="{00000000-0005-0000-0000-000012480000}"/>
    <cellStyle name="Normal 4 3 2 5 4" xfId="18263" xr:uid="{00000000-0005-0000-0000-000013480000}"/>
    <cellStyle name="Normal 4 3 2 5 5" xfId="18264" xr:uid="{00000000-0005-0000-0000-000014480000}"/>
    <cellStyle name="Normal 4 3 2 6" xfId="18265" xr:uid="{00000000-0005-0000-0000-000015480000}"/>
    <cellStyle name="Normal 4 3 2 6 2" xfId="18266" xr:uid="{00000000-0005-0000-0000-000016480000}"/>
    <cellStyle name="Normal 4 3 2 6 3" xfId="18267" xr:uid="{00000000-0005-0000-0000-000017480000}"/>
    <cellStyle name="Normal 4 3 2 6 4" xfId="18268" xr:uid="{00000000-0005-0000-0000-000018480000}"/>
    <cellStyle name="Normal 4 3 2 7" xfId="18269" xr:uid="{00000000-0005-0000-0000-000019480000}"/>
    <cellStyle name="Normal 4 3 2 8" xfId="18270" xr:uid="{00000000-0005-0000-0000-00001A480000}"/>
    <cellStyle name="Normal 4 3 2 9" xfId="18271" xr:uid="{00000000-0005-0000-0000-00001B480000}"/>
    <cellStyle name="Normal 4 3 3" xfId="18272" xr:uid="{00000000-0005-0000-0000-00001C480000}"/>
    <cellStyle name="Normal 4 3 3 2" xfId="18273" xr:uid="{00000000-0005-0000-0000-00001D480000}"/>
    <cellStyle name="Normal 4 3 3 2 2" xfId="18274" xr:uid="{00000000-0005-0000-0000-00001E480000}"/>
    <cellStyle name="Normal 4 3 3 2 2 2" xfId="18275" xr:uid="{00000000-0005-0000-0000-00001F480000}"/>
    <cellStyle name="Normal 4 3 3 2 2 2 2" xfId="18276" xr:uid="{00000000-0005-0000-0000-000020480000}"/>
    <cellStyle name="Normal 4 3 3 2 2 2 3" xfId="18277" xr:uid="{00000000-0005-0000-0000-000021480000}"/>
    <cellStyle name="Normal 4 3 3 2 2 2 4" xfId="18278" xr:uid="{00000000-0005-0000-0000-000022480000}"/>
    <cellStyle name="Normal 4 3 3 2 2 3" xfId="18279" xr:uid="{00000000-0005-0000-0000-000023480000}"/>
    <cellStyle name="Normal 4 3 3 2 2 3 2" xfId="18280" xr:uid="{00000000-0005-0000-0000-000024480000}"/>
    <cellStyle name="Normal 4 3 3 2 2 3 3" xfId="18281" xr:uid="{00000000-0005-0000-0000-000025480000}"/>
    <cellStyle name="Normal 4 3 3 2 2 3 4" xfId="18282" xr:uid="{00000000-0005-0000-0000-000026480000}"/>
    <cellStyle name="Normal 4 3 3 2 2 4" xfId="18283" xr:uid="{00000000-0005-0000-0000-000027480000}"/>
    <cellStyle name="Normal 4 3 3 2 2 4 2" xfId="18284" xr:uid="{00000000-0005-0000-0000-000028480000}"/>
    <cellStyle name="Normal 4 3 3 2 2 4 3" xfId="18285" xr:uid="{00000000-0005-0000-0000-000029480000}"/>
    <cellStyle name="Normal 4 3 3 2 2 4 4" xfId="18286" xr:uid="{00000000-0005-0000-0000-00002A480000}"/>
    <cellStyle name="Normal 4 3 3 2 2 5" xfId="18287" xr:uid="{00000000-0005-0000-0000-00002B480000}"/>
    <cellStyle name="Normal 4 3 3 2 2 6" xfId="18288" xr:uid="{00000000-0005-0000-0000-00002C480000}"/>
    <cellStyle name="Normal 4 3 3 2 2 7" xfId="18289" xr:uid="{00000000-0005-0000-0000-00002D480000}"/>
    <cellStyle name="Normal 4 3 3 2 3" xfId="18290" xr:uid="{00000000-0005-0000-0000-00002E480000}"/>
    <cellStyle name="Normal 4 3 3 2 3 2" xfId="18291" xr:uid="{00000000-0005-0000-0000-00002F480000}"/>
    <cellStyle name="Normal 4 3 3 2 3 3" xfId="18292" xr:uid="{00000000-0005-0000-0000-000030480000}"/>
    <cellStyle name="Normal 4 3 3 2 3 4" xfId="18293" xr:uid="{00000000-0005-0000-0000-000031480000}"/>
    <cellStyle name="Normal 4 3 3 2 4" xfId="18294" xr:uid="{00000000-0005-0000-0000-000032480000}"/>
    <cellStyle name="Normal 4 3 3 2 4 2" xfId="18295" xr:uid="{00000000-0005-0000-0000-000033480000}"/>
    <cellStyle name="Normal 4 3 3 2 4 3" xfId="18296" xr:uid="{00000000-0005-0000-0000-000034480000}"/>
    <cellStyle name="Normal 4 3 3 2 4 4" xfId="18297" xr:uid="{00000000-0005-0000-0000-000035480000}"/>
    <cellStyle name="Normal 4 3 3 2 5" xfId="18298" xr:uid="{00000000-0005-0000-0000-000036480000}"/>
    <cellStyle name="Normal 4 3 3 2 5 2" xfId="18299" xr:uid="{00000000-0005-0000-0000-000037480000}"/>
    <cellStyle name="Normal 4 3 3 2 5 3" xfId="18300" xr:uid="{00000000-0005-0000-0000-000038480000}"/>
    <cellStyle name="Normal 4 3 3 2 5 4" xfId="18301" xr:uid="{00000000-0005-0000-0000-000039480000}"/>
    <cellStyle name="Normal 4 3 3 2 6" xfId="18302" xr:uid="{00000000-0005-0000-0000-00003A480000}"/>
    <cellStyle name="Normal 4 3 3 2 7" xfId="18303" xr:uid="{00000000-0005-0000-0000-00003B480000}"/>
    <cellStyle name="Normal 4 3 3 2 8" xfId="18304" xr:uid="{00000000-0005-0000-0000-00003C480000}"/>
    <cellStyle name="Normal 4 3 3 3" xfId="18305" xr:uid="{00000000-0005-0000-0000-00003D480000}"/>
    <cellStyle name="Normal 4 3 3 3 2" xfId="18306" xr:uid="{00000000-0005-0000-0000-00003E480000}"/>
    <cellStyle name="Normal 4 3 3 3 2 2" xfId="18307" xr:uid="{00000000-0005-0000-0000-00003F480000}"/>
    <cellStyle name="Normal 4 3 3 3 2 2 2" xfId="18308" xr:uid="{00000000-0005-0000-0000-000040480000}"/>
    <cellStyle name="Normal 4 3 3 3 2 2 3" xfId="18309" xr:uid="{00000000-0005-0000-0000-000041480000}"/>
    <cellStyle name="Normal 4 3 3 3 2 2 4" xfId="18310" xr:uid="{00000000-0005-0000-0000-000042480000}"/>
    <cellStyle name="Normal 4 3 3 3 2 3" xfId="18311" xr:uid="{00000000-0005-0000-0000-000043480000}"/>
    <cellStyle name="Normal 4 3 3 3 2 4" xfId="18312" xr:uid="{00000000-0005-0000-0000-000044480000}"/>
    <cellStyle name="Normal 4 3 3 3 2 5" xfId="18313" xr:uid="{00000000-0005-0000-0000-000045480000}"/>
    <cellStyle name="Normal 4 3 3 3 3" xfId="18314" xr:uid="{00000000-0005-0000-0000-000046480000}"/>
    <cellStyle name="Normal 4 3 3 3 3 2" xfId="18315" xr:uid="{00000000-0005-0000-0000-000047480000}"/>
    <cellStyle name="Normal 4 3 3 3 3 3" xfId="18316" xr:uid="{00000000-0005-0000-0000-000048480000}"/>
    <cellStyle name="Normal 4 3 3 3 3 4" xfId="18317" xr:uid="{00000000-0005-0000-0000-000049480000}"/>
    <cellStyle name="Normal 4 3 3 3 4" xfId="18318" xr:uid="{00000000-0005-0000-0000-00004A480000}"/>
    <cellStyle name="Normal 4 3 3 3 4 2" xfId="18319" xr:uid="{00000000-0005-0000-0000-00004B480000}"/>
    <cellStyle name="Normal 4 3 3 3 4 3" xfId="18320" xr:uid="{00000000-0005-0000-0000-00004C480000}"/>
    <cellStyle name="Normal 4 3 3 3 4 4" xfId="18321" xr:uid="{00000000-0005-0000-0000-00004D480000}"/>
    <cellStyle name="Normal 4 3 3 3 5" xfId="18322" xr:uid="{00000000-0005-0000-0000-00004E480000}"/>
    <cellStyle name="Normal 4 3 3 3 6" xfId="18323" xr:uid="{00000000-0005-0000-0000-00004F480000}"/>
    <cellStyle name="Normal 4 3 3 3 7" xfId="18324" xr:uid="{00000000-0005-0000-0000-000050480000}"/>
    <cellStyle name="Normal 4 3 3 4" xfId="18325" xr:uid="{00000000-0005-0000-0000-000051480000}"/>
    <cellStyle name="Normal 4 3 3 4 2" xfId="18326" xr:uid="{00000000-0005-0000-0000-000052480000}"/>
    <cellStyle name="Normal 4 3 3 4 2 2" xfId="18327" xr:uid="{00000000-0005-0000-0000-000053480000}"/>
    <cellStyle name="Normal 4 3 3 4 2 3" xfId="18328" xr:uid="{00000000-0005-0000-0000-000054480000}"/>
    <cellStyle name="Normal 4 3 3 4 2 4" xfId="18329" xr:uid="{00000000-0005-0000-0000-000055480000}"/>
    <cellStyle name="Normal 4 3 3 4 3" xfId="18330" xr:uid="{00000000-0005-0000-0000-000056480000}"/>
    <cellStyle name="Normal 4 3 3 4 4" xfId="18331" xr:uid="{00000000-0005-0000-0000-000057480000}"/>
    <cellStyle name="Normal 4 3 3 4 5" xfId="18332" xr:uid="{00000000-0005-0000-0000-000058480000}"/>
    <cellStyle name="Normal 4 3 3 5" xfId="18333" xr:uid="{00000000-0005-0000-0000-000059480000}"/>
    <cellStyle name="Normal 4 3 3 5 2" xfId="18334" xr:uid="{00000000-0005-0000-0000-00005A480000}"/>
    <cellStyle name="Normal 4 3 3 5 3" xfId="18335" xr:uid="{00000000-0005-0000-0000-00005B480000}"/>
    <cellStyle name="Normal 4 3 3 5 4" xfId="18336" xr:uid="{00000000-0005-0000-0000-00005C480000}"/>
    <cellStyle name="Normal 4 3 3 6" xfId="18337" xr:uid="{00000000-0005-0000-0000-00005D480000}"/>
    <cellStyle name="Normal 4 3 3 6 2" xfId="18338" xr:uid="{00000000-0005-0000-0000-00005E480000}"/>
    <cellStyle name="Normal 4 3 3 6 3" xfId="18339" xr:uid="{00000000-0005-0000-0000-00005F480000}"/>
    <cellStyle name="Normal 4 3 3 6 4" xfId="18340" xr:uid="{00000000-0005-0000-0000-000060480000}"/>
    <cellStyle name="Normal 4 3 3 7" xfId="18341" xr:uid="{00000000-0005-0000-0000-000061480000}"/>
    <cellStyle name="Normal 4 3 3 8" xfId="18342" xr:uid="{00000000-0005-0000-0000-000062480000}"/>
    <cellStyle name="Normal 4 3 3 9" xfId="18343" xr:uid="{00000000-0005-0000-0000-000063480000}"/>
    <cellStyle name="Normal 4 3 4" xfId="18344" xr:uid="{00000000-0005-0000-0000-000064480000}"/>
    <cellStyle name="Normal 4 3 4 2" xfId="18345" xr:uid="{00000000-0005-0000-0000-000065480000}"/>
    <cellStyle name="Normal 4 3 4 2 2" xfId="18346" xr:uid="{00000000-0005-0000-0000-000066480000}"/>
    <cellStyle name="Normal 4 3 4 2 2 2" xfId="18347" xr:uid="{00000000-0005-0000-0000-000067480000}"/>
    <cellStyle name="Normal 4 3 4 2 2 3" xfId="18348" xr:uid="{00000000-0005-0000-0000-000068480000}"/>
    <cellStyle name="Normal 4 3 4 2 2 4" xfId="18349" xr:uid="{00000000-0005-0000-0000-000069480000}"/>
    <cellStyle name="Normal 4 3 4 2 3" xfId="18350" xr:uid="{00000000-0005-0000-0000-00006A480000}"/>
    <cellStyle name="Normal 4 3 4 2 3 2" xfId="18351" xr:uid="{00000000-0005-0000-0000-00006B480000}"/>
    <cellStyle name="Normal 4 3 4 2 3 3" xfId="18352" xr:uid="{00000000-0005-0000-0000-00006C480000}"/>
    <cellStyle name="Normal 4 3 4 2 3 4" xfId="18353" xr:uid="{00000000-0005-0000-0000-00006D480000}"/>
    <cellStyle name="Normal 4 3 4 2 4" xfId="18354" xr:uid="{00000000-0005-0000-0000-00006E480000}"/>
    <cellStyle name="Normal 4 3 4 2 5" xfId="18355" xr:uid="{00000000-0005-0000-0000-00006F480000}"/>
    <cellStyle name="Normal 4 3 4 2 6" xfId="18356" xr:uid="{00000000-0005-0000-0000-000070480000}"/>
    <cellStyle name="Normal 4 3 4 3" xfId="18357" xr:uid="{00000000-0005-0000-0000-000071480000}"/>
    <cellStyle name="Normal 4 3 4 3 2" xfId="18358" xr:uid="{00000000-0005-0000-0000-000072480000}"/>
    <cellStyle name="Normal 4 3 4 3 3" xfId="18359" xr:uid="{00000000-0005-0000-0000-000073480000}"/>
    <cellStyle name="Normal 4 3 4 3 4" xfId="18360" xr:uid="{00000000-0005-0000-0000-000074480000}"/>
    <cellStyle name="Normal 4 3 4 4" xfId="18361" xr:uid="{00000000-0005-0000-0000-000075480000}"/>
    <cellStyle name="Normal 4 3 4 4 2" xfId="18362" xr:uid="{00000000-0005-0000-0000-000076480000}"/>
    <cellStyle name="Normal 4 3 4 4 3" xfId="18363" xr:uid="{00000000-0005-0000-0000-000077480000}"/>
    <cellStyle name="Normal 4 3 4 4 4" xfId="18364" xr:uid="{00000000-0005-0000-0000-000078480000}"/>
    <cellStyle name="Normal 4 3 4 5" xfId="18365" xr:uid="{00000000-0005-0000-0000-000079480000}"/>
    <cellStyle name="Normal 4 3 4 6" xfId="18366" xr:uid="{00000000-0005-0000-0000-00007A480000}"/>
    <cellStyle name="Normal 4 3 4 7" xfId="18367" xr:uid="{00000000-0005-0000-0000-00007B480000}"/>
    <cellStyle name="Normal 4 3 5" xfId="18368" xr:uid="{00000000-0005-0000-0000-00007C480000}"/>
    <cellStyle name="Normal 4 3 5 2" xfId="18369" xr:uid="{00000000-0005-0000-0000-00007D480000}"/>
    <cellStyle name="Normal 4 3 5 2 2" xfId="18370" xr:uid="{00000000-0005-0000-0000-00007E480000}"/>
    <cellStyle name="Normal 4 3 5 2 2 2" xfId="18371" xr:uid="{00000000-0005-0000-0000-00007F480000}"/>
    <cellStyle name="Normal 4 3 5 2 2 3" xfId="18372" xr:uid="{00000000-0005-0000-0000-000080480000}"/>
    <cellStyle name="Normal 4 3 5 2 2 4" xfId="18373" xr:uid="{00000000-0005-0000-0000-000081480000}"/>
    <cellStyle name="Normal 4 3 5 2 3" xfId="18374" xr:uid="{00000000-0005-0000-0000-000082480000}"/>
    <cellStyle name="Normal 4 3 5 2 3 2" xfId="18375" xr:uid="{00000000-0005-0000-0000-000083480000}"/>
    <cellStyle name="Normal 4 3 5 2 3 3" xfId="18376" xr:uid="{00000000-0005-0000-0000-000084480000}"/>
    <cellStyle name="Normal 4 3 5 2 3 4" xfId="18377" xr:uid="{00000000-0005-0000-0000-000085480000}"/>
    <cellStyle name="Normal 4 3 5 2 4" xfId="18378" xr:uid="{00000000-0005-0000-0000-000086480000}"/>
    <cellStyle name="Normal 4 3 5 2 4 2" xfId="18379" xr:uid="{00000000-0005-0000-0000-000087480000}"/>
    <cellStyle name="Normal 4 3 5 2 4 3" xfId="18380" xr:uid="{00000000-0005-0000-0000-000088480000}"/>
    <cellStyle name="Normal 4 3 5 2 4 4" xfId="18381" xr:uid="{00000000-0005-0000-0000-000089480000}"/>
    <cellStyle name="Normal 4 3 5 2 5" xfId="18382" xr:uid="{00000000-0005-0000-0000-00008A480000}"/>
    <cellStyle name="Normal 4 3 5 2 6" xfId="18383" xr:uid="{00000000-0005-0000-0000-00008B480000}"/>
    <cellStyle name="Normal 4 3 5 2 7" xfId="18384" xr:uid="{00000000-0005-0000-0000-00008C480000}"/>
    <cellStyle name="Normal 4 3 5 3" xfId="18385" xr:uid="{00000000-0005-0000-0000-00008D480000}"/>
    <cellStyle name="Normal 4 3 5 3 2" xfId="18386" xr:uid="{00000000-0005-0000-0000-00008E480000}"/>
    <cellStyle name="Normal 4 3 5 3 3" xfId="18387" xr:uid="{00000000-0005-0000-0000-00008F480000}"/>
    <cellStyle name="Normal 4 3 5 3 4" xfId="18388" xr:uid="{00000000-0005-0000-0000-000090480000}"/>
    <cellStyle name="Normal 4 3 5 4" xfId="18389" xr:uid="{00000000-0005-0000-0000-000091480000}"/>
    <cellStyle name="Normal 4 3 5 4 2" xfId="18390" xr:uid="{00000000-0005-0000-0000-000092480000}"/>
    <cellStyle name="Normal 4 3 5 4 3" xfId="18391" xr:uid="{00000000-0005-0000-0000-000093480000}"/>
    <cellStyle name="Normal 4 3 5 4 4" xfId="18392" xr:uid="{00000000-0005-0000-0000-000094480000}"/>
    <cellStyle name="Normal 4 3 5 5" xfId="18393" xr:uid="{00000000-0005-0000-0000-000095480000}"/>
    <cellStyle name="Normal 4 3 5 5 2" xfId="18394" xr:uid="{00000000-0005-0000-0000-000096480000}"/>
    <cellStyle name="Normal 4 3 5 5 3" xfId="18395" xr:uid="{00000000-0005-0000-0000-000097480000}"/>
    <cellStyle name="Normal 4 3 5 5 4" xfId="18396" xr:uid="{00000000-0005-0000-0000-000098480000}"/>
    <cellStyle name="Normal 4 3 5 6" xfId="18397" xr:uid="{00000000-0005-0000-0000-000099480000}"/>
    <cellStyle name="Normal 4 3 5 7" xfId="18398" xr:uid="{00000000-0005-0000-0000-00009A480000}"/>
    <cellStyle name="Normal 4 3 5 8" xfId="18399" xr:uid="{00000000-0005-0000-0000-00009B480000}"/>
    <cellStyle name="Normal 4 3 6" xfId="18400" xr:uid="{00000000-0005-0000-0000-00009C480000}"/>
    <cellStyle name="Normal 4 3 6 2" xfId="18401" xr:uid="{00000000-0005-0000-0000-00009D480000}"/>
    <cellStyle name="Normal 4 3 6 2 2" xfId="18402" xr:uid="{00000000-0005-0000-0000-00009E480000}"/>
    <cellStyle name="Normal 4 3 6 2 3" xfId="18403" xr:uid="{00000000-0005-0000-0000-00009F480000}"/>
    <cellStyle name="Normal 4 3 6 2 4" xfId="18404" xr:uid="{00000000-0005-0000-0000-0000A0480000}"/>
    <cellStyle name="Normal 4 3 6 3" xfId="18405" xr:uid="{00000000-0005-0000-0000-0000A1480000}"/>
    <cellStyle name="Normal 4 3 6 3 2" xfId="18406" xr:uid="{00000000-0005-0000-0000-0000A2480000}"/>
    <cellStyle name="Normal 4 3 6 3 3" xfId="18407" xr:uid="{00000000-0005-0000-0000-0000A3480000}"/>
    <cellStyle name="Normal 4 3 6 3 4" xfId="18408" xr:uid="{00000000-0005-0000-0000-0000A4480000}"/>
    <cellStyle name="Normal 4 3 6 4" xfId="18409" xr:uid="{00000000-0005-0000-0000-0000A5480000}"/>
    <cellStyle name="Normal 4 3 6 5" xfId="18410" xr:uid="{00000000-0005-0000-0000-0000A6480000}"/>
    <cellStyle name="Normal 4 3 6 6" xfId="18411" xr:uid="{00000000-0005-0000-0000-0000A7480000}"/>
    <cellStyle name="Normal 4 3 7" xfId="18412" xr:uid="{00000000-0005-0000-0000-0000A8480000}"/>
    <cellStyle name="Normal 4 3 7 2" xfId="18413" xr:uid="{00000000-0005-0000-0000-0000A9480000}"/>
    <cellStyle name="Normal 4 3 7 3" xfId="18414" xr:uid="{00000000-0005-0000-0000-0000AA480000}"/>
    <cellStyle name="Normal 4 3 7 4" xfId="18415" xr:uid="{00000000-0005-0000-0000-0000AB480000}"/>
    <cellStyle name="Normal 4 3 8" xfId="18416" xr:uid="{00000000-0005-0000-0000-0000AC480000}"/>
    <cellStyle name="Normal 4 3 8 2" xfId="18417" xr:uid="{00000000-0005-0000-0000-0000AD480000}"/>
    <cellStyle name="Normal 4 3 8 3" xfId="18418" xr:uid="{00000000-0005-0000-0000-0000AE480000}"/>
    <cellStyle name="Normal 4 3 8 4" xfId="18419" xr:uid="{00000000-0005-0000-0000-0000AF480000}"/>
    <cellStyle name="Normal 4 3 9" xfId="18420" xr:uid="{00000000-0005-0000-0000-0000B0480000}"/>
    <cellStyle name="Normal 4 4" xfId="18421" xr:uid="{00000000-0005-0000-0000-0000B1480000}"/>
    <cellStyle name="Normal 4 4 2" xfId="18422" xr:uid="{00000000-0005-0000-0000-0000B2480000}"/>
    <cellStyle name="Normal 4 4 2 2" xfId="18423" xr:uid="{00000000-0005-0000-0000-0000B3480000}"/>
    <cellStyle name="Normal 4 4 2 2 2" xfId="18424" xr:uid="{00000000-0005-0000-0000-0000B4480000}"/>
    <cellStyle name="Normal 4 4 2 2 2 2" xfId="18425" xr:uid="{00000000-0005-0000-0000-0000B5480000}"/>
    <cellStyle name="Normal 4 4 2 2 2 3" xfId="18426" xr:uid="{00000000-0005-0000-0000-0000B6480000}"/>
    <cellStyle name="Normal 4 4 2 2 2 4" xfId="18427" xr:uid="{00000000-0005-0000-0000-0000B7480000}"/>
    <cellStyle name="Normal 4 4 2 2 3" xfId="18428" xr:uid="{00000000-0005-0000-0000-0000B8480000}"/>
    <cellStyle name="Normal 4 4 2 2 3 2" xfId="18429" xr:uid="{00000000-0005-0000-0000-0000B9480000}"/>
    <cellStyle name="Normal 4 4 2 2 3 3" xfId="18430" xr:uid="{00000000-0005-0000-0000-0000BA480000}"/>
    <cellStyle name="Normal 4 4 2 2 3 4" xfId="18431" xr:uid="{00000000-0005-0000-0000-0000BB480000}"/>
    <cellStyle name="Normal 4 4 2 2 4" xfId="18432" xr:uid="{00000000-0005-0000-0000-0000BC480000}"/>
    <cellStyle name="Normal 4 4 2 2 5" xfId="18433" xr:uid="{00000000-0005-0000-0000-0000BD480000}"/>
    <cellStyle name="Normal 4 4 2 2 6" xfId="18434" xr:uid="{00000000-0005-0000-0000-0000BE480000}"/>
    <cellStyle name="Normal 4 4 2 3" xfId="18435" xr:uid="{00000000-0005-0000-0000-0000BF480000}"/>
    <cellStyle name="Normal 4 4 2 3 2" xfId="18436" xr:uid="{00000000-0005-0000-0000-0000C0480000}"/>
    <cellStyle name="Normal 4 4 2 3 3" xfId="18437" xr:uid="{00000000-0005-0000-0000-0000C1480000}"/>
    <cellStyle name="Normal 4 4 2 3 4" xfId="18438" xr:uid="{00000000-0005-0000-0000-0000C2480000}"/>
    <cellStyle name="Normal 4 4 2 4" xfId="18439" xr:uid="{00000000-0005-0000-0000-0000C3480000}"/>
    <cellStyle name="Normal 4 4 2 4 2" xfId="18440" xr:uid="{00000000-0005-0000-0000-0000C4480000}"/>
    <cellStyle name="Normal 4 4 2 4 3" xfId="18441" xr:uid="{00000000-0005-0000-0000-0000C5480000}"/>
    <cellStyle name="Normal 4 4 2 4 4" xfId="18442" xr:uid="{00000000-0005-0000-0000-0000C6480000}"/>
    <cellStyle name="Normal 4 4 2 5" xfId="18443" xr:uid="{00000000-0005-0000-0000-0000C7480000}"/>
    <cellStyle name="Normal 4 4 2 6" xfId="18444" xr:uid="{00000000-0005-0000-0000-0000C8480000}"/>
    <cellStyle name="Normal 4 4 2 7" xfId="18445" xr:uid="{00000000-0005-0000-0000-0000C9480000}"/>
    <cellStyle name="Normal 4 4 2 8" xfId="18446" xr:uid="{00000000-0005-0000-0000-0000CA480000}"/>
    <cellStyle name="Normal 4 4 3" xfId="18447" xr:uid="{00000000-0005-0000-0000-0000CB480000}"/>
    <cellStyle name="Normal 4 4 3 2" xfId="18448" xr:uid="{00000000-0005-0000-0000-0000CC480000}"/>
    <cellStyle name="Normal 4 4 3 2 2" xfId="18449" xr:uid="{00000000-0005-0000-0000-0000CD480000}"/>
    <cellStyle name="Normal 4 4 3 2 2 2" xfId="18450" xr:uid="{00000000-0005-0000-0000-0000CE480000}"/>
    <cellStyle name="Normal 4 4 3 2 2 3" xfId="18451" xr:uid="{00000000-0005-0000-0000-0000CF480000}"/>
    <cellStyle name="Normal 4 4 3 2 2 4" xfId="18452" xr:uid="{00000000-0005-0000-0000-0000D0480000}"/>
    <cellStyle name="Normal 4 4 3 2 3" xfId="18453" xr:uid="{00000000-0005-0000-0000-0000D1480000}"/>
    <cellStyle name="Normal 4 4 3 2 4" xfId="18454" xr:uid="{00000000-0005-0000-0000-0000D2480000}"/>
    <cellStyle name="Normal 4 4 3 2 5" xfId="18455" xr:uid="{00000000-0005-0000-0000-0000D3480000}"/>
    <cellStyle name="Normal 4 4 3 3" xfId="18456" xr:uid="{00000000-0005-0000-0000-0000D4480000}"/>
    <cellStyle name="Normal 4 4 3 3 2" xfId="18457" xr:uid="{00000000-0005-0000-0000-0000D5480000}"/>
    <cellStyle name="Normal 4 4 3 3 3" xfId="18458" xr:uid="{00000000-0005-0000-0000-0000D6480000}"/>
    <cellStyle name="Normal 4 4 3 3 4" xfId="18459" xr:uid="{00000000-0005-0000-0000-0000D7480000}"/>
    <cellStyle name="Normal 4 4 3 4" xfId="18460" xr:uid="{00000000-0005-0000-0000-0000D8480000}"/>
    <cellStyle name="Normal 4 4 3 5" xfId="18461" xr:uid="{00000000-0005-0000-0000-0000D9480000}"/>
    <cellStyle name="Normal 4 4 3 6" xfId="18462" xr:uid="{00000000-0005-0000-0000-0000DA480000}"/>
    <cellStyle name="Normal 4 4 4" xfId="18463" xr:uid="{00000000-0005-0000-0000-0000DB480000}"/>
    <cellStyle name="Normal 4 4 4 2" xfId="18464" xr:uid="{00000000-0005-0000-0000-0000DC480000}"/>
    <cellStyle name="Normal 4 4 4 2 2" xfId="18465" xr:uid="{00000000-0005-0000-0000-0000DD480000}"/>
    <cellStyle name="Normal 4 4 4 2 3" xfId="18466" xr:uid="{00000000-0005-0000-0000-0000DE480000}"/>
    <cellStyle name="Normal 4 4 4 2 4" xfId="18467" xr:uid="{00000000-0005-0000-0000-0000DF480000}"/>
    <cellStyle name="Normal 4 4 4 3" xfId="18468" xr:uid="{00000000-0005-0000-0000-0000E0480000}"/>
    <cellStyle name="Normal 4 4 4 4" xfId="18469" xr:uid="{00000000-0005-0000-0000-0000E1480000}"/>
    <cellStyle name="Normal 4 4 4 5" xfId="18470" xr:uid="{00000000-0005-0000-0000-0000E2480000}"/>
    <cellStyle name="Normal 4 4 5" xfId="18471" xr:uid="{00000000-0005-0000-0000-0000E3480000}"/>
    <cellStyle name="Normal 4 4 5 2" xfId="18472" xr:uid="{00000000-0005-0000-0000-0000E4480000}"/>
    <cellStyle name="Normal 4 4 5 3" xfId="18473" xr:uid="{00000000-0005-0000-0000-0000E5480000}"/>
    <cellStyle name="Normal 4 4 5 4" xfId="18474" xr:uid="{00000000-0005-0000-0000-0000E6480000}"/>
    <cellStyle name="Normal 4 4 6" xfId="18475" xr:uid="{00000000-0005-0000-0000-0000E7480000}"/>
    <cellStyle name="Normal 4 4 6 2" xfId="18476" xr:uid="{00000000-0005-0000-0000-0000E8480000}"/>
    <cellStyle name="Normal 4 4 6 3" xfId="18477" xr:uid="{00000000-0005-0000-0000-0000E9480000}"/>
    <cellStyle name="Normal 4 4 6 4" xfId="18478" xr:uid="{00000000-0005-0000-0000-0000EA480000}"/>
    <cellStyle name="Normal 4 5" xfId="18479" xr:uid="{00000000-0005-0000-0000-0000EB480000}"/>
    <cellStyle name="Normal 4 5 10" xfId="18480" xr:uid="{00000000-0005-0000-0000-0000EC480000}"/>
    <cellStyle name="Normal 4 5 11" xfId="18481" xr:uid="{00000000-0005-0000-0000-0000ED480000}"/>
    <cellStyle name="Normal 4 5 12" xfId="18482" xr:uid="{00000000-0005-0000-0000-0000EE480000}"/>
    <cellStyle name="Normal 4 5 13" xfId="18483" xr:uid="{00000000-0005-0000-0000-0000EF480000}"/>
    <cellStyle name="Normal 4 5 14" xfId="18484" xr:uid="{00000000-0005-0000-0000-0000F0480000}"/>
    <cellStyle name="Normal 4 5 15" xfId="18485" xr:uid="{00000000-0005-0000-0000-0000F1480000}"/>
    <cellStyle name="Normal 4 5 16" xfId="18486" xr:uid="{00000000-0005-0000-0000-0000F2480000}"/>
    <cellStyle name="Normal 4 5 17" xfId="18487" xr:uid="{00000000-0005-0000-0000-0000F3480000}"/>
    <cellStyle name="Normal 4 5 18" xfId="18488" xr:uid="{00000000-0005-0000-0000-0000F4480000}"/>
    <cellStyle name="Normal 4 5 19" xfId="18489" xr:uid="{00000000-0005-0000-0000-0000F5480000}"/>
    <cellStyle name="Normal 4 5 2" xfId="18490" xr:uid="{00000000-0005-0000-0000-0000F6480000}"/>
    <cellStyle name="Normal 4 5 2 2" xfId="18491" xr:uid="{00000000-0005-0000-0000-0000F7480000}"/>
    <cellStyle name="Normal 4 5 2 2 2" xfId="18492" xr:uid="{00000000-0005-0000-0000-0000F8480000}"/>
    <cellStyle name="Normal 4 5 2 2 2 2" xfId="18493" xr:uid="{00000000-0005-0000-0000-0000F9480000}"/>
    <cellStyle name="Normal 4 5 2 2 2 3" xfId="18494" xr:uid="{00000000-0005-0000-0000-0000FA480000}"/>
    <cellStyle name="Normal 4 5 2 2 2 4" xfId="18495" xr:uid="{00000000-0005-0000-0000-0000FB480000}"/>
    <cellStyle name="Normal 4 5 2 2 3" xfId="18496" xr:uid="{00000000-0005-0000-0000-0000FC480000}"/>
    <cellStyle name="Normal 4 5 2 2 4" xfId="18497" xr:uid="{00000000-0005-0000-0000-0000FD480000}"/>
    <cellStyle name="Normal 4 5 2 2 5" xfId="18498" xr:uid="{00000000-0005-0000-0000-0000FE480000}"/>
    <cellStyle name="Normal 4 5 2 3" xfId="18499" xr:uid="{00000000-0005-0000-0000-0000FF480000}"/>
    <cellStyle name="Normal 4 5 2 3 2" xfId="18500" xr:uid="{00000000-0005-0000-0000-000000490000}"/>
    <cellStyle name="Normal 4 5 2 3 3" xfId="18501" xr:uid="{00000000-0005-0000-0000-000001490000}"/>
    <cellStyle name="Normal 4 5 2 3 4" xfId="18502" xr:uid="{00000000-0005-0000-0000-000002490000}"/>
    <cellStyle name="Normal 4 5 2 4" xfId="18503" xr:uid="{00000000-0005-0000-0000-000003490000}"/>
    <cellStyle name="Normal 4 5 2 4 2" xfId="18504" xr:uid="{00000000-0005-0000-0000-000004490000}"/>
    <cellStyle name="Normal 4 5 2 4 3" xfId="18505" xr:uid="{00000000-0005-0000-0000-000005490000}"/>
    <cellStyle name="Normal 4 5 2 4 4" xfId="18506" xr:uid="{00000000-0005-0000-0000-000006490000}"/>
    <cellStyle name="Normal 4 5 20" xfId="18507" xr:uid="{00000000-0005-0000-0000-000007490000}"/>
    <cellStyle name="Normal 4 5 21" xfId="18508" xr:uid="{00000000-0005-0000-0000-000008490000}"/>
    <cellStyle name="Normal 4 5 22" xfId="18509" xr:uid="{00000000-0005-0000-0000-000009490000}"/>
    <cellStyle name="Normal 4 5 23" xfId="18510" xr:uid="{00000000-0005-0000-0000-00000A490000}"/>
    <cellStyle name="Normal 4 5 24" xfId="18511" xr:uid="{00000000-0005-0000-0000-00000B490000}"/>
    <cellStyle name="Normal 4 5 25" xfId="18512" xr:uid="{00000000-0005-0000-0000-00000C490000}"/>
    <cellStyle name="Normal 4 5 26" xfId="18513" xr:uid="{00000000-0005-0000-0000-00000D490000}"/>
    <cellStyle name="Normal 4 5 27" xfId="18514" xr:uid="{00000000-0005-0000-0000-00000E490000}"/>
    <cellStyle name="Normal 4 5 28" xfId="18515" xr:uid="{00000000-0005-0000-0000-00000F490000}"/>
    <cellStyle name="Normal 4 5 29" xfId="18516" xr:uid="{00000000-0005-0000-0000-000010490000}"/>
    <cellStyle name="Normal 4 5 3" xfId="18517" xr:uid="{00000000-0005-0000-0000-000011490000}"/>
    <cellStyle name="Normal 4 5 3 2" xfId="18518" xr:uid="{00000000-0005-0000-0000-000012490000}"/>
    <cellStyle name="Normal 4 5 3 2 2" xfId="18519" xr:uid="{00000000-0005-0000-0000-000013490000}"/>
    <cellStyle name="Normal 4 5 3 2 2 2" xfId="18520" xr:uid="{00000000-0005-0000-0000-000014490000}"/>
    <cellStyle name="Normal 4 5 3 2 2 3" xfId="18521" xr:uid="{00000000-0005-0000-0000-000015490000}"/>
    <cellStyle name="Normal 4 5 3 2 2 4" xfId="18522" xr:uid="{00000000-0005-0000-0000-000016490000}"/>
    <cellStyle name="Normal 4 5 3 2 3" xfId="18523" xr:uid="{00000000-0005-0000-0000-000017490000}"/>
    <cellStyle name="Normal 4 5 3 2 4" xfId="18524" xr:uid="{00000000-0005-0000-0000-000018490000}"/>
    <cellStyle name="Normal 4 5 3 2 5" xfId="18525" xr:uid="{00000000-0005-0000-0000-000019490000}"/>
    <cellStyle name="Normal 4 5 3 3" xfId="18526" xr:uid="{00000000-0005-0000-0000-00001A490000}"/>
    <cellStyle name="Normal 4 5 3 3 2" xfId="18527" xr:uid="{00000000-0005-0000-0000-00001B490000}"/>
    <cellStyle name="Normal 4 5 3 3 3" xfId="18528" xr:uid="{00000000-0005-0000-0000-00001C490000}"/>
    <cellStyle name="Normal 4 5 3 3 4" xfId="18529" xr:uid="{00000000-0005-0000-0000-00001D490000}"/>
    <cellStyle name="Normal 4 5 3 4" xfId="18530" xr:uid="{00000000-0005-0000-0000-00001E490000}"/>
    <cellStyle name="Normal 4 5 3 4 2" xfId="18531" xr:uid="{00000000-0005-0000-0000-00001F490000}"/>
    <cellStyle name="Normal 4 5 3 4 3" xfId="18532" xr:uid="{00000000-0005-0000-0000-000020490000}"/>
    <cellStyle name="Normal 4 5 3 4 4" xfId="18533" xr:uid="{00000000-0005-0000-0000-000021490000}"/>
    <cellStyle name="Normal 4 5 30" xfId="18534" xr:uid="{00000000-0005-0000-0000-000022490000}"/>
    <cellStyle name="Normal 4 5 31" xfId="18535" xr:uid="{00000000-0005-0000-0000-000023490000}"/>
    <cellStyle name="Normal 4 5 32" xfId="18536" xr:uid="{00000000-0005-0000-0000-000024490000}"/>
    <cellStyle name="Normal 4 5 33" xfId="18537" xr:uid="{00000000-0005-0000-0000-000025490000}"/>
    <cellStyle name="Normal 4 5 34" xfId="18538" xr:uid="{00000000-0005-0000-0000-000026490000}"/>
    <cellStyle name="Normal 4 5 35" xfId="18539" xr:uid="{00000000-0005-0000-0000-000027490000}"/>
    <cellStyle name="Normal 4 5 36" xfId="18540" xr:uid="{00000000-0005-0000-0000-000028490000}"/>
    <cellStyle name="Normal 4 5 37" xfId="18541" xr:uid="{00000000-0005-0000-0000-000029490000}"/>
    <cellStyle name="Normal 4 5 38" xfId="18542" xr:uid="{00000000-0005-0000-0000-00002A490000}"/>
    <cellStyle name="Normal 4 5 39" xfId="18543" xr:uid="{00000000-0005-0000-0000-00002B490000}"/>
    <cellStyle name="Normal 4 5 4" xfId="18544" xr:uid="{00000000-0005-0000-0000-00002C490000}"/>
    <cellStyle name="Normal 4 5 4 2" xfId="18545" xr:uid="{00000000-0005-0000-0000-00002D490000}"/>
    <cellStyle name="Normal 4 5 4 2 2" xfId="18546" xr:uid="{00000000-0005-0000-0000-00002E490000}"/>
    <cellStyle name="Normal 4 5 4 2 3" xfId="18547" xr:uid="{00000000-0005-0000-0000-00002F490000}"/>
    <cellStyle name="Normal 4 5 4 2 4" xfId="18548" xr:uid="{00000000-0005-0000-0000-000030490000}"/>
    <cellStyle name="Normal 4 5 4 3" xfId="18549" xr:uid="{00000000-0005-0000-0000-000031490000}"/>
    <cellStyle name="Normal 4 5 4 3 2" xfId="18550" xr:uid="{00000000-0005-0000-0000-000032490000}"/>
    <cellStyle name="Normal 4 5 4 3 3" xfId="18551" xr:uid="{00000000-0005-0000-0000-000033490000}"/>
    <cellStyle name="Normal 4 5 4 3 4" xfId="18552" xr:uid="{00000000-0005-0000-0000-000034490000}"/>
    <cellStyle name="Normal 4 5 40" xfId="18553" xr:uid="{00000000-0005-0000-0000-000035490000}"/>
    <cellStyle name="Normal 4 5 41" xfId="18554" xr:uid="{00000000-0005-0000-0000-000036490000}"/>
    <cellStyle name="Normal 4 5 42" xfId="18555" xr:uid="{00000000-0005-0000-0000-000037490000}"/>
    <cellStyle name="Normal 4 5 43" xfId="18556" xr:uid="{00000000-0005-0000-0000-000038490000}"/>
    <cellStyle name="Normal 4 5 44" xfId="18557" xr:uid="{00000000-0005-0000-0000-000039490000}"/>
    <cellStyle name="Normal 4 5 45" xfId="18558" xr:uid="{00000000-0005-0000-0000-00003A490000}"/>
    <cellStyle name="Normal 4 5 46" xfId="18559" xr:uid="{00000000-0005-0000-0000-00003B490000}"/>
    <cellStyle name="Normal 4 5 47" xfId="18560" xr:uid="{00000000-0005-0000-0000-00003C490000}"/>
    <cellStyle name="Normal 4 5 48" xfId="18561" xr:uid="{00000000-0005-0000-0000-00003D490000}"/>
    <cellStyle name="Normal 4 5 49" xfId="18562" xr:uid="{00000000-0005-0000-0000-00003E490000}"/>
    <cellStyle name="Normal 4 5 5" xfId="18563" xr:uid="{00000000-0005-0000-0000-00003F490000}"/>
    <cellStyle name="Normal 4 5 5 2" xfId="18564" xr:uid="{00000000-0005-0000-0000-000040490000}"/>
    <cellStyle name="Normal 4 5 5 2 2" xfId="18565" xr:uid="{00000000-0005-0000-0000-000041490000}"/>
    <cellStyle name="Normal 4 5 5 2 3" xfId="18566" xr:uid="{00000000-0005-0000-0000-000042490000}"/>
    <cellStyle name="Normal 4 5 5 2 4" xfId="18567" xr:uid="{00000000-0005-0000-0000-000043490000}"/>
    <cellStyle name="Normal 4 5 50" xfId="18568" xr:uid="{00000000-0005-0000-0000-000044490000}"/>
    <cellStyle name="Normal 4 5 51" xfId="18569" xr:uid="{00000000-0005-0000-0000-000045490000}"/>
    <cellStyle name="Normal 4 5 52" xfId="18570" xr:uid="{00000000-0005-0000-0000-000046490000}"/>
    <cellStyle name="Normal 4 5 53" xfId="18571" xr:uid="{00000000-0005-0000-0000-000047490000}"/>
    <cellStyle name="Normal 4 5 54" xfId="18572" xr:uid="{00000000-0005-0000-0000-000048490000}"/>
    <cellStyle name="Normal 4 5 55" xfId="18573" xr:uid="{00000000-0005-0000-0000-000049490000}"/>
    <cellStyle name="Normal 4 5 56" xfId="18574" xr:uid="{00000000-0005-0000-0000-00004A490000}"/>
    <cellStyle name="Normal 4 5 57" xfId="18575" xr:uid="{00000000-0005-0000-0000-00004B490000}"/>
    <cellStyle name="Normal 4 5 58" xfId="18576" xr:uid="{00000000-0005-0000-0000-00004C490000}"/>
    <cellStyle name="Normal 4 5 59" xfId="18577" xr:uid="{00000000-0005-0000-0000-00004D490000}"/>
    <cellStyle name="Normal 4 5 6" xfId="18578" xr:uid="{00000000-0005-0000-0000-00004E490000}"/>
    <cellStyle name="Normal 4 5 60" xfId="18579" xr:uid="{00000000-0005-0000-0000-00004F490000}"/>
    <cellStyle name="Normal 4 5 61" xfId="18580" xr:uid="{00000000-0005-0000-0000-000050490000}"/>
    <cellStyle name="Normal 4 5 62" xfId="18581" xr:uid="{00000000-0005-0000-0000-000051490000}"/>
    <cellStyle name="Normal 4 5 63" xfId="18582" xr:uid="{00000000-0005-0000-0000-000052490000}"/>
    <cellStyle name="Normal 4 5 64" xfId="18583" xr:uid="{00000000-0005-0000-0000-000053490000}"/>
    <cellStyle name="Normal 4 5 65" xfId="18584" xr:uid="{00000000-0005-0000-0000-000054490000}"/>
    <cellStyle name="Normal 4 5 66" xfId="18585" xr:uid="{00000000-0005-0000-0000-000055490000}"/>
    <cellStyle name="Normal 4 5 67" xfId="18586" xr:uid="{00000000-0005-0000-0000-000056490000}"/>
    <cellStyle name="Normal 4 5 68" xfId="18587" xr:uid="{00000000-0005-0000-0000-000057490000}"/>
    <cellStyle name="Normal 4 5 69" xfId="18588" xr:uid="{00000000-0005-0000-0000-000058490000}"/>
    <cellStyle name="Normal 4 5 7" xfId="18589" xr:uid="{00000000-0005-0000-0000-000059490000}"/>
    <cellStyle name="Normal 4 5 70" xfId="18590" xr:uid="{00000000-0005-0000-0000-00005A490000}"/>
    <cellStyle name="Normal 4 5 71" xfId="18591" xr:uid="{00000000-0005-0000-0000-00005B490000}"/>
    <cellStyle name="Normal 4 5 72" xfId="18592" xr:uid="{00000000-0005-0000-0000-00005C490000}"/>
    <cellStyle name="Normal 4 5 73" xfId="18593" xr:uid="{00000000-0005-0000-0000-00005D490000}"/>
    <cellStyle name="Normal 4 5 74" xfId="18594" xr:uid="{00000000-0005-0000-0000-00005E490000}"/>
    <cellStyle name="Normal 4 5 75" xfId="18595" xr:uid="{00000000-0005-0000-0000-00005F490000}"/>
    <cellStyle name="Normal 4 5 76" xfId="18596" xr:uid="{00000000-0005-0000-0000-000060490000}"/>
    <cellStyle name="Normal 4 5 77" xfId="18597" xr:uid="{00000000-0005-0000-0000-000061490000}"/>
    <cellStyle name="Normal 4 5 78" xfId="18598" xr:uid="{00000000-0005-0000-0000-000062490000}"/>
    <cellStyle name="Normal 4 5 79" xfId="18599" xr:uid="{00000000-0005-0000-0000-000063490000}"/>
    <cellStyle name="Normal 4 5 8" xfId="18600" xr:uid="{00000000-0005-0000-0000-000064490000}"/>
    <cellStyle name="Normal 4 5 80" xfId="18601" xr:uid="{00000000-0005-0000-0000-000065490000}"/>
    <cellStyle name="Normal 4 5 81" xfId="18602" xr:uid="{00000000-0005-0000-0000-000066490000}"/>
    <cellStyle name="Normal 4 5 82" xfId="18603" xr:uid="{00000000-0005-0000-0000-000067490000}"/>
    <cellStyle name="Normal 4 5 83" xfId="18604" xr:uid="{00000000-0005-0000-0000-000068490000}"/>
    <cellStyle name="Normal 4 5 84" xfId="18605" xr:uid="{00000000-0005-0000-0000-000069490000}"/>
    <cellStyle name="Normal 4 5 85" xfId="18606" xr:uid="{00000000-0005-0000-0000-00006A490000}"/>
    <cellStyle name="Normal 4 5 86" xfId="18607" xr:uid="{00000000-0005-0000-0000-00006B490000}"/>
    <cellStyle name="Normal 4 5 87" xfId="18608" xr:uid="{00000000-0005-0000-0000-00006C490000}"/>
    <cellStyle name="Normal 4 5 88" xfId="18609" xr:uid="{00000000-0005-0000-0000-00006D490000}"/>
    <cellStyle name="Normal 4 5 89" xfId="18610" xr:uid="{00000000-0005-0000-0000-00006E490000}"/>
    <cellStyle name="Normal 4 5 9" xfId="18611" xr:uid="{00000000-0005-0000-0000-00006F490000}"/>
    <cellStyle name="Normal 4 5 90" xfId="18612" xr:uid="{00000000-0005-0000-0000-000070490000}"/>
    <cellStyle name="Normal 4 5 91" xfId="18613" xr:uid="{00000000-0005-0000-0000-000071490000}"/>
    <cellStyle name="Normal 4 5 92" xfId="18614" xr:uid="{00000000-0005-0000-0000-000072490000}"/>
    <cellStyle name="Normal 4 5 93" xfId="18615" xr:uid="{00000000-0005-0000-0000-000073490000}"/>
    <cellStyle name="Normal 4 5 94" xfId="18616" xr:uid="{00000000-0005-0000-0000-000074490000}"/>
    <cellStyle name="Normal 4 5 94 2" xfId="18617" xr:uid="{00000000-0005-0000-0000-000075490000}"/>
    <cellStyle name="Normal 4 5 94 3" xfId="18618" xr:uid="{00000000-0005-0000-0000-000076490000}"/>
    <cellStyle name="Normal 4 5 94 4" xfId="18619" xr:uid="{00000000-0005-0000-0000-000077490000}"/>
    <cellStyle name="Normal 4 6" xfId="18620" xr:uid="{00000000-0005-0000-0000-000078490000}"/>
    <cellStyle name="Normal 4 6 2" xfId="18621" xr:uid="{00000000-0005-0000-0000-000079490000}"/>
    <cellStyle name="Normal 4 6 2 2" xfId="18622" xr:uid="{00000000-0005-0000-0000-00007A490000}"/>
    <cellStyle name="Normal 4 6 2 2 2" xfId="18623" xr:uid="{00000000-0005-0000-0000-00007B490000}"/>
    <cellStyle name="Normal 4 6 2 2 3" xfId="18624" xr:uid="{00000000-0005-0000-0000-00007C490000}"/>
    <cellStyle name="Normal 4 6 2 2 4" xfId="18625" xr:uid="{00000000-0005-0000-0000-00007D490000}"/>
    <cellStyle name="Normal 4 6 2 3" xfId="18626" xr:uid="{00000000-0005-0000-0000-00007E490000}"/>
    <cellStyle name="Normal 4 6 2 3 2" xfId="18627" xr:uid="{00000000-0005-0000-0000-00007F490000}"/>
    <cellStyle name="Normal 4 6 2 3 3" xfId="18628" xr:uid="{00000000-0005-0000-0000-000080490000}"/>
    <cellStyle name="Normal 4 6 2 3 4" xfId="18629" xr:uid="{00000000-0005-0000-0000-000081490000}"/>
    <cellStyle name="Normal 4 6 3" xfId="18630" xr:uid="{00000000-0005-0000-0000-000082490000}"/>
    <cellStyle name="Normal 4 6 3 2" xfId="18631" xr:uid="{00000000-0005-0000-0000-000083490000}"/>
    <cellStyle name="Normal 4 6 3 3" xfId="18632" xr:uid="{00000000-0005-0000-0000-000084490000}"/>
    <cellStyle name="Normal 4 6 3 4" xfId="18633" xr:uid="{00000000-0005-0000-0000-000085490000}"/>
    <cellStyle name="Normal 4 6 4" xfId="18634" xr:uid="{00000000-0005-0000-0000-000086490000}"/>
    <cellStyle name="Normal 4 6 4 2" xfId="18635" xr:uid="{00000000-0005-0000-0000-000087490000}"/>
    <cellStyle name="Normal 4 6 4 3" xfId="18636" xr:uid="{00000000-0005-0000-0000-000088490000}"/>
    <cellStyle name="Normal 4 6 4 4" xfId="18637" xr:uid="{00000000-0005-0000-0000-000089490000}"/>
    <cellStyle name="Normal 4 7" xfId="18638" xr:uid="{00000000-0005-0000-0000-00008A490000}"/>
    <cellStyle name="Normal 4 7 2" xfId="18639" xr:uid="{00000000-0005-0000-0000-00008B490000}"/>
    <cellStyle name="Normal 4 7 2 2" xfId="18640" xr:uid="{00000000-0005-0000-0000-00008C490000}"/>
    <cellStyle name="Normal 4 7 2 2 2" xfId="18641" xr:uid="{00000000-0005-0000-0000-00008D490000}"/>
    <cellStyle name="Normal 4 7 2 2 3" xfId="18642" xr:uid="{00000000-0005-0000-0000-00008E490000}"/>
    <cellStyle name="Normal 4 7 2 2 4" xfId="18643" xr:uid="{00000000-0005-0000-0000-00008F490000}"/>
    <cellStyle name="Normal 4 7 2 3" xfId="18644" xr:uid="{00000000-0005-0000-0000-000090490000}"/>
    <cellStyle name="Normal 4 7 2 3 2" xfId="18645" xr:uid="{00000000-0005-0000-0000-000091490000}"/>
    <cellStyle name="Normal 4 7 2 3 3" xfId="18646" xr:uid="{00000000-0005-0000-0000-000092490000}"/>
    <cellStyle name="Normal 4 7 2 3 4" xfId="18647" xr:uid="{00000000-0005-0000-0000-000093490000}"/>
    <cellStyle name="Normal 4 7 3" xfId="18648" xr:uid="{00000000-0005-0000-0000-000094490000}"/>
    <cellStyle name="Normal 4 7 3 2" xfId="18649" xr:uid="{00000000-0005-0000-0000-000095490000}"/>
    <cellStyle name="Normal 4 7 3 3" xfId="18650" xr:uid="{00000000-0005-0000-0000-000096490000}"/>
    <cellStyle name="Normal 4 7 3 4" xfId="18651" xr:uid="{00000000-0005-0000-0000-000097490000}"/>
    <cellStyle name="Normal 4 7 4" xfId="18652" xr:uid="{00000000-0005-0000-0000-000098490000}"/>
    <cellStyle name="Normal 4 7 4 2" xfId="18653" xr:uid="{00000000-0005-0000-0000-000099490000}"/>
    <cellStyle name="Normal 4 7 4 3" xfId="18654" xr:uid="{00000000-0005-0000-0000-00009A490000}"/>
    <cellStyle name="Normal 4 7 4 4" xfId="18655" xr:uid="{00000000-0005-0000-0000-00009B490000}"/>
    <cellStyle name="Normal 4 8" xfId="18656" xr:uid="{00000000-0005-0000-0000-00009C490000}"/>
    <cellStyle name="Normal 4 8 2" xfId="18657" xr:uid="{00000000-0005-0000-0000-00009D490000}"/>
    <cellStyle name="Normal 4 8 2 2" xfId="18658" xr:uid="{00000000-0005-0000-0000-00009E490000}"/>
    <cellStyle name="Normal 4 8 2 2 2" xfId="18659" xr:uid="{00000000-0005-0000-0000-00009F490000}"/>
    <cellStyle name="Normal 4 8 2 2 3" xfId="18660" xr:uid="{00000000-0005-0000-0000-0000A0490000}"/>
    <cellStyle name="Normal 4 8 2 2 4" xfId="18661" xr:uid="{00000000-0005-0000-0000-0000A1490000}"/>
    <cellStyle name="Normal 4 8 3" xfId="18662" xr:uid="{00000000-0005-0000-0000-0000A2490000}"/>
    <cellStyle name="Normal 4 8 3 2" xfId="18663" xr:uid="{00000000-0005-0000-0000-0000A3490000}"/>
    <cellStyle name="Normal 4 8 3 3" xfId="18664" xr:uid="{00000000-0005-0000-0000-0000A4490000}"/>
    <cellStyle name="Normal 4 8 3 4" xfId="18665" xr:uid="{00000000-0005-0000-0000-0000A5490000}"/>
    <cellStyle name="Normal 4 9" xfId="18666" xr:uid="{00000000-0005-0000-0000-0000A6490000}"/>
    <cellStyle name="Normal 4 9 2" xfId="18667" xr:uid="{00000000-0005-0000-0000-0000A7490000}"/>
    <cellStyle name="Normal 4 9 2 2" xfId="18668" xr:uid="{00000000-0005-0000-0000-0000A8490000}"/>
    <cellStyle name="Normal 4 9 2 3" xfId="18669" xr:uid="{00000000-0005-0000-0000-0000A9490000}"/>
    <cellStyle name="Normal 4 9 2 4" xfId="18670" xr:uid="{00000000-0005-0000-0000-0000AA490000}"/>
    <cellStyle name="Normal 4 9 3" xfId="18671" xr:uid="{00000000-0005-0000-0000-0000AB490000}"/>
    <cellStyle name="Normal 40" xfId="18672" xr:uid="{00000000-0005-0000-0000-0000AC490000}"/>
    <cellStyle name="Normal 40 2" xfId="18673" xr:uid="{00000000-0005-0000-0000-0000AD490000}"/>
    <cellStyle name="Normal 40 3" xfId="18674" xr:uid="{00000000-0005-0000-0000-0000AE490000}"/>
    <cellStyle name="Normal 40 3 2" xfId="18675" xr:uid="{00000000-0005-0000-0000-0000AF490000}"/>
    <cellStyle name="Normal 40 3 2 2" xfId="18676" xr:uid="{00000000-0005-0000-0000-0000B0490000}"/>
    <cellStyle name="Normal 40 3 2 2 2" xfId="18677" xr:uid="{00000000-0005-0000-0000-0000B1490000}"/>
    <cellStyle name="Normal 40 3 2 2 3" xfId="18678" xr:uid="{00000000-0005-0000-0000-0000B2490000}"/>
    <cellStyle name="Normal 40 3 2 2 4" xfId="18679" xr:uid="{00000000-0005-0000-0000-0000B3490000}"/>
    <cellStyle name="Normal 40 3 2 3" xfId="18680" xr:uid="{00000000-0005-0000-0000-0000B4490000}"/>
    <cellStyle name="Normal 40 3 2 4" xfId="18681" xr:uid="{00000000-0005-0000-0000-0000B5490000}"/>
    <cellStyle name="Normal 40 3 2 5" xfId="18682" xr:uid="{00000000-0005-0000-0000-0000B6490000}"/>
    <cellStyle name="Normal 40 3 3" xfId="18683" xr:uid="{00000000-0005-0000-0000-0000B7490000}"/>
    <cellStyle name="Normal 40 3 3 2" xfId="18684" xr:uid="{00000000-0005-0000-0000-0000B8490000}"/>
    <cellStyle name="Normal 40 3 3 3" xfId="18685" xr:uid="{00000000-0005-0000-0000-0000B9490000}"/>
    <cellStyle name="Normal 40 3 3 4" xfId="18686" xr:uid="{00000000-0005-0000-0000-0000BA490000}"/>
    <cellStyle name="Normal 40 3 4" xfId="18687" xr:uid="{00000000-0005-0000-0000-0000BB490000}"/>
    <cellStyle name="Normal 40 3 5" xfId="18688" xr:uid="{00000000-0005-0000-0000-0000BC490000}"/>
    <cellStyle name="Normal 40 3 6" xfId="18689" xr:uid="{00000000-0005-0000-0000-0000BD490000}"/>
    <cellStyle name="Normal 41" xfId="18690" xr:uid="{00000000-0005-0000-0000-0000BE490000}"/>
    <cellStyle name="Normal 41 2" xfId="18691" xr:uid="{00000000-0005-0000-0000-0000BF490000}"/>
    <cellStyle name="Normal 41 3" xfId="18692" xr:uid="{00000000-0005-0000-0000-0000C0490000}"/>
    <cellStyle name="Normal 41 3 2" xfId="18693" xr:uid="{00000000-0005-0000-0000-0000C1490000}"/>
    <cellStyle name="Normal 41 3 2 2" xfId="18694" xr:uid="{00000000-0005-0000-0000-0000C2490000}"/>
    <cellStyle name="Normal 41 3 2 2 2" xfId="18695" xr:uid="{00000000-0005-0000-0000-0000C3490000}"/>
    <cellStyle name="Normal 41 3 2 2 3" xfId="18696" xr:uid="{00000000-0005-0000-0000-0000C4490000}"/>
    <cellStyle name="Normal 41 3 2 2 4" xfId="18697" xr:uid="{00000000-0005-0000-0000-0000C5490000}"/>
    <cellStyle name="Normal 41 3 2 3" xfId="18698" xr:uid="{00000000-0005-0000-0000-0000C6490000}"/>
    <cellStyle name="Normal 41 3 2 4" xfId="18699" xr:uid="{00000000-0005-0000-0000-0000C7490000}"/>
    <cellStyle name="Normal 41 3 2 5" xfId="18700" xr:uid="{00000000-0005-0000-0000-0000C8490000}"/>
    <cellStyle name="Normal 41 3 3" xfId="18701" xr:uid="{00000000-0005-0000-0000-0000C9490000}"/>
    <cellStyle name="Normal 41 3 3 2" xfId="18702" xr:uid="{00000000-0005-0000-0000-0000CA490000}"/>
    <cellStyle name="Normal 41 3 3 3" xfId="18703" xr:uid="{00000000-0005-0000-0000-0000CB490000}"/>
    <cellStyle name="Normal 41 3 3 4" xfId="18704" xr:uid="{00000000-0005-0000-0000-0000CC490000}"/>
    <cellStyle name="Normal 41 3 4" xfId="18705" xr:uid="{00000000-0005-0000-0000-0000CD490000}"/>
    <cellStyle name="Normal 41 3 5" xfId="18706" xr:uid="{00000000-0005-0000-0000-0000CE490000}"/>
    <cellStyle name="Normal 41 3 6" xfId="18707" xr:uid="{00000000-0005-0000-0000-0000CF490000}"/>
    <cellStyle name="Normal 42" xfId="18708" xr:uid="{00000000-0005-0000-0000-0000D0490000}"/>
    <cellStyle name="Normal 42 2" xfId="18709" xr:uid="{00000000-0005-0000-0000-0000D1490000}"/>
    <cellStyle name="Normal 42 3" xfId="18710" xr:uid="{00000000-0005-0000-0000-0000D2490000}"/>
    <cellStyle name="Normal 42 3 2" xfId="18711" xr:uid="{00000000-0005-0000-0000-0000D3490000}"/>
    <cellStyle name="Normal 42 3 2 2" xfId="18712" xr:uid="{00000000-0005-0000-0000-0000D4490000}"/>
    <cellStyle name="Normal 42 3 2 2 2" xfId="18713" xr:uid="{00000000-0005-0000-0000-0000D5490000}"/>
    <cellStyle name="Normal 42 3 2 2 3" xfId="18714" xr:uid="{00000000-0005-0000-0000-0000D6490000}"/>
    <cellStyle name="Normal 42 3 2 2 4" xfId="18715" xr:uid="{00000000-0005-0000-0000-0000D7490000}"/>
    <cellStyle name="Normal 42 3 2 3" xfId="18716" xr:uid="{00000000-0005-0000-0000-0000D8490000}"/>
    <cellStyle name="Normal 42 3 2 4" xfId="18717" xr:uid="{00000000-0005-0000-0000-0000D9490000}"/>
    <cellStyle name="Normal 42 3 2 5" xfId="18718" xr:uid="{00000000-0005-0000-0000-0000DA490000}"/>
    <cellStyle name="Normal 42 3 3" xfId="18719" xr:uid="{00000000-0005-0000-0000-0000DB490000}"/>
    <cellStyle name="Normal 42 3 3 2" xfId="18720" xr:uid="{00000000-0005-0000-0000-0000DC490000}"/>
    <cellStyle name="Normal 42 3 3 3" xfId="18721" xr:uid="{00000000-0005-0000-0000-0000DD490000}"/>
    <cellStyle name="Normal 42 3 3 4" xfId="18722" xr:uid="{00000000-0005-0000-0000-0000DE490000}"/>
    <cellStyle name="Normal 42 3 4" xfId="18723" xr:uid="{00000000-0005-0000-0000-0000DF490000}"/>
    <cellStyle name="Normal 42 3 5" xfId="18724" xr:uid="{00000000-0005-0000-0000-0000E0490000}"/>
    <cellStyle name="Normal 42 3 6" xfId="18725" xr:uid="{00000000-0005-0000-0000-0000E1490000}"/>
    <cellStyle name="Normal 43" xfId="18726" xr:uid="{00000000-0005-0000-0000-0000E2490000}"/>
    <cellStyle name="Normal 43 2" xfId="18727" xr:uid="{00000000-0005-0000-0000-0000E3490000}"/>
    <cellStyle name="Normal 43 3" xfId="18728" xr:uid="{00000000-0005-0000-0000-0000E4490000}"/>
    <cellStyle name="Normal 43 3 2" xfId="18729" xr:uid="{00000000-0005-0000-0000-0000E5490000}"/>
    <cellStyle name="Normal 43 3 2 2" xfId="18730" xr:uid="{00000000-0005-0000-0000-0000E6490000}"/>
    <cellStyle name="Normal 43 3 2 2 2" xfId="18731" xr:uid="{00000000-0005-0000-0000-0000E7490000}"/>
    <cellStyle name="Normal 43 3 2 2 3" xfId="18732" xr:uid="{00000000-0005-0000-0000-0000E8490000}"/>
    <cellStyle name="Normal 43 3 2 2 4" xfId="18733" xr:uid="{00000000-0005-0000-0000-0000E9490000}"/>
    <cellStyle name="Normal 43 3 2 3" xfId="18734" xr:uid="{00000000-0005-0000-0000-0000EA490000}"/>
    <cellStyle name="Normal 43 3 2 4" xfId="18735" xr:uid="{00000000-0005-0000-0000-0000EB490000}"/>
    <cellStyle name="Normal 43 3 2 5" xfId="18736" xr:uid="{00000000-0005-0000-0000-0000EC490000}"/>
    <cellStyle name="Normal 43 3 3" xfId="18737" xr:uid="{00000000-0005-0000-0000-0000ED490000}"/>
    <cellStyle name="Normal 43 3 3 2" xfId="18738" xr:uid="{00000000-0005-0000-0000-0000EE490000}"/>
    <cellStyle name="Normal 43 3 3 3" xfId="18739" xr:uid="{00000000-0005-0000-0000-0000EF490000}"/>
    <cellStyle name="Normal 43 3 3 4" xfId="18740" xr:uid="{00000000-0005-0000-0000-0000F0490000}"/>
    <cellStyle name="Normal 43 3 4" xfId="18741" xr:uid="{00000000-0005-0000-0000-0000F1490000}"/>
    <cellStyle name="Normal 43 3 5" xfId="18742" xr:uid="{00000000-0005-0000-0000-0000F2490000}"/>
    <cellStyle name="Normal 43 3 6" xfId="18743" xr:uid="{00000000-0005-0000-0000-0000F3490000}"/>
    <cellStyle name="Normal 44" xfId="18744" xr:uid="{00000000-0005-0000-0000-0000F4490000}"/>
    <cellStyle name="Normal 44 2" xfId="18745" xr:uid="{00000000-0005-0000-0000-0000F5490000}"/>
    <cellStyle name="Normal 44 2 2" xfId="18746" xr:uid="{00000000-0005-0000-0000-0000F6490000}"/>
    <cellStyle name="Normal 44 2 2 2" xfId="18747" xr:uid="{00000000-0005-0000-0000-0000F7490000}"/>
    <cellStyle name="Normal 44 2 2 2 2" xfId="18748" xr:uid="{00000000-0005-0000-0000-0000F8490000}"/>
    <cellStyle name="Normal 44 2 2 2 2 2" xfId="18749" xr:uid="{00000000-0005-0000-0000-0000F9490000}"/>
    <cellStyle name="Normal 44 2 2 2 2 3" xfId="18750" xr:uid="{00000000-0005-0000-0000-0000FA490000}"/>
    <cellStyle name="Normal 44 2 2 2 2 4" xfId="18751" xr:uid="{00000000-0005-0000-0000-0000FB490000}"/>
    <cellStyle name="Normal 44 2 2 2 3" xfId="18752" xr:uid="{00000000-0005-0000-0000-0000FC490000}"/>
    <cellStyle name="Normal 44 2 2 2 4" xfId="18753" xr:uid="{00000000-0005-0000-0000-0000FD490000}"/>
    <cellStyle name="Normal 44 2 2 2 5" xfId="18754" xr:uid="{00000000-0005-0000-0000-0000FE490000}"/>
    <cellStyle name="Normal 44 2 2 3" xfId="18755" xr:uid="{00000000-0005-0000-0000-0000FF490000}"/>
    <cellStyle name="Normal 44 2 2 3 2" xfId="18756" xr:uid="{00000000-0005-0000-0000-0000004A0000}"/>
    <cellStyle name="Normal 44 2 2 3 3" xfId="18757" xr:uid="{00000000-0005-0000-0000-0000014A0000}"/>
    <cellStyle name="Normal 44 2 2 3 4" xfId="18758" xr:uid="{00000000-0005-0000-0000-0000024A0000}"/>
    <cellStyle name="Normal 44 2 2 4" xfId="18759" xr:uid="{00000000-0005-0000-0000-0000034A0000}"/>
    <cellStyle name="Normal 44 2 2 5" xfId="18760" xr:uid="{00000000-0005-0000-0000-0000044A0000}"/>
    <cellStyle name="Normal 44 2 2 6" xfId="18761" xr:uid="{00000000-0005-0000-0000-0000054A0000}"/>
    <cellStyle name="Normal 44 3" xfId="18762" xr:uid="{00000000-0005-0000-0000-0000064A0000}"/>
    <cellStyle name="Normal 44 3 2" xfId="18763" xr:uid="{00000000-0005-0000-0000-0000074A0000}"/>
    <cellStyle name="Normal 44 3 2 2" xfId="18764" xr:uid="{00000000-0005-0000-0000-0000084A0000}"/>
    <cellStyle name="Normal 44 3 2 2 2" xfId="18765" xr:uid="{00000000-0005-0000-0000-0000094A0000}"/>
    <cellStyle name="Normal 44 3 2 2 3" xfId="18766" xr:uid="{00000000-0005-0000-0000-00000A4A0000}"/>
    <cellStyle name="Normal 44 3 2 2 4" xfId="18767" xr:uid="{00000000-0005-0000-0000-00000B4A0000}"/>
    <cellStyle name="Normal 44 3 2 3" xfId="18768" xr:uid="{00000000-0005-0000-0000-00000C4A0000}"/>
    <cellStyle name="Normal 44 3 2 4" xfId="18769" xr:uid="{00000000-0005-0000-0000-00000D4A0000}"/>
    <cellStyle name="Normal 44 3 2 5" xfId="18770" xr:uid="{00000000-0005-0000-0000-00000E4A0000}"/>
    <cellStyle name="Normal 44 3 3" xfId="18771" xr:uid="{00000000-0005-0000-0000-00000F4A0000}"/>
    <cellStyle name="Normal 44 3 3 2" xfId="18772" xr:uid="{00000000-0005-0000-0000-0000104A0000}"/>
    <cellStyle name="Normal 44 3 3 3" xfId="18773" xr:uid="{00000000-0005-0000-0000-0000114A0000}"/>
    <cellStyle name="Normal 44 3 3 4" xfId="18774" xr:uid="{00000000-0005-0000-0000-0000124A0000}"/>
    <cellStyle name="Normal 44 3 4" xfId="18775" xr:uid="{00000000-0005-0000-0000-0000134A0000}"/>
    <cellStyle name="Normal 44 3 5" xfId="18776" xr:uid="{00000000-0005-0000-0000-0000144A0000}"/>
    <cellStyle name="Normal 44 3 6" xfId="18777" xr:uid="{00000000-0005-0000-0000-0000154A0000}"/>
    <cellStyle name="Normal 44 4" xfId="18778" xr:uid="{00000000-0005-0000-0000-0000164A0000}"/>
    <cellStyle name="Normal 44 4 2" xfId="18779" xr:uid="{00000000-0005-0000-0000-0000174A0000}"/>
    <cellStyle name="Normal 44 4 2 2" xfId="18780" xr:uid="{00000000-0005-0000-0000-0000184A0000}"/>
    <cellStyle name="Normal 44 4 2 2 2" xfId="18781" xr:uid="{00000000-0005-0000-0000-0000194A0000}"/>
    <cellStyle name="Normal 44 4 2 2 3" xfId="18782" xr:uid="{00000000-0005-0000-0000-00001A4A0000}"/>
    <cellStyle name="Normal 44 4 2 2 4" xfId="18783" xr:uid="{00000000-0005-0000-0000-00001B4A0000}"/>
    <cellStyle name="Normal 44 4 2 3" xfId="18784" xr:uid="{00000000-0005-0000-0000-00001C4A0000}"/>
    <cellStyle name="Normal 44 4 2 4" xfId="18785" xr:uid="{00000000-0005-0000-0000-00001D4A0000}"/>
    <cellStyle name="Normal 44 4 2 5" xfId="18786" xr:uid="{00000000-0005-0000-0000-00001E4A0000}"/>
    <cellStyle name="Normal 44 4 3" xfId="18787" xr:uid="{00000000-0005-0000-0000-00001F4A0000}"/>
    <cellStyle name="Normal 44 4 3 2" xfId="18788" xr:uid="{00000000-0005-0000-0000-0000204A0000}"/>
    <cellStyle name="Normal 44 4 3 3" xfId="18789" xr:uid="{00000000-0005-0000-0000-0000214A0000}"/>
    <cellStyle name="Normal 44 4 3 4" xfId="18790" xr:uid="{00000000-0005-0000-0000-0000224A0000}"/>
    <cellStyle name="Normal 44 4 4" xfId="18791" xr:uid="{00000000-0005-0000-0000-0000234A0000}"/>
    <cellStyle name="Normal 44 4 5" xfId="18792" xr:uid="{00000000-0005-0000-0000-0000244A0000}"/>
    <cellStyle name="Normal 44 4 6" xfId="18793" xr:uid="{00000000-0005-0000-0000-0000254A0000}"/>
    <cellStyle name="Normal 44 5" xfId="18794" xr:uid="{00000000-0005-0000-0000-0000264A0000}"/>
    <cellStyle name="Normal 44 5 2" xfId="18795" xr:uid="{00000000-0005-0000-0000-0000274A0000}"/>
    <cellStyle name="Normal 44 5 2 2" xfId="18796" xr:uid="{00000000-0005-0000-0000-0000284A0000}"/>
    <cellStyle name="Normal 44 5 2 2 2" xfId="18797" xr:uid="{00000000-0005-0000-0000-0000294A0000}"/>
    <cellStyle name="Normal 44 5 2 2 3" xfId="18798" xr:uid="{00000000-0005-0000-0000-00002A4A0000}"/>
    <cellStyle name="Normal 44 5 2 2 4" xfId="18799" xr:uid="{00000000-0005-0000-0000-00002B4A0000}"/>
    <cellStyle name="Normal 44 5 2 3" xfId="18800" xr:uid="{00000000-0005-0000-0000-00002C4A0000}"/>
    <cellStyle name="Normal 44 5 2 4" xfId="18801" xr:uid="{00000000-0005-0000-0000-00002D4A0000}"/>
    <cellStyle name="Normal 44 5 2 5" xfId="18802" xr:uid="{00000000-0005-0000-0000-00002E4A0000}"/>
    <cellStyle name="Normal 44 5 3" xfId="18803" xr:uid="{00000000-0005-0000-0000-00002F4A0000}"/>
    <cellStyle name="Normal 44 5 3 2" xfId="18804" xr:uid="{00000000-0005-0000-0000-0000304A0000}"/>
    <cellStyle name="Normal 44 5 3 3" xfId="18805" xr:uid="{00000000-0005-0000-0000-0000314A0000}"/>
    <cellStyle name="Normal 44 5 3 4" xfId="18806" xr:uid="{00000000-0005-0000-0000-0000324A0000}"/>
    <cellStyle name="Normal 44 5 4" xfId="18807" xr:uid="{00000000-0005-0000-0000-0000334A0000}"/>
    <cellStyle name="Normal 44 5 5" xfId="18808" xr:uid="{00000000-0005-0000-0000-0000344A0000}"/>
    <cellStyle name="Normal 44 5 6" xfId="18809" xr:uid="{00000000-0005-0000-0000-0000354A0000}"/>
    <cellStyle name="Normal 45" xfId="18810" xr:uid="{00000000-0005-0000-0000-0000364A0000}"/>
    <cellStyle name="Normal 45 2" xfId="18811" xr:uid="{00000000-0005-0000-0000-0000374A0000}"/>
    <cellStyle name="Normal 45 2 2" xfId="18812" xr:uid="{00000000-0005-0000-0000-0000384A0000}"/>
    <cellStyle name="Normal 45 2 2 2" xfId="18813" xr:uid="{00000000-0005-0000-0000-0000394A0000}"/>
    <cellStyle name="Normal 45 2 2 3" xfId="18814" xr:uid="{00000000-0005-0000-0000-00003A4A0000}"/>
    <cellStyle name="Normal 45 2 2 4" xfId="18815" xr:uid="{00000000-0005-0000-0000-00003B4A0000}"/>
    <cellStyle name="Normal 45 2 3" xfId="18816" xr:uid="{00000000-0005-0000-0000-00003C4A0000}"/>
    <cellStyle name="Normal 45 2 4" xfId="18817" xr:uid="{00000000-0005-0000-0000-00003D4A0000}"/>
    <cellStyle name="Normal 45 2 5" xfId="18818" xr:uid="{00000000-0005-0000-0000-00003E4A0000}"/>
    <cellStyle name="Normal 45 3" xfId="18819" xr:uid="{00000000-0005-0000-0000-00003F4A0000}"/>
    <cellStyle name="Normal 45 4" xfId="18820" xr:uid="{00000000-0005-0000-0000-0000404A0000}"/>
    <cellStyle name="Normal 45 4 2" xfId="18821" xr:uid="{00000000-0005-0000-0000-0000414A0000}"/>
    <cellStyle name="Normal 45 4 3" xfId="18822" xr:uid="{00000000-0005-0000-0000-0000424A0000}"/>
    <cellStyle name="Normal 45 4 4" xfId="18823" xr:uid="{00000000-0005-0000-0000-0000434A0000}"/>
    <cellStyle name="Normal 45 5" xfId="18824" xr:uid="{00000000-0005-0000-0000-0000444A0000}"/>
    <cellStyle name="Normal 45 6" xfId="18825" xr:uid="{00000000-0005-0000-0000-0000454A0000}"/>
    <cellStyle name="Normal 45 7" xfId="18826" xr:uid="{00000000-0005-0000-0000-0000464A0000}"/>
    <cellStyle name="Normal 46" xfId="18827" xr:uid="{00000000-0005-0000-0000-0000474A0000}"/>
    <cellStyle name="Normal 46 2" xfId="18828" xr:uid="{00000000-0005-0000-0000-0000484A0000}"/>
    <cellStyle name="Normal 46 2 2" xfId="18829" xr:uid="{00000000-0005-0000-0000-0000494A0000}"/>
    <cellStyle name="Normal 46 2 2 2" xfId="18830" xr:uid="{00000000-0005-0000-0000-00004A4A0000}"/>
    <cellStyle name="Normal 46 2 2 3" xfId="18831" xr:uid="{00000000-0005-0000-0000-00004B4A0000}"/>
    <cellStyle name="Normal 46 2 2 4" xfId="18832" xr:uid="{00000000-0005-0000-0000-00004C4A0000}"/>
    <cellStyle name="Normal 46 2 3" xfId="18833" xr:uid="{00000000-0005-0000-0000-00004D4A0000}"/>
    <cellStyle name="Normal 46 2 4" xfId="18834" xr:uid="{00000000-0005-0000-0000-00004E4A0000}"/>
    <cellStyle name="Normal 46 2 5" xfId="18835" xr:uid="{00000000-0005-0000-0000-00004F4A0000}"/>
    <cellStyle name="Normal 46 3" xfId="18836" xr:uid="{00000000-0005-0000-0000-0000504A0000}"/>
    <cellStyle name="Normal 46 4" xfId="18837" xr:uid="{00000000-0005-0000-0000-0000514A0000}"/>
    <cellStyle name="Normal 46 4 2" xfId="18838" xr:uid="{00000000-0005-0000-0000-0000524A0000}"/>
    <cellStyle name="Normal 46 4 3" xfId="18839" xr:uid="{00000000-0005-0000-0000-0000534A0000}"/>
    <cellStyle name="Normal 46 4 4" xfId="18840" xr:uid="{00000000-0005-0000-0000-0000544A0000}"/>
    <cellStyle name="Normal 46 5" xfId="18841" xr:uid="{00000000-0005-0000-0000-0000554A0000}"/>
    <cellStyle name="Normal 46 6" xfId="18842" xr:uid="{00000000-0005-0000-0000-0000564A0000}"/>
    <cellStyle name="Normal 46 7" xfId="18843" xr:uid="{00000000-0005-0000-0000-0000574A0000}"/>
    <cellStyle name="Normal 47" xfId="18844" xr:uid="{00000000-0005-0000-0000-0000584A0000}"/>
    <cellStyle name="Normal 47 2" xfId="18845" xr:uid="{00000000-0005-0000-0000-0000594A0000}"/>
    <cellStyle name="Normal 47 2 2" xfId="18846" xr:uid="{00000000-0005-0000-0000-00005A4A0000}"/>
    <cellStyle name="Normal 47 2 2 2" xfId="18847" xr:uid="{00000000-0005-0000-0000-00005B4A0000}"/>
    <cellStyle name="Normal 47 2 2 3" xfId="18848" xr:uid="{00000000-0005-0000-0000-00005C4A0000}"/>
    <cellStyle name="Normal 47 2 2 4" xfId="18849" xr:uid="{00000000-0005-0000-0000-00005D4A0000}"/>
    <cellStyle name="Normal 47 2 3" xfId="18850" xr:uid="{00000000-0005-0000-0000-00005E4A0000}"/>
    <cellStyle name="Normal 47 2 4" xfId="18851" xr:uid="{00000000-0005-0000-0000-00005F4A0000}"/>
    <cellStyle name="Normal 47 2 5" xfId="18852" xr:uid="{00000000-0005-0000-0000-0000604A0000}"/>
    <cellStyle name="Normal 47 3" xfId="18853" xr:uid="{00000000-0005-0000-0000-0000614A0000}"/>
    <cellStyle name="Normal 47 4" xfId="18854" xr:uid="{00000000-0005-0000-0000-0000624A0000}"/>
    <cellStyle name="Normal 47 4 2" xfId="18855" xr:uid="{00000000-0005-0000-0000-0000634A0000}"/>
    <cellStyle name="Normal 47 4 3" xfId="18856" xr:uid="{00000000-0005-0000-0000-0000644A0000}"/>
    <cellStyle name="Normal 47 4 4" xfId="18857" xr:uid="{00000000-0005-0000-0000-0000654A0000}"/>
    <cellStyle name="Normal 47 5" xfId="18858" xr:uid="{00000000-0005-0000-0000-0000664A0000}"/>
    <cellStyle name="Normal 47 6" xfId="18859" xr:uid="{00000000-0005-0000-0000-0000674A0000}"/>
    <cellStyle name="Normal 47 7" xfId="18860" xr:uid="{00000000-0005-0000-0000-0000684A0000}"/>
    <cellStyle name="Normal 48" xfId="18861" xr:uid="{00000000-0005-0000-0000-0000694A0000}"/>
    <cellStyle name="Normal 48 2" xfId="18862" xr:uid="{00000000-0005-0000-0000-00006A4A0000}"/>
    <cellStyle name="Normal 48 2 2" xfId="18863" xr:uid="{00000000-0005-0000-0000-00006B4A0000}"/>
    <cellStyle name="Normal 48 2 2 2" xfId="18864" xr:uid="{00000000-0005-0000-0000-00006C4A0000}"/>
    <cellStyle name="Normal 48 2 2 3" xfId="18865" xr:uid="{00000000-0005-0000-0000-00006D4A0000}"/>
    <cellStyle name="Normal 48 2 2 4" xfId="18866" xr:uid="{00000000-0005-0000-0000-00006E4A0000}"/>
    <cellStyle name="Normal 48 2 3" xfId="18867" xr:uid="{00000000-0005-0000-0000-00006F4A0000}"/>
    <cellStyle name="Normal 48 2 4" xfId="18868" xr:uid="{00000000-0005-0000-0000-0000704A0000}"/>
    <cellStyle name="Normal 48 2 5" xfId="18869" xr:uid="{00000000-0005-0000-0000-0000714A0000}"/>
    <cellStyle name="Normal 48 3" xfId="18870" xr:uid="{00000000-0005-0000-0000-0000724A0000}"/>
    <cellStyle name="Normal 48 4" xfId="18871" xr:uid="{00000000-0005-0000-0000-0000734A0000}"/>
    <cellStyle name="Normal 48 4 2" xfId="18872" xr:uid="{00000000-0005-0000-0000-0000744A0000}"/>
    <cellStyle name="Normal 48 4 3" xfId="18873" xr:uid="{00000000-0005-0000-0000-0000754A0000}"/>
    <cellStyle name="Normal 48 4 4" xfId="18874" xr:uid="{00000000-0005-0000-0000-0000764A0000}"/>
    <cellStyle name="Normal 48 5" xfId="18875" xr:uid="{00000000-0005-0000-0000-0000774A0000}"/>
    <cellStyle name="Normal 48 6" xfId="18876" xr:uid="{00000000-0005-0000-0000-0000784A0000}"/>
    <cellStyle name="Normal 48 7" xfId="18877" xr:uid="{00000000-0005-0000-0000-0000794A0000}"/>
    <cellStyle name="Normal 49" xfId="18878" xr:uid="{00000000-0005-0000-0000-00007A4A0000}"/>
    <cellStyle name="Normal 49 2" xfId="18879" xr:uid="{00000000-0005-0000-0000-00007B4A0000}"/>
    <cellStyle name="Normal 49 2 2" xfId="18880" xr:uid="{00000000-0005-0000-0000-00007C4A0000}"/>
    <cellStyle name="Normal 49 2 2 2" xfId="18881" xr:uid="{00000000-0005-0000-0000-00007D4A0000}"/>
    <cellStyle name="Normal 49 2 2 3" xfId="18882" xr:uid="{00000000-0005-0000-0000-00007E4A0000}"/>
    <cellStyle name="Normal 49 2 2 4" xfId="18883" xr:uid="{00000000-0005-0000-0000-00007F4A0000}"/>
    <cellStyle name="Normal 49 2 3" xfId="18884" xr:uid="{00000000-0005-0000-0000-0000804A0000}"/>
    <cellStyle name="Normal 49 2 4" xfId="18885" xr:uid="{00000000-0005-0000-0000-0000814A0000}"/>
    <cellStyle name="Normal 49 2 5" xfId="18886" xr:uid="{00000000-0005-0000-0000-0000824A0000}"/>
    <cellStyle name="Normal 49 3" xfId="18887" xr:uid="{00000000-0005-0000-0000-0000834A0000}"/>
    <cellStyle name="Normal 49 4" xfId="18888" xr:uid="{00000000-0005-0000-0000-0000844A0000}"/>
    <cellStyle name="Normal 49 4 2" xfId="18889" xr:uid="{00000000-0005-0000-0000-0000854A0000}"/>
    <cellStyle name="Normal 49 4 3" xfId="18890" xr:uid="{00000000-0005-0000-0000-0000864A0000}"/>
    <cellStyle name="Normal 49 4 4" xfId="18891" xr:uid="{00000000-0005-0000-0000-0000874A0000}"/>
    <cellStyle name="Normal 49 5" xfId="18892" xr:uid="{00000000-0005-0000-0000-0000884A0000}"/>
    <cellStyle name="Normal 49 6" xfId="18893" xr:uid="{00000000-0005-0000-0000-0000894A0000}"/>
    <cellStyle name="Normal 49 7" xfId="18894" xr:uid="{00000000-0005-0000-0000-00008A4A0000}"/>
    <cellStyle name="Normal 5" xfId="18895" xr:uid="{00000000-0005-0000-0000-00008B4A0000}"/>
    <cellStyle name="Normal 5 10" xfId="18896" xr:uid="{00000000-0005-0000-0000-00008C4A0000}"/>
    <cellStyle name="Normal 5 10 2" xfId="18897" xr:uid="{00000000-0005-0000-0000-00008D4A0000}"/>
    <cellStyle name="Normal 5 100" xfId="18898" xr:uid="{00000000-0005-0000-0000-00008E4A0000}"/>
    <cellStyle name="Normal 5 101" xfId="18899" xr:uid="{00000000-0005-0000-0000-00008F4A0000}"/>
    <cellStyle name="Normal 5 102" xfId="18900" xr:uid="{00000000-0005-0000-0000-0000904A0000}"/>
    <cellStyle name="Normal 5 103" xfId="18901" xr:uid="{00000000-0005-0000-0000-0000914A0000}"/>
    <cellStyle name="Normal 5 104" xfId="18902" xr:uid="{00000000-0005-0000-0000-0000924A0000}"/>
    <cellStyle name="Normal 5 105" xfId="18903" xr:uid="{00000000-0005-0000-0000-0000934A0000}"/>
    <cellStyle name="Normal 5 106" xfId="18904" xr:uid="{00000000-0005-0000-0000-0000944A0000}"/>
    <cellStyle name="Normal 5 107" xfId="18905" xr:uid="{00000000-0005-0000-0000-0000954A0000}"/>
    <cellStyle name="Normal 5 108" xfId="18906" xr:uid="{00000000-0005-0000-0000-0000964A0000}"/>
    <cellStyle name="Normal 5 109" xfId="18907" xr:uid="{00000000-0005-0000-0000-0000974A0000}"/>
    <cellStyle name="Normal 5 11" xfId="18908" xr:uid="{00000000-0005-0000-0000-0000984A0000}"/>
    <cellStyle name="Normal 5 11 2" xfId="18909" xr:uid="{00000000-0005-0000-0000-0000994A0000}"/>
    <cellStyle name="Normal 5 11 3" xfId="18910" xr:uid="{00000000-0005-0000-0000-00009A4A0000}"/>
    <cellStyle name="Normal 5 11 3 2" xfId="18911" xr:uid="{00000000-0005-0000-0000-00009B4A0000}"/>
    <cellStyle name="Normal 5 11 3 3" xfId="18912" xr:uid="{00000000-0005-0000-0000-00009C4A0000}"/>
    <cellStyle name="Normal 5 11 3 4" xfId="18913" xr:uid="{00000000-0005-0000-0000-00009D4A0000}"/>
    <cellStyle name="Normal 5 110" xfId="18914" xr:uid="{00000000-0005-0000-0000-00009E4A0000}"/>
    <cellStyle name="Normal 5 111" xfId="18915" xr:uid="{00000000-0005-0000-0000-00009F4A0000}"/>
    <cellStyle name="Normal 5 112" xfId="18916" xr:uid="{00000000-0005-0000-0000-0000A04A0000}"/>
    <cellStyle name="Normal 5 113" xfId="18917" xr:uid="{00000000-0005-0000-0000-0000A14A0000}"/>
    <cellStyle name="Normal 5 12" xfId="18918" xr:uid="{00000000-0005-0000-0000-0000A24A0000}"/>
    <cellStyle name="Normal 5 12 2" xfId="18919" xr:uid="{00000000-0005-0000-0000-0000A34A0000}"/>
    <cellStyle name="Normal 5 12 3" xfId="18920" xr:uid="{00000000-0005-0000-0000-0000A44A0000}"/>
    <cellStyle name="Normal 5 12 3 2" xfId="18921" xr:uid="{00000000-0005-0000-0000-0000A54A0000}"/>
    <cellStyle name="Normal 5 12 3 3" xfId="18922" xr:uid="{00000000-0005-0000-0000-0000A64A0000}"/>
    <cellStyle name="Normal 5 12 3 4" xfId="18923" xr:uid="{00000000-0005-0000-0000-0000A74A0000}"/>
    <cellStyle name="Normal 5 13" xfId="18924" xr:uid="{00000000-0005-0000-0000-0000A84A0000}"/>
    <cellStyle name="Normal 5 13 2" xfId="18925" xr:uid="{00000000-0005-0000-0000-0000A94A0000}"/>
    <cellStyle name="Normal 5 13 3" xfId="18926" xr:uid="{00000000-0005-0000-0000-0000AA4A0000}"/>
    <cellStyle name="Normal 5 13 4" xfId="18927" xr:uid="{00000000-0005-0000-0000-0000AB4A0000}"/>
    <cellStyle name="Normal 5 13 5" xfId="18928" xr:uid="{00000000-0005-0000-0000-0000AC4A0000}"/>
    <cellStyle name="Normal 5 14" xfId="18929" xr:uid="{00000000-0005-0000-0000-0000AD4A0000}"/>
    <cellStyle name="Normal 5 14 2" xfId="18930" xr:uid="{00000000-0005-0000-0000-0000AE4A0000}"/>
    <cellStyle name="Normal 5 15" xfId="18931" xr:uid="{00000000-0005-0000-0000-0000AF4A0000}"/>
    <cellStyle name="Normal 5 15 2" xfId="18932" xr:uid="{00000000-0005-0000-0000-0000B04A0000}"/>
    <cellStyle name="Normal 5 16" xfId="18933" xr:uid="{00000000-0005-0000-0000-0000B14A0000}"/>
    <cellStyle name="Normal 5 16 2" xfId="18934" xr:uid="{00000000-0005-0000-0000-0000B24A0000}"/>
    <cellStyle name="Normal 5 17" xfId="18935" xr:uid="{00000000-0005-0000-0000-0000B34A0000}"/>
    <cellStyle name="Normal 5 17 2" xfId="18936" xr:uid="{00000000-0005-0000-0000-0000B44A0000}"/>
    <cellStyle name="Normal 5 18" xfId="18937" xr:uid="{00000000-0005-0000-0000-0000B54A0000}"/>
    <cellStyle name="Normal 5 18 2" xfId="18938" xr:uid="{00000000-0005-0000-0000-0000B64A0000}"/>
    <cellStyle name="Normal 5 19" xfId="18939" xr:uid="{00000000-0005-0000-0000-0000B74A0000}"/>
    <cellStyle name="Normal 5 19 2" xfId="18940" xr:uid="{00000000-0005-0000-0000-0000B84A0000}"/>
    <cellStyle name="Normal 5 2" xfId="18941" xr:uid="{00000000-0005-0000-0000-0000B94A0000}"/>
    <cellStyle name="Normal 5 2 2" xfId="18942" xr:uid="{00000000-0005-0000-0000-0000BA4A0000}"/>
    <cellStyle name="Normal 5 2 2 2" xfId="18943" xr:uid="{00000000-0005-0000-0000-0000BB4A0000}"/>
    <cellStyle name="Normal 5 2 2 3" xfId="18944" xr:uid="{00000000-0005-0000-0000-0000BC4A0000}"/>
    <cellStyle name="Normal 5 2 3" xfId="18945" xr:uid="{00000000-0005-0000-0000-0000BD4A0000}"/>
    <cellStyle name="Normal 5 2 3 2" xfId="18946" xr:uid="{00000000-0005-0000-0000-0000BE4A0000}"/>
    <cellStyle name="Normal 5 2 4" xfId="18947" xr:uid="{00000000-0005-0000-0000-0000BF4A0000}"/>
    <cellStyle name="Normal 5 20" xfId="18948" xr:uid="{00000000-0005-0000-0000-0000C04A0000}"/>
    <cellStyle name="Normal 5 20 2" xfId="18949" xr:uid="{00000000-0005-0000-0000-0000C14A0000}"/>
    <cellStyle name="Normal 5 21" xfId="18950" xr:uid="{00000000-0005-0000-0000-0000C24A0000}"/>
    <cellStyle name="Normal 5 21 2" xfId="18951" xr:uid="{00000000-0005-0000-0000-0000C34A0000}"/>
    <cellStyle name="Normal 5 22" xfId="18952" xr:uid="{00000000-0005-0000-0000-0000C44A0000}"/>
    <cellStyle name="Normal 5 22 2" xfId="18953" xr:uid="{00000000-0005-0000-0000-0000C54A0000}"/>
    <cellStyle name="Normal 5 23" xfId="18954" xr:uid="{00000000-0005-0000-0000-0000C64A0000}"/>
    <cellStyle name="Normal 5 23 2" xfId="18955" xr:uid="{00000000-0005-0000-0000-0000C74A0000}"/>
    <cellStyle name="Normal 5 24" xfId="18956" xr:uid="{00000000-0005-0000-0000-0000C84A0000}"/>
    <cellStyle name="Normal 5 24 2" xfId="18957" xr:uid="{00000000-0005-0000-0000-0000C94A0000}"/>
    <cellStyle name="Normal 5 25" xfId="18958" xr:uid="{00000000-0005-0000-0000-0000CA4A0000}"/>
    <cellStyle name="Normal 5 25 2" xfId="18959" xr:uid="{00000000-0005-0000-0000-0000CB4A0000}"/>
    <cellStyle name="Normal 5 26" xfId="18960" xr:uid="{00000000-0005-0000-0000-0000CC4A0000}"/>
    <cellStyle name="Normal 5 26 2" xfId="18961" xr:uid="{00000000-0005-0000-0000-0000CD4A0000}"/>
    <cellStyle name="Normal 5 27" xfId="18962" xr:uid="{00000000-0005-0000-0000-0000CE4A0000}"/>
    <cellStyle name="Normal 5 27 2" xfId="18963" xr:uid="{00000000-0005-0000-0000-0000CF4A0000}"/>
    <cellStyle name="Normal 5 28" xfId="18964" xr:uid="{00000000-0005-0000-0000-0000D04A0000}"/>
    <cellStyle name="Normal 5 28 2" xfId="18965" xr:uid="{00000000-0005-0000-0000-0000D14A0000}"/>
    <cellStyle name="Normal 5 29" xfId="18966" xr:uid="{00000000-0005-0000-0000-0000D24A0000}"/>
    <cellStyle name="Normal 5 29 2" xfId="18967" xr:uid="{00000000-0005-0000-0000-0000D34A0000}"/>
    <cellStyle name="Normal 5 3" xfId="18968" xr:uid="{00000000-0005-0000-0000-0000D44A0000}"/>
    <cellStyle name="Normal 5 3 2" xfId="18969" xr:uid="{00000000-0005-0000-0000-0000D54A0000}"/>
    <cellStyle name="Normal 5 3 2 2" xfId="18970" xr:uid="{00000000-0005-0000-0000-0000D64A0000}"/>
    <cellStyle name="Normal 5 3 2 2 2" xfId="18971" xr:uid="{00000000-0005-0000-0000-0000D74A0000}"/>
    <cellStyle name="Normal 5 3 2 2 3" xfId="18972" xr:uid="{00000000-0005-0000-0000-0000D84A0000}"/>
    <cellStyle name="Normal 5 3 2 2 3 2" xfId="18973" xr:uid="{00000000-0005-0000-0000-0000D94A0000}"/>
    <cellStyle name="Normal 5 3 2 2 3 3" xfId="18974" xr:uid="{00000000-0005-0000-0000-0000DA4A0000}"/>
    <cellStyle name="Normal 5 3 2 2 3 4" xfId="18975" xr:uid="{00000000-0005-0000-0000-0000DB4A0000}"/>
    <cellStyle name="Normal 5 3 2 2 4" xfId="18976" xr:uid="{00000000-0005-0000-0000-0000DC4A0000}"/>
    <cellStyle name="Normal 5 3 2 2 5" xfId="18977" xr:uid="{00000000-0005-0000-0000-0000DD4A0000}"/>
    <cellStyle name="Normal 5 3 2 2 6" xfId="18978" xr:uid="{00000000-0005-0000-0000-0000DE4A0000}"/>
    <cellStyle name="Normal 5 3 2 3" xfId="18979" xr:uid="{00000000-0005-0000-0000-0000DF4A0000}"/>
    <cellStyle name="Normal 5 3 2 4" xfId="18980" xr:uid="{00000000-0005-0000-0000-0000E04A0000}"/>
    <cellStyle name="Normal 5 3 2 4 2" xfId="18981" xr:uid="{00000000-0005-0000-0000-0000E14A0000}"/>
    <cellStyle name="Normal 5 3 2 4 3" xfId="18982" xr:uid="{00000000-0005-0000-0000-0000E24A0000}"/>
    <cellStyle name="Normal 5 3 2 4 4" xfId="18983" xr:uid="{00000000-0005-0000-0000-0000E34A0000}"/>
    <cellStyle name="Normal 5 3 2 5" xfId="18984" xr:uid="{00000000-0005-0000-0000-0000E44A0000}"/>
    <cellStyle name="Normal 5 3 2 6" xfId="18985" xr:uid="{00000000-0005-0000-0000-0000E54A0000}"/>
    <cellStyle name="Normal 5 3 2 7" xfId="18986" xr:uid="{00000000-0005-0000-0000-0000E64A0000}"/>
    <cellStyle name="Normal 5 3 3" xfId="18987" xr:uid="{00000000-0005-0000-0000-0000E74A0000}"/>
    <cellStyle name="Normal 5 3 3 2" xfId="18988" xr:uid="{00000000-0005-0000-0000-0000E84A0000}"/>
    <cellStyle name="Normal 5 3 3 2 2" xfId="18989" xr:uid="{00000000-0005-0000-0000-0000E94A0000}"/>
    <cellStyle name="Normal 5 3 3 2 2 2" xfId="18990" xr:uid="{00000000-0005-0000-0000-0000EA4A0000}"/>
    <cellStyle name="Normal 5 3 3 2 2 3" xfId="18991" xr:uid="{00000000-0005-0000-0000-0000EB4A0000}"/>
    <cellStyle name="Normal 5 3 3 2 2 4" xfId="18992" xr:uid="{00000000-0005-0000-0000-0000EC4A0000}"/>
    <cellStyle name="Normal 5 3 3 2 3" xfId="18993" xr:uid="{00000000-0005-0000-0000-0000ED4A0000}"/>
    <cellStyle name="Normal 5 3 3 2 4" xfId="18994" xr:uid="{00000000-0005-0000-0000-0000EE4A0000}"/>
    <cellStyle name="Normal 5 3 3 2 5" xfId="18995" xr:uid="{00000000-0005-0000-0000-0000EF4A0000}"/>
    <cellStyle name="Normal 5 3 3 3" xfId="18996" xr:uid="{00000000-0005-0000-0000-0000F04A0000}"/>
    <cellStyle name="Normal 5 3 3 4" xfId="18997" xr:uid="{00000000-0005-0000-0000-0000F14A0000}"/>
    <cellStyle name="Normal 5 3 3 4 2" xfId="18998" xr:uid="{00000000-0005-0000-0000-0000F24A0000}"/>
    <cellStyle name="Normal 5 3 3 4 3" xfId="18999" xr:uid="{00000000-0005-0000-0000-0000F34A0000}"/>
    <cellStyle name="Normal 5 3 3 4 4" xfId="19000" xr:uid="{00000000-0005-0000-0000-0000F44A0000}"/>
    <cellStyle name="Normal 5 3 3 5" xfId="19001" xr:uid="{00000000-0005-0000-0000-0000F54A0000}"/>
    <cellStyle name="Normal 5 3 3 6" xfId="19002" xr:uid="{00000000-0005-0000-0000-0000F64A0000}"/>
    <cellStyle name="Normal 5 3 3 7" xfId="19003" xr:uid="{00000000-0005-0000-0000-0000F74A0000}"/>
    <cellStyle name="Normal 5 3 4" xfId="19004" xr:uid="{00000000-0005-0000-0000-0000F84A0000}"/>
    <cellStyle name="Normal 5 30" xfId="19005" xr:uid="{00000000-0005-0000-0000-0000F94A0000}"/>
    <cellStyle name="Normal 5 30 2" xfId="19006" xr:uid="{00000000-0005-0000-0000-0000FA4A0000}"/>
    <cellStyle name="Normal 5 31" xfId="19007" xr:uid="{00000000-0005-0000-0000-0000FB4A0000}"/>
    <cellStyle name="Normal 5 31 2" xfId="19008" xr:uid="{00000000-0005-0000-0000-0000FC4A0000}"/>
    <cellStyle name="Normal 5 32" xfId="19009" xr:uid="{00000000-0005-0000-0000-0000FD4A0000}"/>
    <cellStyle name="Normal 5 32 2" xfId="19010" xr:uid="{00000000-0005-0000-0000-0000FE4A0000}"/>
    <cellStyle name="Normal 5 33" xfId="19011" xr:uid="{00000000-0005-0000-0000-0000FF4A0000}"/>
    <cellStyle name="Normal 5 33 2" xfId="19012" xr:uid="{00000000-0005-0000-0000-0000004B0000}"/>
    <cellStyle name="Normal 5 34" xfId="19013" xr:uid="{00000000-0005-0000-0000-0000014B0000}"/>
    <cellStyle name="Normal 5 34 2" xfId="19014" xr:uid="{00000000-0005-0000-0000-0000024B0000}"/>
    <cellStyle name="Normal 5 35" xfId="19015" xr:uid="{00000000-0005-0000-0000-0000034B0000}"/>
    <cellStyle name="Normal 5 35 2" xfId="19016" xr:uid="{00000000-0005-0000-0000-0000044B0000}"/>
    <cellStyle name="Normal 5 36" xfId="19017" xr:uid="{00000000-0005-0000-0000-0000054B0000}"/>
    <cellStyle name="Normal 5 36 2" xfId="19018" xr:uid="{00000000-0005-0000-0000-0000064B0000}"/>
    <cellStyle name="Normal 5 37" xfId="19019" xr:uid="{00000000-0005-0000-0000-0000074B0000}"/>
    <cellStyle name="Normal 5 37 2" xfId="19020" xr:uid="{00000000-0005-0000-0000-0000084B0000}"/>
    <cellStyle name="Normal 5 38" xfId="19021" xr:uid="{00000000-0005-0000-0000-0000094B0000}"/>
    <cellStyle name="Normal 5 38 2" xfId="19022" xr:uid="{00000000-0005-0000-0000-00000A4B0000}"/>
    <cellStyle name="Normal 5 39" xfId="19023" xr:uid="{00000000-0005-0000-0000-00000B4B0000}"/>
    <cellStyle name="Normal 5 39 2" xfId="19024" xr:uid="{00000000-0005-0000-0000-00000C4B0000}"/>
    <cellStyle name="Normal 5 4" xfId="19025" xr:uid="{00000000-0005-0000-0000-00000D4B0000}"/>
    <cellStyle name="Normal 5 4 2" xfId="19026" xr:uid="{00000000-0005-0000-0000-00000E4B0000}"/>
    <cellStyle name="Normal 5 4 2 2" xfId="19027" xr:uid="{00000000-0005-0000-0000-00000F4B0000}"/>
    <cellStyle name="Normal 5 4 2 2 2" xfId="19028" xr:uid="{00000000-0005-0000-0000-0000104B0000}"/>
    <cellStyle name="Normal 5 4 2 2 2 2" xfId="19029" xr:uid="{00000000-0005-0000-0000-0000114B0000}"/>
    <cellStyle name="Normal 5 4 2 2 2 3" xfId="19030" xr:uid="{00000000-0005-0000-0000-0000124B0000}"/>
    <cellStyle name="Normal 5 4 2 2 2 4" xfId="19031" xr:uid="{00000000-0005-0000-0000-0000134B0000}"/>
    <cellStyle name="Normal 5 4 2 2 3" xfId="19032" xr:uid="{00000000-0005-0000-0000-0000144B0000}"/>
    <cellStyle name="Normal 5 4 2 2 4" xfId="19033" xr:uid="{00000000-0005-0000-0000-0000154B0000}"/>
    <cellStyle name="Normal 5 4 2 2 5" xfId="19034" xr:uid="{00000000-0005-0000-0000-0000164B0000}"/>
    <cellStyle name="Normal 5 4 2 3" xfId="19035" xr:uid="{00000000-0005-0000-0000-0000174B0000}"/>
    <cellStyle name="Normal 5 4 2 4" xfId="19036" xr:uid="{00000000-0005-0000-0000-0000184B0000}"/>
    <cellStyle name="Normal 5 4 2 4 2" xfId="19037" xr:uid="{00000000-0005-0000-0000-0000194B0000}"/>
    <cellStyle name="Normal 5 4 2 4 3" xfId="19038" xr:uid="{00000000-0005-0000-0000-00001A4B0000}"/>
    <cellStyle name="Normal 5 4 2 4 4" xfId="19039" xr:uid="{00000000-0005-0000-0000-00001B4B0000}"/>
    <cellStyle name="Normal 5 4 2 5" xfId="19040" xr:uid="{00000000-0005-0000-0000-00001C4B0000}"/>
    <cellStyle name="Normal 5 4 2 6" xfId="19041" xr:uid="{00000000-0005-0000-0000-00001D4B0000}"/>
    <cellStyle name="Normal 5 4 2 7" xfId="19042" xr:uid="{00000000-0005-0000-0000-00001E4B0000}"/>
    <cellStyle name="Normal 5 4 3" xfId="19043" xr:uid="{00000000-0005-0000-0000-00001F4B0000}"/>
    <cellStyle name="Normal 5 4 3 2" xfId="19044" xr:uid="{00000000-0005-0000-0000-0000204B0000}"/>
    <cellStyle name="Normal 5 4 3 3" xfId="19045" xr:uid="{00000000-0005-0000-0000-0000214B0000}"/>
    <cellStyle name="Normal 5 4 3 3 2" xfId="19046" xr:uid="{00000000-0005-0000-0000-0000224B0000}"/>
    <cellStyle name="Normal 5 4 3 3 3" xfId="19047" xr:uid="{00000000-0005-0000-0000-0000234B0000}"/>
    <cellStyle name="Normal 5 4 3 3 4" xfId="19048" xr:uid="{00000000-0005-0000-0000-0000244B0000}"/>
    <cellStyle name="Normal 5 4 3 4" xfId="19049" xr:uid="{00000000-0005-0000-0000-0000254B0000}"/>
    <cellStyle name="Normal 5 4 3 5" xfId="19050" xr:uid="{00000000-0005-0000-0000-0000264B0000}"/>
    <cellStyle name="Normal 5 4 3 6" xfId="19051" xr:uid="{00000000-0005-0000-0000-0000274B0000}"/>
    <cellStyle name="Normal 5 4 4" xfId="19052" xr:uid="{00000000-0005-0000-0000-0000284B0000}"/>
    <cellStyle name="Normal 5 4 5" xfId="19053" xr:uid="{00000000-0005-0000-0000-0000294B0000}"/>
    <cellStyle name="Normal 5 4 5 2" xfId="19054" xr:uid="{00000000-0005-0000-0000-00002A4B0000}"/>
    <cellStyle name="Normal 5 4 5 3" xfId="19055" xr:uid="{00000000-0005-0000-0000-00002B4B0000}"/>
    <cellStyle name="Normal 5 4 5 4" xfId="19056" xr:uid="{00000000-0005-0000-0000-00002C4B0000}"/>
    <cellStyle name="Normal 5 4 6" xfId="19057" xr:uid="{00000000-0005-0000-0000-00002D4B0000}"/>
    <cellStyle name="Normal 5 4 7" xfId="19058" xr:uid="{00000000-0005-0000-0000-00002E4B0000}"/>
    <cellStyle name="Normal 5 4 8" xfId="19059" xr:uid="{00000000-0005-0000-0000-00002F4B0000}"/>
    <cellStyle name="Normal 5 40" xfId="19060" xr:uid="{00000000-0005-0000-0000-0000304B0000}"/>
    <cellStyle name="Normal 5 40 2" xfId="19061" xr:uid="{00000000-0005-0000-0000-0000314B0000}"/>
    <cellStyle name="Normal 5 41" xfId="19062" xr:uid="{00000000-0005-0000-0000-0000324B0000}"/>
    <cellStyle name="Normal 5 41 2" xfId="19063" xr:uid="{00000000-0005-0000-0000-0000334B0000}"/>
    <cellStyle name="Normal 5 42" xfId="19064" xr:uid="{00000000-0005-0000-0000-0000344B0000}"/>
    <cellStyle name="Normal 5 42 2" xfId="19065" xr:uid="{00000000-0005-0000-0000-0000354B0000}"/>
    <cellStyle name="Normal 5 43" xfId="19066" xr:uid="{00000000-0005-0000-0000-0000364B0000}"/>
    <cellStyle name="Normal 5 43 2" xfId="19067" xr:uid="{00000000-0005-0000-0000-0000374B0000}"/>
    <cellStyle name="Normal 5 44" xfId="19068" xr:uid="{00000000-0005-0000-0000-0000384B0000}"/>
    <cellStyle name="Normal 5 44 2" xfId="19069" xr:uid="{00000000-0005-0000-0000-0000394B0000}"/>
    <cellStyle name="Normal 5 45" xfId="19070" xr:uid="{00000000-0005-0000-0000-00003A4B0000}"/>
    <cellStyle name="Normal 5 45 2" xfId="19071" xr:uid="{00000000-0005-0000-0000-00003B4B0000}"/>
    <cellStyle name="Normal 5 46" xfId="19072" xr:uid="{00000000-0005-0000-0000-00003C4B0000}"/>
    <cellStyle name="Normal 5 46 2" xfId="19073" xr:uid="{00000000-0005-0000-0000-00003D4B0000}"/>
    <cellStyle name="Normal 5 47" xfId="19074" xr:uid="{00000000-0005-0000-0000-00003E4B0000}"/>
    <cellStyle name="Normal 5 48" xfId="19075" xr:uid="{00000000-0005-0000-0000-00003F4B0000}"/>
    <cellStyle name="Normal 5 49" xfId="19076" xr:uid="{00000000-0005-0000-0000-0000404B0000}"/>
    <cellStyle name="Normal 5 5" xfId="19077" xr:uid="{00000000-0005-0000-0000-0000414B0000}"/>
    <cellStyle name="Normal 5 5 10" xfId="19078" xr:uid="{00000000-0005-0000-0000-0000424B0000}"/>
    <cellStyle name="Normal 5 5 11" xfId="19079" xr:uid="{00000000-0005-0000-0000-0000434B0000}"/>
    <cellStyle name="Normal 5 5 12" xfId="19080" xr:uid="{00000000-0005-0000-0000-0000444B0000}"/>
    <cellStyle name="Normal 5 5 13" xfId="19081" xr:uid="{00000000-0005-0000-0000-0000454B0000}"/>
    <cellStyle name="Normal 5 5 14" xfId="19082" xr:uid="{00000000-0005-0000-0000-0000464B0000}"/>
    <cellStyle name="Normal 5 5 15" xfId="19083" xr:uid="{00000000-0005-0000-0000-0000474B0000}"/>
    <cellStyle name="Normal 5 5 16" xfId="19084" xr:uid="{00000000-0005-0000-0000-0000484B0000}"/>
    <cellStyle name="Normal 5 5 17" xfId="19085" xr:uid="{00000000-0005-0000-0000-0000494B0000}"/>
    <cellStyle name="Normal 5 5 18" xfId="19086" xr:uid="{00000000-0005-0000-0000-00004A4B0000}"/>
    <cellStyle name="Normal 5 5 19" xfId="19087" xr:uid="{00000000-0005-0000-0000-00004B4B0000}"/>
    <cellStyle name="Normal 5 5 2" xfId="19088" xr:uid="{00000000-0005-0000-0000-00004C4B0000}"/>
    <cellStyle name="Normal 5 5 20" xfId="19089" xr:uid="{00000000-0005-0000-0000-00004D4B0000}"/>
    <cellStyle name="Normal 5 5 21" xfId="19090" xr:uid="{00000000-0005-0000-0000-00004E4B0000}"/>
    <cellStyle name="Normal 5 5 22" xfId="19091" xr:uid="{00000000-0005-0000-0000-00004F4B0000}"/>
    <cellStyle name="Normal 5 5 23" xfId="19092" xr:uid="{00000000-0005-0000-0000-0000504B0000}"/>
    <cellStyle name="Normal 5 5 24" xfId="19093" xr:uid="{00000000-0005-0000-0000-0000514B0000}"/>
    <cellStyle name="Normal 5 5 25" xfId="19094" xr:uid="{00000000-0005-0000-0000-0000524B0000}"/>
    <cellStyle name="Normal 5 5 26" xfId="19095" xr:uid="{00000000-0005-0000-0000-0000534B0000}"/>
    <cellStyle name="Normal 5 5 27" xfId="19096" xr:uid="{00000000-0005-0000-0000-0000544B0000}"/>
    <cellStyle name="Normal 5 5 28" xfId="19097" xr:uid="{00000000-0005-0000-0000-0000554B0000}"/>
    <cellStyle name="Normal 5 5 29" xfId="19098" xr:uid="{00000000-0005-0000-0000-0000564B0000}"/>
    <cellStyle name="Normal 5 5 3" xfId="19099" xr:uid="{00000000-0005-0000-0000-0000574B0000}"/>
    <cellStyle name="Normal 5 5 30" xfId="19100" xr:uid="{00000000-0005-0000-0000-0000584B0000}"/>
    <cellStyle name="Normal 5 5 31" xfId="19101" xr:uid="{00000000-0005-0000-0000-0000594B0000}"/>
    <cellStyle name="Normal 5 5 32" xfId="19102" xr:uid="{00000000-0005-0000-0000-00005A4B0000}"/>
    <cellStyle name="Normal 5 5 33" xfId="19103" xr:uid="{00000000-0005-0000-0000-00005B4B0000}"/>
    <cellStyle name="Normal 5 5 34" xfId="19104" xr:uid="{00000000-0005-0000-0000-00005C4B0000}"/>
    <cellStyle name="Normal 5 5 35" xfId="19105" xr:uid="{00000000-0005-0000-0000-00005D4B0000}"/>
    <cellStyle name="Normal 5 5 36" xfId="19106" xr:uid="{00000000-0005-0000-0000-00005E4B0000}"/>
    <cellStyle name="Normal 5 5 37" xfId="19107" xr:uid="{00000000-0005-0000-0000-00005F4B0000}"/>
    <cellStyle name="Normal 5 5 38" xfId="19108" xr:uid="{00000000-0005-0000-0000-0000604B0000}"/>
    <cellStyle name="Normal 5 5 39" xfId="19109" xr:uid="{00000000-0005-0000-0000-0000614B0000}"/>
    <cellStyle name="Normal 5 5 4" xfId="19110" xr:uid="{00000000-0005-0000-0000-0000624B0000}"/>
    <cellStyle name="Normal 5 5 40" xfId="19111" xr:uid="{00000000-0005-0000-0000-0000634B0000}"/>
    <cellStyle name="Normal 5 5 41" xfId="19112" xr:uid="{00000000-0005-0000-0000-0000644B0000}"/>
    <cellStyle name="Normal 5 5 42" xfId="19113" xr:uid="{00000000-0005-0000-0000-0000654B0000}"/>
    <cellStyle name="Normal 5 5 43" xfId="19114" xr:uid="{00000000-0005-0000-0000-0000664B0000}"/>
    <cellStyle name="Normal 5 5 44" xfId="19115" xr:uid="{00000000-0005-0000-0000-0000674B0000}"/>
    <cellStyle name="Normal 5 5 45" xfId="19116" xr:uid="{00000000-0005-0000-0000-0000684B0000}"/>
    <cellStyle name="Normal 5 5 46" xfId="19117" xr:uid="{00000000-0005-0000-0000-0000694B0000}"/>
    <cellStyle name="Normal 5 5 47" xfId="19118" xr:uid="{00000000-0005-0000-0000-00006A4B0000}"/>
    <cellStyle name="Normal 5 5 48" xfId="19119" xr:uid="{00000000-0005-0000-0000-00006B4B0000}"/>
    <cellStyle name="Normal 5 5 49" xfId="19120" xr:uid="{00000000-0005-0000-0000-00006C4B0000}"/>
    <cellStyle name="Normal 5 5 5" xfId="19121" xr:uid="{00000000-0005-0000-0000-00006D4B0000}"/>
    <cellStyle name="Normal 5 5 50" xfId="19122" xr:uid="{00000000-0005-0000-0000-00006E4B0000}"/>
    <cellStyle name="Normal 5 5 51" xfId="19123" xr:uid="{00000000-0005-0000-0000-00006F4B0000}"/>
    <cellStyle name="Normal 5 5 52" xfId="19124" xr:uid="{00000000-0005-0000-0000-0000704B0000}"/>
    <cellStyle name="Normal 5 5 53" xfId="19125" xr:uid="{00000000-0005-0000-0000-0000714B0000}"/>
    <cellStyle name="Normal 5 5 54" xfId="19126" xr:uid="{00000000-0005-0000-0000-0000724B0000}"/>
    <cellStyle name="Normal 5 5 55" xfId="19127" xr:uid="{00000000-0005-0000-0000-0000734B0000}"/>
    <cellStyle name="Normal 5 5 56" xfId="19128" xr:uid="{00000000-0005-0000-0000-0000744B0000}"/>
    <cellStyle name="Normal 5 5 57" xfId="19129" xr:uid="{00000000-0005-0000-0000-0000754B0000}"/>
    <cellStyle name="Normal 5 5 58" xfId="19130" xr:uid="{00000000-0005-0000-0000-0000764B0000}"/>
    <cellStyle name="Normal 5 5 59" xfId="19131" xr:uid="{00000000-0005-0000-0000-0000774B0000}"/>
    <cellStyle name="Normal 5 5 6" xfId="19132" xr:uid="{00000000-0005-0000-0000-0000784B0000}"/>
    <cellStyle name="Normal 5 5 60" xfId="19133" xr:uid="{00000000-0005-0000-0000-0000794B0000}"/>
    <cellStyle name="Normal 5 5 61" xfId="19134" xr:uid="{00000000-0005-0000-0000-00007A4B0000}"/>
    <cellStyle name="Normal 5 5 62" xfId="19135" xr:uid="{00000000-0005-0000-0000-00007B4B0000}"/>
    <cellStyle name="Normal 5 5 63" xfId="19136" xr:uid="{00000000-0005-0000-0000-00007C4B0000}"/>
    <cellStyle name="Normal 5 5 64" xfId="19137" xr:uid="{00000000-0005-0000-0000-00007D4B0000}"/>
    <cellStyle name="Normal 5 5 65" xfId="19138" xr:uid="{00000000-0005-0000-0000-00007E4B0000}"/>
    <cellStyle name="Normal 5 5 66" xfId="19139" xr:uid="{00000000-0005-0000-0000-00007F4B0000}"/>
    <cellStyle name="Normal 5 5 67" xfId="19140" xr:uid="{00000000-0005-0000-0000-0000804B0000}"/>
    <cellStyle name="Normal 5 5 68" xfId="19141" xr:uid="{00000000-0005-0000-0000-0000814B0000}"/>
    <cellStyle name="Normal 5 5 69" xfId="19142" xr:uid="{00000000-0005-0000-0000-0000824B0000}"/>
    <cellStyle name="Normal 5 5 7" xfId="19143" xr:uid="{00000000-0005-0000-0000-0000834B0000}"/>
    <cellStyle name="Normal 5 5 70" xfId="19144" xr:uid="{00000000-0005-0000-0000-0000844B0000}"/>
    <cellStyle name="Normal 5 5 71" xfId="19145" xr:uid="{00000000-0005-0000-0000-0000854B0000}"/>
    <cellStyle name="Normal 5 5 72" xfId="19146" xr:uid="{00000000-0005-0000-0000-0000864B0000}"/>
    <cellStyle name="Normal 5 5 73" xfId="19147" xr:uid="{00000000-0005-0000-0000-0000874B0000}"/>
    <cellStyle name="Normal 5 5 74" xfId="19148" xr:uid="{00000000-0005-0000-0000-0000884B0000}"/>
    <cellStyle name="Normal 5 5 75" xfId="19149" xr:uid="{00000000-0005-0000-0000-0000894B0000}"/>
    <cellStyle name="Normal 5 5 76" xfId="19150" xr:uid="{00000000-0005-0000-0000-00008A4B0000}"/>
    <cellStyle name="Normal 5 5 77" xfId="19151" xr:uid="{00000000-0005-0000-0000-00008B4B0000}"/>
    <cellStyle name="Normal 5 5 78" xfId="19152" xr:uid="{00000000-0005-0000-0000-00008C4B0000}"/>
    <cellStyle name="Normal 5 5 79" xfId="19153" xr:uid="{00000000-0005-0000-0000-00008D4B0000}"/>
    <cellStyle name="Normal 5 5 8" xfId="19154" xr:uid="{00000000-0005-0000-0000-00008E4B0000}"/>
    <cellStyle name="Normal 5 5 80" xfId="19155" xr:uid="{00000000-0005-0000-0000-00008F4B0000}"/>
    <cellStyle name="Normal 5 5 81" xfId="19156" xr:uid="{00000000-0005-0000-0000-0000904B0000}"/>
    <cellStyle name="Normal 5 5 82" xfId="19157" xr:uid="{00000000-0005-0000-0000-0000914B0000}"/>
    <cellStyle name="Normal 5 5 83" xfId="19158" xr:uid="{00000000-0005-0000-0000-0000924B0000}"/>
    <cellStyle name="Normal 5 5 84" xfId="19159" xr:uid="{00000000-0005-0000-0000-0000934B0000}"/>
    <cellStyle name="Normal 5 5 85" xfId="19160" xr:uid="{00000000-0005-0000-0000-0000944B0000}"/>
    <cellStyle name="Normal 5 5 86" xfId="19161" xr:uid="{00000000-0005-0000-0000-0000954B0000}"/>
    <cellStyle name="Normal 5 5 87" xfId="19162" xr:uid="{00000000-0005-0000-0000-0000964B0000}"/>
    <cellStyle name="Normal 5 5 88" xfId="19163" xr:uid="{00000000-0005-0000-0000-0000974B0000}"/>
    <cellStyle name="Normal 5 5 89" xfId="19164" xr:uid="{00000000-0005-0000-0000-0000984B0000}"/>
    <cellStyle name="Normal 5 5 9" xfId="19165" xr:uid="{00000000-0005-0000-0000-0000994B0000}"/>
    <cellStyle name="Normal 5 5 90" xfId="19166" xr:uid="{00000000-0005-0000-0000-00009A4B0000}"/>
    <cellStyle name="Normal 5 5 91" xfId="19167" xr:uid="{00000000-0005-0000-0000-00009B4B0000}"/>
    <cellStyle name="Normal 5 5 92" xfId="19168" xr:uid="{00000000-0005-0000-0000-00009C4B0000}"/>
    <cellStyle name="Normal 5 5 93" xfId="19169" xr:uid="{00000000-0005-0000-0000-00009D4B0000}"/>
    <cellStyle name="Normal 5 50" xfId="19170" xr:uid="{00000000-0005-0000-0000-00009E4B0000}"/>
    <cellStyle name="Normal 5 51" xfId="19171" xr:uid="{00000000-0005-0000-0000-00009F4B0000}"/>
    <cellStyle name="Normal 5 52" xfId="19172" xr:uid="{00000000-0005-0000-0000-0000A04B0000}"/>
    <cellStyle name="Normal 5 53" xfId="19173" xr:uid="{00000000-0005-0000-0000-0000A14B0000}"/>
    <cellStyle name="Normal 5 54" xfId="19174" xr:uid="{00000000-0005-0000-0000-0000A24B0000}"/>
    <cellStyle name="Normal 5 55" xfId="19175" xr:uid="{00000000-0005-0000-0000-0000A34B0000}"/>
    <cellStyle name="Normal 5 56" xfId="19176" xr:uid="{00000000-0005-0000-0000-0000A44B0000}"/>
    <cellStyle name="Normal 5 57" xfId="19177" xr:uid="{00000000-0005-0000-0000-0000A54B0000}"/>
    <cellStyle name="Normal 5 58" xfId="19178" xr:uid="{00000000-0005-0000-0000-0000A64B0000}"/>
    <cellStyle name="Normal 5 59" xfId="19179" xr:uid="{00000000-0005-0000-0000-0000A74B0000}"/>
    <cellStyle name="Normal 5 6" xfId="19180" xr:uid="{00000000-0005-0000-0000-0000A84B0000}"/>
    <cellStyle name="Normal 5 6 2" xfId="19181" xr:uid="{00000000-0005-0000-0000-0000A94B0000}"/>
    <cellStyle name="Normal 5 60" xfId="19182" xr:uid="{00000000-0005-0000-0000-0000AA4B0000}"/>
    <cellStyle name="Normal 5 61" xfId="19183" xr:uid="{00000000-0005-0000-0000-0000AB4B0000}"/>
    <cellStyle name="Normal 5 62" xfId="19184" xr:uid="{00000000-0005-0000-0000-0000AC4B0000}"/>
    <cellStyle name="Normal 5 63" xfId="19185" xr:uid="{00000000-0005-0000-0000-0000AD4B0000}"/>
    <cellStyle name="Normal 5 64" xfId="19186" xr:uid="{00000000-0005-0000-0000-0000AE4B0000}"/>
    <cellStyle name="Normal 5 65" xfId="19187" xr:uid="{00000000-0005-0000-0000-0000AF4B0000}"/>
    <cellStyle name="Normal 5 66" xfId="19188" xr:uid="{00000000-0005-0000-0000-0000B04B0000}"/>
    <cellStyle name="Normal 5 67" xfId="19189" xr:uid="{00000000-0005-0000-0000-0000B14B0000}"/>
    <cellStyle name="Normal 5 68" xfId="19190" xr:uid="{00000000-0005-0000-0000-0000B24B0000}"/>
    <cellStyle name="Normal 5 69" xfId="19191" xr:uid="{00000000-0005-0000-0000-0000B34B0000}"/>
    <cellStyle name="Normal 5 7" xfId="19192" xr:uid="{00000000-0005-0000-0000-0000B44B0000}"/>
    <cellStyle name="Normal 5 7 2" xfId="19193" xr:uid="{00000000-0005-0000-0000-0000B54B0000}"/>
    <cellStyle name="Normal 5 70" xfId="19194" xr:uid="{00000000-0005-0000-0000-0000B64B0000}"/>
    <cellStyle name="Normal 5 71" xfId="19195" xr:uid="{00000000-0005-0000-0000-0000B74B0000}"/>
    <cellStyle name="Normal 5 72" xfId="19196" xr:uid="{00000000-0005-0000-0000-0000B84B0000}"/>
    <cellStyle name="Normal 5 73" xfId="19197" xr:uid="{00000000-0005-0000-0000-0000B94B0000}"/>
    <cellStyle name="Normal 5 74" xfId="19198" xr:uid="{00000000-0005-0000-0000-0000BA4B0000}"/>
    <cellStyle name="Normal 5 75" xfId="19199" xr:uid="{00000000-0005-0000-0000-0000BB4B0000}"/>
    <cellStyle name="Normal 5 76" xfId="19200" xr:uid="{00000000-0005-0000-0000-0000BC4B0000}"/>
    <cellStyle name="Normal 5 77" xfId="19201" xr:uid="{00000000-0005-0000-0000-0000BD4B0000}"/>
    <cellStyle name="Normal 5 78" xfId="19202" xr:uid="{00000000-0005-0000-0000-0000BE4B0000}"/>
    <cellStyle name="Normal 5 79" xfId="19203" xr:uid="{00000000-0005-0000-0000-0000BF4B0000}"/>
    <cellStyle name="Normal 5 8" xfId="19204" xr:uid="{00000000-0005-0000-0000-0000C04B0000}"/>
    <cellStyle name="Normal 5 8 2" xfId="19205" xr:uid="{00000000-0005-0000-0000-0000C14B0000}"/>
    <cellStyle name="Normal 5 80" xfId="19206" xr:uid="{00000000-0005-0000-0000-0000C24B0000}"/>
    <cellStyle name="Normal 5 81" xfId="19207" xr:uid="{00000000-0005-0000-0000-0000C34B0000}"/>
    <cellStyle name="Normal 5 82" xfId="19208" xr:uid="{00000000-0005-0000-0000-0000C44B0000}"/>
    <cellStyle name="Normal 5 83" xfId="19209" xr:uid="{00000000-0005-0000-0000-0000C54B0000}"/>
    <cellStyle name="Normal 5 84" xfId="19210" xr:uid="{00000000-0005-0000-0000-0000C64B0000}"/>
    <cellStyle name="Normal 5 85" xfId="19211" xr:uid="{00000000-0005-0000-0000-0000C74B0000}"/>
    <cellStyle name="Normal 5 86" xfId="19212" xr:uid="{00000000-0005-0000-0000-0000C84B0000}"/>
    <cellStyle name="Normal 5 87" xfId="19213" xr:uid="{00000000-0005-0000-0000-0000C94B0000}"/>
    <cellStyle name="Normal 5 88" xfId="19214" xr:uid="{00000000-0005-0000-0000-0000CA4B0000}"/>
    <cellStyle name="Normal 5 89" xfId="19215" xr:uid="{00000000-0005-0000-0000-0000CB4B0000}"/>
    <cellStyle name="Normal 5 9" xfId="19216" xr:uid="{00000000-0005-0000-0000-0000CC4B0000}"/>
    <cellStyle name="Normal 5 9 2" xfId="19217" xr:uid="{00000000-0005-0000-0000-0000CD4B0000}"/>
    <cellStyle name="Normal 5 90" xfId="19218" xr:uid="{00000000-0005-0000-0000-0000CE4B0000}"/>
    <cellStyle name="Normal 5 91" xfId="19219" xr:uid="{00000000-0005-0000-0000-0000CF4B0000}"/>
    <cellStyle name="Normal 5 92" xfId="19220" xr:uid="{00000000-0005-0000-0000-0000D04B0000}"/>
    <cellStyle name="Normal 5 93" xfId="19221" xr:uid="{00000000-0005-0000-0000-0000D14B0000}"/>
    <cellStyle name="Normal 5 94" xfId="19222" xr:uid="{00000000-0005-0000-0000-0000D24B0000}"/>
    <cellStyle name="Normal 5 95" xfId="19223" xr:uid="{00000000-0005-0000-0000-0000D34B0000}"/>
    <cellStyle name="Normal 5 96" xfId="19224" xr:uid="{00000000-0005-0000-0000-0000D44B0000}"/>
    <cellStyle name="Normal 5 97" xfId="19225" xr:uid="{00000000-0005-0000-0000-0000D54B0000}"/>
    <cellStyle name="Normal 5 98" xfId="19226" xr:uid="{00000000-0005-0000-0000-0000D64B0000}"/>
    <cellStyle name="Normal 5 99" xfId="19227" xr:uid="{00000000-0005-0000-0000-0000D74B0000}"/>
    <cellStyle name="Normal 50" xfId="19228" xr:uid="{00000000-0005-0000-0000-0000D84B0000}"/>
    <cellStyle name="Normal 50 2" xfId="19229" xr:uid="{00000000-0005-0000-0000-0000D94B0000}"/>
    <cellStyle name="Normal 50 2 2" xfId="19230" xr:uid="{00000000-0005-0000-0000-0000DA4B0000}"/>
    <cellStyle name="Normal 50 2 2 2" xfId="19231" xr:uid="{00000000-0005-0000-0000-0000DB4B0000}"/>
    <cellStyle name="Normal 50 2 2 3" xfId="19232" xr:uid="{00000000-0005-0000-0000-0000DC4B0000}"/>
    <cellStyle name="Normal 50 2 2 4" xfId="19233" xr:uid="{00000000-0005-0000-0000-0000DD4B0000}"/>
    <cellStyle name="Normal 50 2 3" xfId="19234" xr:uid="{00000000-0005-0000-0000-0000DE4B0000}"/>
    <cellStyle name="Normal 50 2 4" xfId="19235" xr:uid="{00000000-0005-0000-0000-0000DF4B0000}"/>
    <cellStyle name="Normal 50 2 5" xfId="19236" xr:uid="{00000000-0005-0000-0000-0000E04B0000}"/>
    <cellStyle name="Normal 50 3" xfId="19237" xr:uid="{00000000-0005-0000-0000-0000E14B0000}"/>
    <cellStyle name="Normal 50 4" xfId="19238" xr:uid="{00000000-0005-0000-0000-0000E24B0000}"/>
    <cellStyle name="Normal 50 4 2" xfId="19239" xr:uid="{00000000-0005-0000-0000-0000E34B0000}"/>
    <cellStyle name="Normal 50 4 3" xfId="19240" xr:uid="{00000000-0005-0000-0000-0000E44B0000}"/>
    <cellStyle name="Normal 50 4 4" xfId="19241" xr:uid="{00000000-0005-0000-0000-0000E54B0000}"/>
    <cellStyle name="Normal 50 5" xfId="19242" xr:uid="{00000000-0005-0000-0000-0000E64B0000}"/>
    <cellStyle name="Normal 50 6" xfId="19243" xr:uid="{00000000-0005-0000-0000-0000E74B0000}"/>
    <cellStyle name="Normal 50 7" xfId="19244" xr:uid="{00000000-0005-0000-0000-0000E84B0000}"/>
    <cellStyle name="Normal 51" xfId="19245" xr:uid="{00000000-0005-0000-0000-0000E94B0000}"/>
    <cellStyle name="Normal 51 2" xfId="19246" xr:uid="{00000000-0005-0000-0000-0000EA4B0000}"/>
    <cellStyle name="Normal 51 2 2" xfId="19247" xr:uid="{00000000-0005-0000-0000-0000EB4B0000}"/>
    <cellStyle name="Normal 51 2 2 2" xfId="19248" xr:uid="{00000000-0005-0000-0000-0000EC4B0000}"/>
    <cellStyle name="Normal 51 2 2 3" xfId="19249" xr:uid="{00000000-0005-0000-0000-0000ED4B0000}"/>
    <cellStyle name="Normal 51 2 2 4" xfId="19250" xr:uid="{00000000-0005-0000-0000-0000EE4B0000}"/>
    <cellStyle name="Normal 51 2 3" xfId="19251" xr:uid="{00000000-0005-0000-0000-0000EF4B0000}"/>
    <cellStyle name="Normal 51 2 4" xfId="19252" xr:uid="{00000000-0005-0000-0000-0000F04B0000}"/>
    <cellStyle name="Normal 51 2 5" xfId="19253" xr:uid="{00000000-0005-0000-0000-0000F14B0000}"/>
    <cellStyle name="Normal 51 3" xfId="19254" xr:uid="{00000000-0005-0000-0000-0000F24B0000}"/>
    <cellStyle name="Normal 51 4" xfId="19255" xr:uid="{00000000-0005-0000-0000-0000F34B0000}"/>
    <cellStyle name="Normal 51 4 2" xfId="19256" xr:uid="{00000000-0005-0000-0000-0000F44B0000}"/>
    <cellStyle name="Normal 51 4 3" xfId="19257" xr:uid="{00000000-0005-0000-0000-0000F54B0000}"/>
    <cellStyle name="Normal 51 4 4" xfId="19258" xr:uid="{00000000-0005-0000-0000-0000F64B0000}"/>
    <cellStyle name="Normal 51 5" xfId="19259" xr:uid="{00000000-0005-0000-0000-0000F74B0000}"/>
    <cellStyle name="Normal 51 6" xfId="19260" xr:uid="{00000000-0005-0000-0000-0000F84B0000}"/>
    <cellStyle name="Normal 51 7" xfId="19261" xr:uid="{00000000-0005-0000-0000-0000F94B0000}"/>
    <cellStyle name="Normal 52" xfId="19262" xr:uid="{00000000-0005-0000-0000-0000FA4B0000}"/>
    <cellStyle name="Normal 53" xfId="19263" xr:uid="{00000000-0005-0000-0000-0000FB4B0000}"/>
    <cellStyle name="Normal 54" xfId="19264" xr:uid="{00000000-0005-0000-0000-0000FC4B0000}"/>
    <cellStyle name="Normal 55" xfId="19265" xr:uid="{00000000-0005-0000-0000-0000FD4B0000}"/>
    <cellStyle name="Normal 55 2" xfId="19266" xr:uid="{00000000-0005-0000-0000-0000FE4B0000}"/>
    <cellStyle name="Normal 55 2 2" xfId="19267" xr:uid="{00000000-0005-0000-0000-0000FF4B0000}"/>
    <cellStyle name="Normal 55 2 2 2" xfId="19268" xr:uid="{00000000-0005-0000-0000-0000004C0000}"/>
    <cellStyle name="Normal 55 2 2 3" xfId="19269" xr:uid="{00000000-0005-0000-0000-0000014C0000}"/>
    <cellStyle name="Normal 55 2 2 4" xfId="19270" xr:uid="{00000000-0005-0000-0000-0000024C0000}"/>
    <cellStyle name="Normal 55 2 3" xfId="19271" xr:uid="{00000000-0005-0000-0000-0000034C0000}"/>
    <cellStyle name="Normal 55 2 4" xfId="19272" xr:uid="{00000000-0005-0000-0000-0000044C0000}"/>
    <cellStyle name="Normal 55 2 5" xfId="19273" xr:uid="{00000000-0005-0000-0000-0000054C0000}"/>
    <cellStyle name="Normal 55 3" xfId="19274" xr:uid="{00000000-0005-0000-0000-0000064C0000}"/>
    <cellStyle name="Normal 55 4" xfId="19275" xr:uid="{00000000-0005-0000-0000-0000074C0000}"/>
    <cellStyle name="Normal 55 4 2" xfId="19276" xr:uid="{00000000-0005-0000-0000-0000084C0000}"/>
    <cellStyle name="Normal 55 4 3" xfId="19277" xr:uid="{00000000-0005-0000-0000-0000094C0000}"/>
    <cellStyle name="Normal 55 4 4" xfId="19278" xr:uid="{00000000-0005-0000-0000-00000A4C0000}"/>
    <cellStyle name="Normal 55 5" xfId="19279" xr:uid="{00000000-0005-0000-0000-00000B4C0000}"/>
    <cellStyle name="Normal 55 6" xfId="19280" xr:uid="{00000000-0005-0000-0000-00000C4C0000}"/>
    <cellStyle name="Normal 55 7" xfId="19281" xr:uid="{00000000-0005-0000-0000-00000D4C0000}"/>
    <cellStyle name="Normal 56" xfId="19282" xr:uid="{00000000-0005-0000-0000-00000E4C0000}"/>
    <cellStyle name="Normal 56 2" xfId="19283" xr:uid="{00000000-0005-0000-0000-00000F4C0000}"/>
    <cellStyle name="Normal 56 2 2" xfId="19284" xr:uid="{00000000-0005-0000-0000-0000104C0000}"/>
    <cellStyle name="Normal 56 2 2 2" xfId="19285" xr:uid="{00000000-0005-0000-0000-0000114C0000}"/>
    <cellStyle name="Normal 56 2 2 3" xfId="19286" xr:uid="{00000000-0005-0000-0000-0000124C0000}"/>
    <cellStyle name="Normal 56 2 2 4" xfId="19287" xr:uid="{00000000-0005-0000-0000-0000134C0000}"/>
    <cellStyle name="Normal 56 2 3" xfId="19288" xr:uid="{00000000-0005-0000-0000-0000144C0000}"/>
    <cellStyle name="Normal 56 2 4" xfId="19289" xr:uid="{00000000-0005-0000-0000-0000154C0000}"/>
    <cellStyle name="Normal 56 2 5" xfId="19290" xr:uid="{00000000-0005-0000-0000-0000164C0000}"/>
    <cellStyle name="Normal 56 3" xfId="19291" xr:uid="{00000000-0005-0000-0000-0000174C0000}"/>
    <cellStyle name="Normal 56 4" xfId="19292" xr:uid="{00000000-0005-0000-0000-0000184C0000}"/>
    <cellStyle name="Normal 56 4 2" xfId="19293" xr:uid="{00000000-0005-0000-0000-0000194C0000}"/>
    <cellStyle name="Normal 56 4 3" xfId="19294" xr:uid="{00000000-0005-0000-0000-00001A4C0000}"/>
    <cellStyle name="Normal 56 4 4" xfId="19295" xr:uid="{00000000-0005-0000-0000-00001B4C0000}"/>
    <cellStyle name="Normal 56 5" xfId="19296" xr:uid="{00000000-0005-0000-0000-00001C4C0000}"/>
    <cellStyle name="Normal 56 6" xfId="19297" xr:uid="{00000000-0005-0000-0000-00001D4C0000}"/>
    <cellStyle name="Normal 56 7" xfId="19298" xr:uid="{00000000-0005-0000-0000-00001E4C0000}"/>
    <cellStyle name="Normal 57" xfId="19299" xr:uid="{00000000-0005-0000-0000-00001F4C0000}"/>
    <cellStyle name="Normal 57 2" xfId="19300" xr:uid="{00000000-0005-0000-0000-0000204C0000}"/>
    <cellStyle name="Normal 58" xfId="19301" xr:uid="{00000000-0005-0000-0000-0000214C0000}"/>
    <cellStyle name="Normal 58 2" xfId="19302" xr:uid="{00000000-0005-0000-0000-0000224C0000}"/>
    <cellStyle name="Normal 58 3" xfId="19303" xr:uid="{00000000-0005-0000-0000-0000234C0000}"/>
    <cellStyle name="Normal 58 4" xfId="19304" xr:uid="{00000000-0005-0000-0000-0000244C0000}"/>
    <cellStyle name="Normal 59" xfId="19305" xr:uid="{00000000-0005-0000-0000-0000254C0000}"/>
    <cellStyle name="Normal 59 2" xfId="19306" xr:uid="{00000000-0005-0000-0000-0000264C0000}"/>
    <cellStyle name="Normal 59 3" xfId="19307" xr:uid="{00000000-0005-0000-0000-0000274C0000}"/>
    <cellStyle name="Normal 59 4" xfId="19308" xr:uid="{00000000-0005-0000-0000-0000284C0000}"/>
    <cellStyle name="Normal 6" xfId="19309" xr:uid="{00000000-0005-0000-0000-0000294C0000}"/>
    <cellStyle name="Normal 6 2" xfId="19310" xr:uid="{00000000-0005-0000-0000-00002A4C0000}"/>
    <cellStyle name="Normal 6 2 10" xfId="19311" xr:uid="{00000000-0005-0000-0000-00002B4C0000}"/>
    <cellStyle name="Normal 6 2 11" xfId="19312" xr:uid="{00000000-0005-0000-0000-00002C4C0000}"/>
    <cellStyle name="Normal 6 2 12" xfId="19313" xr:uid="{00000000-0005-0000-0000-00002D4C0000}"/>
    <cellStyle name="Normal 6 2 13" xfId="19314" xr:uid="{00000000-0005-0000-0000-00002E4C0000}"/>
    <cellStyle name="Normal 6 2 14" xfId="19315" xr:uid="{00000000-0005-0000-0000-00002F4C0000}"/>
    <cellStyle name="Normal 6 2 15" xfId="19316" xr:uid="{00000000-0005-0000-0000-0000304C0000}"/>
    <cellStyle name="Normal 6 2 16" xfId="19317" xr:uid="{00000000-0005-0000-0000-0000314C0000}"/>
    <cellStyle name="Normal 6 2 17" xfId="19318" xr:uid="{00000000-0005-0000-0000-0000324C0000}"/>
    <cellStyle name="Normal 6 2 18" xfId="19319" xr:uid="{00000000-0005-0000-0000-0000334C0000}"/>
    <cellStyle name="Normal 6 2 19" xfId="19320" xr:uid="{00000000-0005-0000-0000-0000344C0000}"/>
    <cellStyle name="Normal 6 2 2" xfId="19321" xr:uid="{00000000-0005-0000-0000-0000354C0000}"/>
    <cellStyle name="Normal 6 2 2 2" xfId="19322" xr:uid="{00000000-0005-0000-0000-0000364C0000}"/>
    <cellStyle name="Normal 6 2 2 3" xfId="19323" xr:uid="{00000000-0005-0000-0000-0000374C0000}"/>
    <cellStyle name="Normal 6 2 20" xfId="19324" xr:uid="{00000000-0005-0000-0000-0000384C0000}"/>
    <cellStyle name="Normal 6 2 21" xfId="19325" xr:uid="{00000000-0005-0000-0000-0000394C0000}"/>
    <cellStyle name="Normal 6 2 22" xfId="19326" xr:uid="{00000000-0005-0000-0000-00003A4C0000}"/>
    <cellStyle name="Normal 6 2 23" xfId="19327" xr:uid="{00000000-0005-0000-0000-00003B4C0000}"/>
    <cellStyle name="Normal 6 2 24" xfId="19328" xr:uid="{00000000-0005-0000-0000-00003C4C0000}"/>
    <cellStyle name="Normal 6 2 25" xfId="19329" xr:uid="{00000000-0005-0000-0000-00003D4C0000}"/>
    <cellStyle name="Normal 6 2 26" xfId="19330" xr:uid="{00000000-0005-0000-0000-00003E4C0000}"/>
    <cellStyle name="Normal 6 2 27" xfId="19331" xr:uid="{00000000-0005-0000-0000-00003F4C0000}"/>
    <cellStyle name="Normal 6 2 28" xfId="19332" xr:uid="{00000000-0005-0000-0000-0000404C0000}"/>
    <cellStyle name="Normal 6 2 29" xfId="19333" xr:uid="{00000000-0005-0000-0000-0000414C0000}"/>
    <cellStyle name="Normal 6 2 3" xfId="19334" xr:uid="{00000000-0005-0000-0000-0000424C0000}"/>
    <cellStyle name="Normal 6 2 3 2" xfId="19335" xr:uid="{00000000-0005-0000-0000-0000434C0000}"/>
    <cellStyle name="Normal 6 2 3 2 2" xfId="19336" xr:uid="{00000000-0005-0000-0000-0000444C0000}"/>
    <cellStyle name="Normal 6 2 3 2 2 2" xfId="19337" xr:uid="{00000000-0005-0000-0000-0000454C0000}"/>
    <cellStyle name="Normal 6 2 3 2 2 3" xfId="19338" xr:uid="{00000000-0005-0000-0000-0000464C0000}"/>
    <cellStyle name="Normal 6 2 3 2 2 4" xfId="19339" xr:uid="{00000000-0005-0000-0000-0000474C0000}"/>
    <cellStyle name="Normal 6 2 3 2 3" xfId="19340" xr:uid="{00000000-0005-0000-0000-0000484C0000}"/>
    <cellStyle name="Normal 6 2 3 2 4" xfId="19341" xr:uid="{00000000-0005-0000-0000-0000494C0000}"/>
    <cellStyle name="Normal 6 2 3 2 5" xfId="19342" xr:uid="{00000000-0005-0000-0000-00004A4C0000}"/>
    <cellStyle name="Normal 6 2 3 3" xfId="19343" xr:uid="{00000000-0005-0000-0000-00004B4C0000}"/>
    <cellStyle name="Normal 6 2 3 4" xfId="19344" xr:uid="{00000000-0005-0000-0000-00004C4C0000}"/>
    <cellStyle name="Normal 6 2 3 4 2" xfId="19345" xr:uid="{00000000-0005-0000-0000-00004D4C0000}"/>
    <cellStyle name="Normal 6 2 3 4 3" xfId="19346" xr:uid="{00000000-0005-0000-0000-00004E4C0000}"/>
    <cellStyle name="Normal 6 2 3 4 4" xfId="19347" xr:uid="{00000000-0005-0000-0000-00004F4C0000}"/>
    <cellStyle name="Normal 6 2 3 5" xfId="19348" xr:uid="{00000000-0005-0000-0000-0000504C0000}"/>
    <cellStyle name="Normal 6 2 3 6" xfId="19349" xr:uid="{00000000-0005-0000-0000-0000514C0000}"/>
    <cellStyle name="Normal 6 2 3 7" xfId="19350" xr:uid="{00000000-0005-0000-0000-0000524C0000}"/>
    <cellStyle name="Normal 6 2 30" xfId="19351" xr:uid="{00000000-0005-0000-0000-0000534C0000}"/>
    <cellStyle name="Normal 6 2 31" xfId="19352" xr:uid="{00000000-0005-0000-0000-0000544C0000}"/>
    <cellStyle name="Normal 6 2 32" xfId="19353" xr:uid="{00000000-0005-0000-0000-0000554C0000}"/>
    <cellStyle name="Normal 6 2 33" xfId="19354" xr:uid="{00000000-0005-0000-0000-0000564C0000}"/>
    <cellStyle name="Normal 6 2 34" xfId="19355" xr:uid="{00000000-0005-0000-0000-0000574C0000}"/>
    <cellStyle name="Normal 6 2 35" xfId="19356" xr:uid="{00000000-0005-0000-0000-0000584C0000}"/>
    <cellStyle name="Normal 6 2 36" xfId="19357" xr:uid="{00000000-0005-0000-0000-0000594C0000}"/>
    <cellStyle name="Normal 6 2 37" xfId="19358" xr:uid="{00000000-0005-0000-0000-00005A4C0000}"/>
    <cellStyle name="Normal 6 2 38" xfId="19359" xr:uid="{00000000-0005-0000-0000-00005B4C0000}"/>
    <cellStyle name="Normal 6 2 39" xfId="19360" xr:uid="{00000000-0005-0000-0000-00005C4C0000}"/>
    <cellStyle name="Normal 6 2 4" xfId="19361" xr:uid="{00000000-0005-0000-0000-00005D4C0000}"/>
    <cellStyle name="Normal 6 2 40" xfId="19362" xr:uid="{00000000-0005-0000-0000-00005E4C0000}"/>
    <cellStyle name="Normal 6 2 41" xfId="19363" xr:uid="{00000000-0005-0000-0000-00005F4C0000}"/>
    <cellStyle name="Normal 6 2 42" xfId="19364" xr:uid="{00000000-0005-0000-0000-0000604C0000}"/>
    <cellStyle name="Normal 6 2 43" xfId="19365" xr:uid="{00000000-0005-0000-0000-0000614C0000}"/>
    <cellStyle name="Normal 6 2 44" xfId="19366" xr:uid="{00000000-0005-0000-0000-0000624C0000}"/>
    <cellStyle name="Normal 6 2 45" xfId="19367" xr:uid="{00000000-0005-0000-0000-0000634C0000}"/>
    <cellStyle name="Normal 6 2 46" xfId="19368" xr:uid="{00000000-0005-0000-0000-0000644C0000}"/>
    <cellStyle name="Normal 6 2 47" xfId="19369" xr:uid="{00000000-0005-0000-0000-0000654C0000}"/>
    <cellStyle name="Normal 6 2 48" xfId="19370" xr:uid="{00000000-0005-0000-0000-0000664C0000}"/>
    <cellStyle name="Normal 6 2 49" xfId="19371" xr:uid="{00000000-0005-0000-0000-0000674C0000}"/>
    <cellStyle name="Normal 6 2 5" xfId="19372" xr:uid="{00000000-0005-0000-0000-0000684C0000}"/>
    <cellStyle name="Normal 6 2 50" xfId="19373" xr:uid="{00000000-0005-0000-0000-0000694C0000}"/>
    <cellStyle name="Normal 6 2 51" xfId="19374" xr:uid="{00000000-0005-0000-0000-00006A4C0000}"/>
    <cellStyle name="Normal 6 2 52" xfId="19375" xr:uid="{00000000-0005-0000-0000-00006B4C0000}"/>
    <cellStyle name="Normal 6 2 53" xfId="19376" xr:uid="{00000000-0005-0000-0000-00006C4C0000}"/>
    <cellStyle name="Normal 6 2 54" xfId="19377" xr:uid="{00000000-0005-0000-0000-00006D4C0000}"/>
    <cellStyle name="Normal 6 2 55" xfId="19378" xr:uid="{00000000-0005-0000-0000-00006E4C0000}"/>
    <cellStyle name="Normal 6 2 56" xfId="19379" xr:uid="{00000000-0005-0000-0000-00006F4C0000}"/>
    <cellStyle name="Normal 6 2 57" xfId="19380" xr:uid="{00000000-0005-0000-0000-0000704C0000}"/>
    <cellStyle name="Normal 6 2 58" xfId="19381" xr:uid="{00000000-0005-0000-0000-0000714C0000}"/>
    <cellStyle name="Normal 6 2 59" xfId="19382" xr:uid="{00000000-0005-0000-0000-0000724C0000}"/>
    <cellStyle name="Normal 6 2 6" xfId="19383" xr:uid="{00000000-0005-0000-0000-0000734C0000}"/>
    <cellStyle name="Normal 6 2 60" xfId="19384" xr:uid="{00000000-0005-0000-0000-0000744C0000}"/>
    <cellStyle name="Normal 6 2 61" xfId="19385" xr:uid="{00000000-0005-0000-0000-0000754C0000}"/>
    <cellStyle name="Normal 6 2 62" xfId="19386" xr:uid="{00000000-0005-0000-0000-0000764C0000}"/>
    <cellStyle name="Normal 6 2 63" xfId="19387" xr:uid="{00000000-0005-0000-0000-0000774C0000}"/>
    <cellStyle name="Normal 6 2 64" xfId="19388" xr:uid="{00000000-0005-0000-0000-0000784C0000}"/>
    <cellStyle name="Normal 6 2 65" xfId="19389" xr:uid="{00000000-0005-0000-0000-0000794C0000}"/>
    <cellStyle name="Normal 6 2 66" xfId="19390" xr:uid="{00000000-0005-0000-0000-00007A4C0000}"/>
    <cellStyle name="Normal 6 2 67" xfId="19391" xr:uid="{00000000-0005-0000-0000-00007B4C0000}"/>
    <cellStyle name="Normal 6 2 68" xfId="19392" xr:uid="{00000000-0005-0000-0000-00007C4C0000}"/>
    <cellStyle name="Normal 6 2 69" xfId="19393" xr:uid="{00000000-0005-0000-0000-00007D4C0000}"/>
    <cellStyle name="Normal 6 2 7" xfId="19394" xr:uid="{00000000-0005-0000-0000-00007E4C0000}"/>
    <cellStyle name="Normal 6 2 70" xfId="19395" xr:uid="{00000000-0005-0000-0000-00007F4C0000}"/>
    <cellStyle name="Normal 6 2 71" xfId="19396" xr:uid="{00000000-0005-0000-0000-0000804C0000}"/>
    <cellStyle name="Normal 6 2 72" xfId="19397" xr:uid="{00000000-0005-0000-0000-0000814C0000}"/>
    <cellStyle name="Normal 6 2 73" xfId="19398" xr:uid="{00000000-0005-0000-0000-0000824C0000}"/>
    <cellStyle name="Normal 6 2 74" xfId="19399" xr:uid="{00000000-0005-0000-0000-0000834C0000}"/>
    <cellStyle name="Normal 6 2 75" xfId="19400" xr:uid="{00000000-0005-0000-0000-0000844C0000}"/>
    <cellStyle name="Normal 6 2 76" xfId="19401" xr:uid="{00000000-0005-0000-0000-0000854C0000}"/>
    <cellStyle name="Normal 6 2 77" xfId="19402" xr:uid="{00000000-0005-0000-0000-0000864C0000}"/>
    <cellStyle name="Normal 6 2 78" xfId="19403" xr:uid="{00000000-0005-0000-0000-0000874C0000}"/>
    <cellStyle name="Normal 6 2 79" xfId="19404" xr:uid="{00000000-0005-0000-0000-0000884C0000}"/>
    <cellStyle name="Normal 6 2 8" xfId="19405" xr:uid="{00000000-0005-0000-0000-0000894C0000}"/>
    <cellStyle name="Normal 6 2 80" xfId="19406" xr:uid="{00000000-0005-0000-0000-00008A4C0000}"/>
    <cellStyle name="Normal 6 2 81" xfId="19407" xr:uid="{00000000-0005-0000-0000-00008B4C0000}"/>
    <cellStyle name="Normal 6 2 82" xfId="19408" xr:uid="{00000000-0005-0000-0000-00008C4C0000}"/>
    <cellStyle name="Normal 6 2 83" xfId="19409" xr:uid="{00000000-0005-0000-0000-00008D4C0000}"/>
    <cellStyle name="Normal 6 2 84" xfId="19410" xr:uid="{00000000-0005-0000-0000-00008E4C0000}"/>
    <cellStyle name="Normal 6 2 85" xfId="19411" xr:uid="{00000000-0005-0000-0000-00008F4C0000}"/>
    <cellStyle name="Normal 6 2 86" xfId="19412" xr:uid="{00000000-0005-0000-0000-0000904C0000}"/>
    <cellStyle name="Normal 6 2 87" xfId="19413" xr:uid="{00000000-0005-0000-0000-0000914C0000}"/>
    <cellStyle name="Normal 6 2 88" xfId="19414" xr:uid="{00000000-0005-0000-0000-0000924C0000}"/>
    <cellStyle name="Normal 6 2 89" xfId="19415" xr:uid="{00000000-0005-0000-0000-0000934C0000}"/>
    <cellStyle name="Normal 6 2 9" xfId="19416" xr:uid="{00000000-0005-0000-0000-0000944C0000}"/>
    <cellStyle name="Normal 6 2 90" xfId="19417" xr:uid="{00000000-0005-0000-0000-0000954C0000}"/>
    <cellStyle name="Normal 6 2 91" xfId="19418" xr:uid="{00000000-0005-0000-0000-0000964C0000}"/>
    <cellStyle name="Normal 6 2 92" xfId="19419" xr:uid="{00000000-0005-0000-0000-0000974C0000}"/>
    <cellStyle name="Normal 6 2 93" xfId="19420" xr:uid="{00000000-0005-0000-0000-0000984C0000}"/>
    <cellStyle name="Normal 6 2 94" xfId="19421" xr:uid="{00000000-0005-0000-0000-0000994C0000}"/>
    <cellStyle name="Normal 6 2 95" xfId="19422" xr:uid="{00000000-0005-0000-0000-00009A4C0000}"/>
    <cellStyle name="Normal 6 2 95 2" xfId="19423" xr:uid="{00000000-0005-0000-0000-00009B4C0000}"/>
    <cellStyle name="Normal 6 2 95 3" xfId="19424" xr:uid="{00000000-0005-0000-0000-00009C4C0000}"/>
    <cellStyle name="Normal 6 2 95 4" xfId="19425" xr:uid="{00000000-0005-0000-0000-00009D4C0000}"/>
    <cellStyle name="Normal 6 3" xfId="19426" xr:uid="{00000000-0005-0000-0000-00009E4C0000}"/>
    <cellStyle name="Normal 6 3 2" xfId="19427" xr:uid="{00000000-0005-0000-0000-00009F4C0000}"/>
    <cellStyle name="Normal 6 3 3" xfId="19428" xr:uid="{00000000-0005-0000-0000-0000A04C0000}"/>
    <cellStyle name="Normal 6 3 3 2" xfId="19429" xr:uid="{00000000-0005-0000-0000-0000A14C0000}"/>
    <cellStyle name="Normal 6 3 3 2 2" xfId="19430" xr:uid="{00000000-0005-0000-0000-0000A24C0000}"/>
    <cellStyle name="Normal 6 3 3 2 2 2" xfId="19431" xr:uid="{00000000-0005-0000-0000-0000A34C0000}"/>
    <cellStyle name="Normal 6 3 3 2 2 3" xfId="19432" xr:uid="{00000000-0005-0000-0000-0000A44C0000}"/>
    <cellStyle name="Normal 6 3 3 2 2 4" xfId="19433" xr:uid="{00000000-0005-0000-0000-0000A54C0000}"/>
    <cellStyle name="Normal 6 3 3 2 3" xfId="19434" xr:uid="{00000000-0005-0000-0000-0000A64C0000}"/>
    <cellStyle name="Normal 6 3 3 2 4" xfId="19435" xr:uid="{00000000-0005-0000-0000-0000A74C0000}"/>
    <cellStyle name="Normal 6 3 3 2 5" xfId="19436" xr:uid="{00000000-0005-0000-0000-0000A84C0000}"/>
    <cellStyle name="Normal 6 3 3 3" xfId="19437" xr:uid="{00000000-0005-0000-0000-0000A94C0000}"/>
    <cellStyle name="Normal 6 3 3 4" xfId="19438" xr:uid="{00000000-0005-0000-0000-0000AA4C0000}"/>
    <cellStyle name="Normal 6 3 3 4 2" xfId="19439" xr:uid="{00000000-0005-0000-0000-0000AB4C0000}"/>
    <cellStyle name="Normal 6 3 3 4 3" xfId="19440" xr:uid="{00000000-0005-0000-0000-0000AC4C0000}"/>
    <cellStyle name="Normal 6 3 3 4 4" xfId="19441" xr:uid="{00000000-0005-0000-0000-0000AD4C0000}"/>
    <cellStyle name="Normal 6 3 3 5" xfId="19442" xr:uid="{00000000-0005-0000-0000-0000AE4C0000}"/>
    <cellStyle name="Normal 6 3 3 6" xfId="19443" xr:uid="{00000000-0005-0000-0000-0000AF4C0000}"/>
    <cellStyle name="Normal 6 3 3 7" xfId="19444" xr:uid="{00000000-0005-0000-0000-0000B04C0000}"/>
    <cellStyle name="Normal 6 3 4" xfId="19445" xr:uid="{00000000-0005-0000-0000-0000B14C0000}"/>
    <cellStyle name="Normal 6 4" xfId="19446" xr:uid="{00000000-0005-0000-0000-0000B24C0000}"/>
    <cellStyle name="Normal 6 4 2" xfId="19447" xr:uid="{00000000-0005-0000-0000-0000B34C0000}"/>
    <cellStyle name="Normal 6 4 3" xfId="19448" xr:uid="{00000000-0005-0000-0000-0000B44C0000}"/>
    <cellStyle name="Normal 6 4 3 2" xfId="19449" xr:uid="{00000000-0005-0000-0000-0000B54C0000}"/>
    <cellStyle name="Normal 6 4 3 2 2" xfId="19450" xr:uid="{00000000-0005-0000-0000-0000B64C0000}"/>
    <cellStyle name="Normal 6 4 3 2 2 2" xfId="19451" xr:uid="{00000000-0005-0000-0000-0000B74C0000}"/>
    <cellStyle name="Normal 6 4 3 2 2 3" xfId="19452" xr:uid="{00000000-0005-0000-0000-0000B84C0000}"/>
    <cellStyle name="Normal 6 4 3 2 2 4" xfId="19453" xr:uid="{00000000-0005-0000-0000-0000B94C0000}"/>
    <cellStyle name="Normal 6 4 3 2 3" xfId="19454" xr:uid="{00000000-0005-0000-0000-0000BA4C0000}"/>
    <cellStyle name="Normal 6 4 3 2 4" xfId="19455" xr:uid="{00000000-0005-0000-0000-0000BB4C0000}"/>
    <cellStyle name="Normal 6 4 3 2 5" xfId="19456" xr:uid="{00000000-0005-0000-0000-0000BC4C0000}"/>
    <cellStyle name="Normal 6 4 3 3" xfId="19457" xr:uid="{00000000-0005-0000-0000-0000BD4C0000}"/>
    <cellStyle name="Normal 6 4 3 3 2" xfId="19458" xr:uid="{00000000-0005-0000-0000-0000BE4C0000}"/>
    <cellStyle name="Normal 6 4 3 3 3" xfId="19459" xr:uid="{00000000-0005-0000-0000-0000BF4C0000}"/>
    <cellStyle name="Normal 6 4 3 3 4" xfId="19460" xr:uid="{00000000-0005-0000-0000-0000C04C0000}"/>
    <cellStyle name="Normal 6 4 3 4" xfId="19461" xr:uid="{00000000-0005-0000-0000-0000C14C0000}"/>
    <cellStyle name="Normal 6 4 3 5" xfId="19462" xr:uid="{00000000-0005-0000-0000-0000C24C0000}"/>
    <cellStyle name="Normal 6 4 3 6" xfId="19463" xr:uid="{00000000-0005-0000-0000-0000C34C0000}"/>
    <cellStyle name="Normal 6 5" xfId="19464" xr:uid="{00000000-0005-0000-0000-0000C44C0000}"/>
    <cellStyle name="Normal 6 5 2" xfId="19465" xr:uid="{00000000-0005-0000-0000-0000C54C0000}"/>
    <cellStyle name="Normal 6 5 2 2" xfId="19466" xr:uid="{00000000-0005-0000-0000-0000C64C0000}"/>
    <cellStyle name="Normal 6 5 2 2 2" xfId="19467" xr:uid="{00000000-0005-0000-0000-0000C74C0000}"/>
    <cellStyle name="Normal 6 5 2 2 3" xfId="19468" xr:uid="{00000000-0005-0000-0000-0000C84C0000}"/>
    <cellStyle name="Normal 6 5 2 2 4" xfId="19469" xr:uid="{00000000-0005-0000-0000-0000C94C0000}"/>
    <cellStyle name="Normal 6 5 2 3" xfId="19470" xr:uid="{00000000-0005-0000-0000-0000CA4C0000}"/>
    <cellStyle name="Normal 6 5 2 4" xfId="19471" xr:uid="{00000000-0005-0000-0000-0000CB4C0000}"/>
    <cellStyle name="Normal 6 5 2 5" xfId="19472" xr:uid="{00000000-0005-0000-0000-0000CC4C0000}"/>
    <cellStyle name="Normal 6 5 3" xfId="19473" xr:uid="{00000000-0005-0000-0000-0000CD4C0000}"/>
    <cellStyle name="Normal 6 5 4" xfId="19474" xr:uid="{00000000-0005-0000-0000-0000CE4C0000}"/>
    <cellStyle name="Normal 6 5 4 2" xfId="19475" xr:uid="{00000000-0005-0000-0000-0000CF4C0000}"/>
    <cellStyle name="Normal 6 5 4 3" xfId="19476" xr:uid="{00000000-0005-0000-0000-0000D04C0000}"/>
    <cellStyle name="Normal 6 5 4 4" xfId="19477" xr:uid="{00000000-0005-0000-0000-0000D14C0000}"/>
    <cellStyle name="Normal 6 5 5" xfId="19478" xr:uid="{00000000-0005-0000-0000-0000D24C0000}"/>
    <cellStyle name="Normal 6 5 6" xfId="19479" xr:uid="{00000000-0005-0000-0000-0000D34C0000}"/>
    <cellStyle name="Normal 6 5 7" xfId="19480" xr:uid="{00000000-0005-0000-0000-0000D44C0000}"/>
    <cellStyle name="Normal 6 6" xfId="19481" xr:uid="{00000000-0005-0000-0000-0000D54C0000}"/>
    <cellStyle name="Normal 6 6 2" xfId="19482" xr:uid="{00000000-0005-0000-0000-0000D64C0000}"/>
    <cellStyle name="Normal 6 6 3" xfId="19483" xr:uid="{00000000-0005-0000-0000-0000D74C0000}"/>
    <cellStyle name="Normal 6 6 4" xfId="19484" xr:uid="{00000000-0005-0000-0000-0000D84C0000}"/>
    <cellStyle name="Normal 60" xfId="19485" xr:uid="{00000000-0005-0000-0000-0000D94C0000}"/>
    <cellStyle name="Normal 60 2" xfId="19486" xr:uid="{00000000-0005-0000-0000-0000DA4C0000}"/>
    <cellStyle name="Normal 60 3" xfId="19487" xr:uid="{00000000-0005-0000-0000-0000DB4C0000}"/>
    <cellStyle name="Normal 60 4" xfId="19488" xr:uid="{00000000-0005-0000-0000-0000DC4C0000}"/>
    <cellStyle name="Normal 61" xfId="19489" xr:uid="{00000000-0005-0000-0000-0000DD4C0000}"/>
    <cellStyle name="Normal 61 2" xfId="19490" xr:uid="{00000000-0005-0000-0000-0000DE4C0000}"/>
    <cellStyle name="Normal 61 3" xfId="19491" xr:uid="{00000000-0005-0000-0000-0000DF4C0000}"/>
    <cellStyle name="Normal 61 4" xfId="19492" xr:uid="{00000000-0005-0000-0000-0000E04C0000}"/>
    <cellStyle name="Normal 62" xfId="19493" xr:uid="{00000000-0005-0000-0000-0000E14C0000}"/>
    <cellStyle name="Normal 62 2" xfId="19494" xr:uid="{00000000-0005-0000-0000-0000E24C0000}"/>
    <cellStyle name="Normal 62 3" xfId="19495" xr:uid="{00000000-0005-0000-0000-0000E34C0000}"/>
    <cellStyle name="Normal 62 4" xfId="19496" xr:uid="{00000000-0005-0000-0000-0000E44C0000}"/>
    <cellStyle name="Normal 63" xfId="19497" xr:uid="{00000000-0005-0000-0000-0000E54C0000}"/>
    <cellStyle name="Normal 63 2" xfId="19498" xr:uid="{00000000-0005-0000-0000-0000E64C0000}"/>
    <cellStyle name="Normal 63 3" xfId="19499" xr:uid="{00000000-0005-0000-0000-0000E74C0000}"/>
    <cellStyle name="Normal 63 4" xfId="19500" xr:uid="{00000000-0005-0000-0000-0000E84C0000}"/>
    <cellStyle name="Normal 64" xfId="19501" xr:uid="{00000000-0005-0000-0000-0000E94C0000}"/>
    <cellStyle name="Normal 64 2" xfId="19502" xr:uid="{00000000-0005-0000-0000-0000EA4C0000}"/>
    <cellStyle name="Normal 64 3" xfId="19503" xr:uid="{00000000-0005-0000-0000-0000EB4C0000}"/>
    <cellStyle name="Normal 64 4" xfId="19504" xr:uid="{00000000-0005-0000-0000-0000EC4C0000}"/>
    <cellStyle name="Normal 65" xfId="19505" xr:uid="{00000000-0005-0000-0000-0000ED4C0000}"/>
    <cellStyle name="Normal 65 2" xfId="19506" xr:uid="{00000000-0005-0000-0000-0000EE4C0000}"/>
    <cellStyle name="Normal 65 3" xfId="19507" xr:uid="{00000000-0005-0000-0000-0000EF4C0000}"/>
    <cellStyle name="Normal 65 4" xfId="19508" xr:uid="{00000000-0005-0000-0000-0000F04C0000}"/>
    <cellStyle name="Normal 66" xfId="19509" xr:uid="{00000000-0005-0000-0000-0000F14C0000}"/>
    <cellStyle name="Normal 66 2" xfId="19510" xr:uid="{00000000-0005-0000-0000-0000F24C0000}"/>
    <cellStyle name="Normal 66 3" xfId="19511" xr:uid="{00000000-0005-0000-0000-0000F34C0000}"/>
    <cellStyle name="Normal 66 4" xfId="19512" xr:uid="{00000000-0005-0000-0000-0000F44C0000}"/>
    <cellStyle name="Normal 67" xfId="19513" xr:uid="{00000000-0005-0000-0000-0000F54C0000}"/>
    <cellStyle name="Normal 67 2" xfId="19514" xr:uid="{00000000-0005-0000-0000-0000F64C0000}"/>
    <cellStyle name="Normal 67 3" xfId="19515" xr:uid="{00000000-0005-0000-0000-0000F74C0000}"/>
    <cellStyle name="Normal 67 4" xfId="19516" xr:uid="{00000000-0005-0000-0000-0000F84C0000}"/>
    <cellStyle name="Normal 68" xfId="19517" xr:uid="{00000000-0005-0000-0000-0000F94C0000}"/>
    <cellStyle name="Normal 68 2" xfId="19518" xr:uid="{00000000-0005-0000-0000-0000FA4C0000}"/>
    <cellStyle name="Normal 68 3" xfId="19519" xr:uid="{00000000-0005-0000-0000-0000FB4C0000}"/>
    <cellStyle name="Normal 68 4" xfId="19520" xr:uid="{00000000-0005-0000-0000-0000FC4C0000}"/>
    <cellStyle name="Normal 69" xfId="19521" xr:uid="{00000000-0005-0000-0000-0000FD4C0000}"/>
    <cellStyle name="Normal 69 2" xfId="19522" xr:uid="{00000000-0005-0000-0000-0000FE4C0000}"/>
    <cellStyle name="Normal 69 3" xfId="19523" xr:uid="{00000000-0005-0000-0000-0000FF4C0000}"/>
    <cellStyle name="Normal 69 4" xfId="19524" xr:uid="{00000000-0005-0000-0000-0000004D0000}"/>
    <cellStyle name="Normal 7" xfId="19525" xr:uid="{00000000-0005-0000-0000-0000014D0000}"/>
    <cellStyle name="Normal 7 10" xfId="19526" xr:uid="{00000000-0005-0000-0000-0000024D0000}"/>
    <cellStyle name="Normal 7 10 2" xfId="19527" xr:uid="{00000000-0005-0000-0000-0000034D0000}"/>
    <cellStyle name="Normal 7 10 2 2" xfId="19528" xr:uid="{00000000-0005-0000-0000-0000044D0000}"/>
    <cellStyle name="Normal 7 10 2 2 2" xfId="19529" xr:uid="{00000000-0005-0000-0000-0000054D0000}"/>
    <cellStyle name="Normal 7 10 2 2 3" xfId="19530" xr:uid="{00000000-0005-0000-0000-0000064D0000}"/>
    <cellStyle name="Normal 7 10 2 2 4" xfId="19531" xr:uid="{00000000-0005-0000-0000-0000074D0000}"/>
    <cellStyle name="Normal 7 10 2 3" xfId="19532" xr:uid="{00000000-0005-0000-0000-0000084D0000}"/>
    <cellStyle name="Normal 7 10 2 4" xfId="19533" xr:uid="{00000000-0005-0000-0000-0000094D0000}"/>
    <cellStyle name="Normal 7 10 2 5" xfId="19534" xr:uid="{00000000-0005-0000-0000-00000A4D0000}"/>
    <cellStyle name="Normal 7 10 3" xfId="19535" xr:uid="{00000000-0005-0000-0000-00000B4D0000}"/>
    <cellStyle name="Normal 7 10 3 2" xfId="19536" xr:uid="{00000000-0005-0000-0000-00000C4D0000}"/>
    <cellStyle name="Normal 7 10 3 3" xfId="19537" xr:uid="{00000000-0005-0000-0000-00000D4D0000}"/>
    <cellStyle name="Normal 7 10 3 4" xfId="19538" xr:uid="{00000000-0005-0000-0000-00000E4D0000}"/>
    <cellStyle name="Normal 7 10 4" xfId="19539" xr:uid="{00000000-0005-0000-0000-00000F4D0000}"/>
    <cellStyle name="Normal 7 10 5" xfId="19540" xr:uid="{00000000-0005-0000-0000-0000104D0000}"/>
    <cellStyle name="Normal 7 10 6" xfId="19541" xr:uid="{00000000-0005-0000-0000-0000114D0000}"/>
    <cellStyle name="Normal 7 11" xfId="19542" xr:uid="{00000000-0005-0000-0000-0000124D0000}"/>
    <cellStyle name="Normal 7 11 2" xfId="19543" xr:uid="{00000000-0005-0000-0000-0000134D0000}"/>
    <cellStyle name="Normal 7 11 2 2" xfId="19544" xr:uid="{00000000-0005-0000-0000-0000144D0000}"/>
    <cellStyle name="Normal 7 11 2 2 2" xfId="19545" xr:uid="{00000000-0005-0000-0000-0000154D0000}"/>
    <cellStyle name="Normal 7 11 2 2 3" xfId="19546" xr:uid="{00000000-0005-0000-0000-0000164D0000}"/>
    <cellStyle name="Normal 7 11 2 2 4" xfId="19547" xr:uid="{00000000-0005-0000-0000-0000174D0000}"/>
    <cellStyle name="Normal 7 11 2 3" xfId="19548" xr:uid="{00000000-0005-0000-0000-0000184D0000}"/>
    <cellStyle name="Normal 7 11 2 4" xfId="19549" xr:uid="{00000000-0005-0000-0000-0000194D0000}"/>
    <cellStyle name="Normal 7 11 2 5" xfId="19550" xr:uid="{00000000-0005-0000-0000-00001A4D0000}"/>
    <cellStyle name="Normal 7 11 3" xfId="19551" xr:uid="{00000000-0005-0000-0000-00001B4D0000}"/>
    <cellStyle name="Normal 7 11 3 2" xfId="19552" xr:uid="{00000000-0005-0000-0000-00001C4D0000}"/>
    <cellStyle name="Normal 7 11 3 3" xfId="19553" xr:uid="{00000000-0005-0000-0000-00001D4D0000}"/>
    <cellStyle name="Normal 7 11 3 4" xfId="19554" xr:uid="{00000000-0005-0000-0000-00001E4D0000}"/>
    <cellStyle name="Normal 7 11 4" xfId="19555" xr:uid="{00000000-0005-0000-0000-00001F4D0000}"/>
    <cellStyle name="Normal 7 11 5" xfId="19556" xr:uid="{00000000-0005-0000-0000-0000204D0000}"/>
    <cellStyle name="Normal 7 11 6" xfId="19557" xr:uid="{00000000-0005-0000-0000-0000214D0000}"/>
    <cellStyle name="Normal 7 12" xfId="19558" xr:uid="{00000000-0005-0000-0000-0000224D0000}"/>
    <cellStyle name="Normal 7 12 2" xfId="19559" xr:uid="{00000000-0005-0000-0000-0000234D0000}"/>
    <cellStyle name="Normal 7 12 2 2" xfId="19560" xr:uid="{00000000-0005-0000-0000-0000244D0000}"/>
    <cellStyle name="Normal 7 12 2 2 2" xfId="19561" xr:uid="{00000000-0005-0000-0000-0000254D0000}"/>
    <cellStyle name="Normal 7 12 2 2 3" xfId="19562" xr:uid="{00000000-0005-0000-0000-0000264D0000}"/>
    <cellStyle name="Normal 7 12 2 2 4" xfId="19563" xr:uid="{00000000-0005-0000-0000-0000274D0000}"/>
    <cellStyle name="Normal 7 12 2 3" xfId="19564" xr:uid="{00000000-0005-0000-0000-0000284D0000}"/>
    <cellStyle name="Normal 7 12 2 4" xfId="19565" xr:uid="{00000000-0005-0000-0000-0000294D0000}"/>
    <cellStyle name="Normal 7 12 2 5" xfId="19566" xr:uid="{00000000-0005-0000-0000-00002A4D0000}"/>
    <cellStyle name="Normal 7 12 3" xfId="19567" xr:uid="{00000000-0005-0000-0000-00002B4D0000}"/>
    <cellStyle name="Normal 7 12 3 2" xfId="19568" xr:uid="{00000000-0005-0000-0000-00002C4D0000}"/>
    <cellStyle name="Normal 7 12 3 3" xfId="19569" xr:uid="{00000000-0005-0000-0000-00002D4D0000}"/>
    <cellStyle name="Normal 7 12 3 4" xfId="19570" xr:uid="{00000000-0005-0000-0000-00002E4D0000}"/>
    <cellStyle name="Normal 7 12 4" xfId="19571" xr:uid="{00000000-0005-0000-0000-00002F4D0000}"/>
    <cellStyle name="Normal 7 12 5" xfId="19572" xr:uid="{00000000-0005-0000-0000-0000304D0000}"/>
    <cellStyle name="Normal 7 12 6" xfId="19573" xr:uid="{00000000-0005-0000-0000-0000314D0000}"/>
    <cellStyle name="Normal 7 2" xfId="19574" xr:uid="{00000000-0005-0000-0000-0000324D0000}"/>
    <cellStyle name="Normal 7 2 10" xfId="19575" xr:uid="{00000000-0005-0000-0000-0000334D0000}"/>
    <cellStyle name="Normal 7 2 11" xfId="19576" xr:uid="{00000000-0005-0000-0000-0000344D0000}"/>
    <cellStyle name="Normal 7 2 12" xfId="19577" xr:uid="{00000000-0005-0000-0000-0000354D0000}"/>
    <cellStyle name="Normal 7 2 13" xfId="19578" xr:uid="{00000000-0005-0000-0000-0000364D0000}"/>
    <cellStyle name="Normal 7 2 14" xfId="19579" xr:uid="{00000000-0005-0000-0000-0000374D0000}"/>
    <cellStyle name="Normal 7 2 15" xfId="19580" xr:uid="{00000000-0005-0000-0000-0000384D0000}"/>
    <cellStyle name="Normal 7 2 16" xfId="19581" xr:uid="{00000000-0005-0000-0000-0000394D0000}"/>
    <cellStyle name="Normal 7 2 17" xfId="19582" xr:uid="{00000000-0005-0000-0000-00003A4D0000}"/>
    <cellStyle name="Normal 7 2 18" xfId="19583" xr:uid="{00000000-0005-0000-0000-00003B4D0000}"/>
    <cellStyle name="Normal 7 2 19" xfId="19584" xr:uid="{00000000-0005-0000-0000-00003C4D0000}"/>
    <cellStyle name="Normal 7 2 2" xfId="19585" xr:uid="{00000000-0005-0000-0000-00003D4D0000}"/>
    <cellStyle name="Normal 7 2 2 2" xfId="19586" xr:uid="{00000000-0005-0000-0000-00003E4D0000}"/>
    <cellStyle name="Normal 7 2 2 3" xfId="19587" xr:uid="{00000000-0005-0000-0000-00003F4D0000}"/>
    <cellStyle name="Normal 7 2 20" xfId="19588" xr:uid="{00000000-0005-0000-0000-0000404D0000}"/>
    <cellStyle name="Normal 7 2 21" xfId="19589" xr:uid="{00000000-0005-0000-0000-0000414D0000}"/>
    <cellStyle name="Normal 7 2 22" xfId="19590" xr:uid="{00000000-0005-0000-0000-0000424D0000}"/>
    <cellStyle name="Normal 7 2 23" xfId="19591" xr:uid="{00000000-0005-0000-0000-0000434D0000}"/>
    <cellStyle name="Normal 7 2 24" xfId="19592" xr:uid="{00000000-0005-0000-0000-0000444D0000}"/>
    <cellStyle name="Normal 7 2 25" xfId="19593" xr:uid="{00000000-0005-0000-0000-0000454D0000}"/>
    <cellStyle name="Normal 7 2 26" xfId="19594" xr:uid="{00000000-0005-0000-0000-0000464D0000}"/>
    <cellStyle name="Normal 7 2 27" xfId="19595" xr:uid="{00000000-0005-0000-0000-0000474D0000}"/>
    <cellStyle name="Normal 7 2 28" xfId="19596" xr:uid="{00000000-0005-0000-0000-0000484D0000}"/>
    <cellStyle name="Normal 7 2 29" xfId="19597" xr:uid="{00000000-0005-0000-0000-0000494D0000}"/>
    <cellStyle name="Normal 7 2 3" xfId="19598" xr:uid="{00000000-0005-0000-0000-00004A4D0000}"/>
    <cellStyle name="Normal 7 2 3 2" xfId="19599" xr:uid="{00000000-0005-0000-0000-00004B4D0000}"/>
    <cellStyle name="Normal 7 2 3 2 2" xfId="19600" xr:uid="{00000000-0005-0000-0000-00004C4D0000}"/>
    <cellStyle name="Normal 7 2 3 2 3" xfId="19601" xr:uid="{00000000-0005-0000-0000-00004D4D0000}"/>
    <cellStyle name="Normal 7 2 3 2 3 2" xfId="19602" xr:uid="{00000000-0005-0000-0000-00004E4D0000}"/>
    <cellStyle name="Normal 7 2 3 2 3 3" xfId="19603" xr:uid="{00000000-0005-0000-0000-00004F4D0000}"/>
    <cellStyle name="Normal 7 2 3 2 3 4" xfId="19604" xr:uid="{00000000-0005-0000-0000-0000504D0000}"/>
    <cellStyle name="Normal 7 2 3 2 4" xfId="19605" xr:uid="{00000000-0005-0000-0000-0000514D0000}"/>
    <cellStyle name="Normal 7 2 3 2 5" xfId="19606" xr:uid="{00000000-0005-0000-0000-0000524D0000}"/>
    <cellStyle name="Normal 7 2 3 2 6" xfId="19607" xr:uid="{00000000-0005-0000-0000-0000534D0000}"/>
    <cellStyle name="Normal 7 2 3 3" xfId="19608" xr:uid="{00000000-0005-0000-0000-0000544D0000}"/>
    <cellStyle name="Normal 7 2 3 3 2" xfId="19609" xr:uid="{00000000-0005-0000-0000-0000554D0000}"/>
    <cellStyle name="Normal 7 2 3 3 3" xfId="19610" xr:uid="{00000000-0005-0000-0000-0000564D0000}"/>
    <cellStyle name="Normal 7 2 3 3 4" xfId="19611" xr:uid="{00000000-0005-0000-0000-0000574D0000}"/>
    <cellStyle name="Normal 7 2 3 4" xfId="19612" xr:uid="{00000000-0005-0000-0000-0000584D0000}"/>
    <cellStyle name="Normal 7 2 3 5" xfId="19613" xr:uid="{00000000-0005-0000-0000-0000594D0000}"/>
    <cellStyle name="Normal 7 2 3 6" xfId="19614" xr:uid="{00000000-0005-0000-0000-00005A4D0000}"/>
    <cellStyle name="Normal 7 2 30" xfId="19615" xr:uid="{00000000-0005-0000-0000-00005B4D0000}"/>
    <cellStyle name="Normal 7 2 31" xfId="19616" xr:uid="{00000000-0005-0000-0000-00005C4D0000}"/>
    <cellStyle name="Normal 7 2 32" xfId="19617" xr:uid="{00000000-0005-0000-0000-00005D4D0000}"/>
    <cellStyle name="Normal 7 2 33" xfId="19618" xr:uid="{00000000-0005-0000-0000-00005E4D0000}"/>
    <cellStyle name="Normal 7 2 34" xfId="19619" xr:uid="{00000000-0005-0000-0000-00005F4D0000}"/>
    <cellStyle name="Normal 7 2 35" xfId="19620" xr:uid="{00000000-0005-0000-0000-0000604D0000}"/>
    <cellStyle name="Normal 7 2 36" xfId="19621" xr:uid="{00000000-0005-0000-0000-0000614D0000}"/>
    <cellStyle name="Normal 7 2 37" xfId="19622" xr:uid="{00000000-0005-0000-0000-0000624D0000}"/>
    <cellStyle name="Normal 7 2 38" xfId="19623" xr:uid="{00000000-0005-0000-0000-0000634D0000}"/>
    <cellStyle name="Normal 7 2 39" xfId="19624" xr:uid="{00000000-0005-0000-0000-0000644D0000}"/>
    <cellStyle name="Normal 7 2 4" xfId="19625" xr:uid="{00000000-0005-0000-0000-0000654D0000}"/>
    <cellStyle name="Normal 7 2 40" xfId="19626" xr:uid="{00000000-0005-0000-0000-0000664D0000}"/>
    <cellStyle name="Normal 7 2 41" xfId="19627" xr:uid="{00000000-0005-0000-0000-0000674D0000}"/>
    <cellStyle name="Normal 7 2 42" xfId="19628" xr:uid="{00000000-0005-0000-0000-0000684D0000}"/>
    <cellStyle name="Normal 7 2 43" xfId="19629" xr:uid="{00000000-0005-0000-0000-0000694D0000}"/>
    <cellStyle name="Normal 7 2 44" xfId="19630" xr:uid="{00000000-0005-0000-0000-00006A4D0000}"/>
    <cellStyle name="Normal 7 2 45" xfId="19631" xr:uid="{00000000-0005-0000-0000-00006B4D0000}"/>
    <cellStyle name="Normal 7 2 46" xfId="19632" xr:uid="{00000000-0005-0000-0000-00006C4D0000}"/>
    <cellStyle name="Normal 7 2 47" xfId="19633" xr:uid="{00000000-0005-0000-0000-00006D4D0000}"/>
    <cellStyle name="Normal 7 2 48" xfId="19634" xr:uid="{00000000-0005-0000-0000-00006E4D0000}"/>
    <cellStyle name="Normal 7 2 49" xfId="19635" xr:uid="{00000000-0005-0000-0000-00006F4D0000}"/>
    <cellStyle name="Normal 7 2 5" xfId="19636" xr:uid="{00000000-0005-0000-0000-0000704D0000}"/>
    <cellStyle name="Normal 7 2 50" xfId="19637" xr:uid="{00000000-0005-0000-0000-0000714D0000}"/>
    <cellStyle name="Normal 7 2 51" xfId="19638" xr:uid="{00000000-0005-0000-0000-0000724D0000}"/>
    <cellStyle name="Normal 7 2 52" xfId="19639" xr:uid="{00000000-0005-0000-0000-0000734D0000}"/>
    <cellStyle name="Normal 7 2 53" xfId="19640" xr:uid="{00000000-0005-0000-0000-0000744D0000}"/>
    <cellStyle name="Normal 7 2 54" xfId="19641" xr:uid="{00000000-0005-0000-0000-0000754D0000}"/>
    <cellStyle name="Normal 7 2 55" xfId="19642" xr:uid="{00000000-0005-0000-0000-0000764D0000}"/>
    <cellStyle name="Normal 7 2 56" xfId="19643" xr:uid="{00000000-0005-0000-0000-0000774D0000}"/>
    <cellStyle name="Normal 7 2 57" xfId="19644" xr:uid="{00000000-0005-0000-0000-0000784D0000}"/>
    <cellStyle name="Normal 7 2 58" xfId="19645" xr:uid="{00000000-0005-0000-0000-0000794D0000}"/>
    <cellStyle name="Normal 7 2 59" xfId="19646" xr:uid="{00000000-0005-0000-0000-00007A4D0000}"/>
    <cellStyle name="Normal 7 2 6" xfId="19647" xr:uid="{00000000-0005-0000-0000-00007B4D0000}"/>
    <cellStyle name="Normal 7 2 60" xfId="19648" xr:uid="{00000000-0005-0000-0000-00007C4D0000}"/>
    <cellStyle name="Normal 7 2 61" xfId="19649" xr:uid="{00000000-0005-0000-0000-00007D4D0000}"/>
    <cellStyle name="Normal 7 2 62" xfId="19650" xr:uid="{00000000-0005-0000-0000-00007E4D0000}"/>
    <cellStyle name="Normal 7 2 63" xfId="19651" xr:uid="{00000000-0005-0000-0000-00007F4D0000}"/>
    <cellStyle name="Normal 7 2 64" xfId="19652" xr:uid="{00000000-0005-0000-0000-0000804D0000}"/>
    <cellStyle name="Normal 7 2 65" xfId="19653" xr:uid="{00000000-0005-0000-0000-0000814D0000}"/>
    <cellStyle name="Normal 7 2 66" xfId="19654" xr:uid="{00000000-0005-0000-0000-0000824D0000}"/>
    <cellStyle name="Normal 7 2 67" xfId="19655" xr:uid="{00000000-0005-0000-0000-0000834D0000}"/>
    <cellStyle name="Normal 7 2 68" xfId="19656" xr:uid="{00000000-0005-0000-0000-0000844D0000}"/>
    <cellStyle name="Normal 7 2 69" xfId="19657" xr:uid="{00000000-0005-0000-0000-0000854D0000}"/>
    <cellStyle name="Normal 7 2 7" xfId="19658" xr:uid="{00000000-0005-0000-0000-0000864D0000}"/>
    <cellStyle name="Normal 7 2 70" xfId="19659" xr:uid="{00000000-0005-0000-0000-0000874D0000}"/>
    <cellStyle name="Normal 7 2 71" xfId="19660" xr:uid="{00000000-0005-0000-0000-0000884D0000}"/>
    <cellStyle name="Normal 7 2 72" xfId="19661" xr:uid="{00000000-0005-0000-0000-0000894D0000}"/>
    <cellStyle name="Normal 7 2 73" xfId="19662" xr:uid="{00000000-0005-0000-0000-00008A4D0000}"/>
    <cellStyle name="Normal 7 2 74" xfId="19663" xr:uid="{00000000-0005-0000-0000-00008B4D0000}"/>
    <cellStyle name="Normal 7 2 75" xfId="19664" xr:uid="{00000000-0005-0000-0000-00008C4D0000}"/>
    <cellStyle name="Normal 7 2 76" xfId="19665" xr:uid="{00000000-0005-0000-0000-00008D4D0000}"/>
    <cellStyle name="Normal 7 2 77" xfId="19666" xr:uid="{00000000-0005-0000-0000-00008E4D0000}"/>
    <cellStyle name="Normal 7 2 78" xfId="19667" xr:uid="{00000000-0005-0000-0000-00008F4D0000}"/>
    <cellStyle name="Normal 7 2 79" xfId="19668" xr:uid="{00000000-0005-0000-0000-0000904D0000}"/>
    <cellStyle name="Normal 7 2 8" xfId="19669" xr:uid="{00000000-0005-0000-0000-0000914D0000}"/>
    <cellStyle name="Normal 7 2 80" xfId="19670" xr:uid="{00000000-0005-0000-0000-0000924D0000}"/>
    <cellStyle name="Normal 7 2 81" xfId="19671" xr:uid="{00000000-0005-0000-0000-0000934D0000}"/>
    <cellStyle name="Normal 7 2 82" xfId="19672" xr:uid="{00000000-0005-0000-0000-0000944D0000}"/>
    <cellStyle name="Normal 7 2 83" xfId="19673" xr:uid="{00000000-0005-0000-0000-0000954D0000}"/>
    <cellStyle name="Normal 7 2 84" xfId="19674" xr:uid="{00000000-0005-0000-0000-0000964D0000}"/>
    <cellStyle name="Normal 7 2 85" xfId="19675" xr:uid="{00000000-0005-0000-0000-0000974D0000}"/>
    <cellStyle name="Normal 7 2 86" xfId="19676" xr:uid="{00000000-0005-0000-0000-0000984D0000}"/>
    <cellStyle name="Normal 7 2 87" xfId="19677" xr:uid="{00000000-0005-0000-0000-0000994D0000}"/>
    <cellStyle name="Normal 7 2 88" xfId="19678" xr:uid="{00000000-0005-0000-0000-00009A4D0000}"/>
    <cellStyle name="Normal 7 2 89" xfId="19679" xr:uid="{00000000-0005-0000-0000-00009B4D0000}"/>
    <cellStyle name="Normal 7 2 9" xfId="19680" xr:uid="{00000000-0005-0000-0000-00009C4D0000}"/>
    <cellStyle name="Normal 7 2 90" xfId="19681" xr:uid="{00000000-0005-0000-0000-00009D4D0000}"/>
    <cellStyle name="Normal 7 2 91" xfId="19682" xr:uid="{00000000-0005-0000-0000-00009E4D0000}"/>
    <cellStyle name="Normal 7 2 92" xfId="19683" xr:uid="{00000000-0005-0000-0000-00009F4D0000}"/>
    <cellStyle name="Normal 7 2 93" xfId="19684" xr:uid="{00000000-0005-0000-0000-0000A04D0000}"/>
    <cellStyle name="Normal 7 3" xfId="19685" xr:uid="{00000000-0005-0000-0000-0000A14D0000}"/>
    <cellStyle name="Normal 7 3 2" xfId="19686" xr:uid="{00000000-0005-0000-0000-0000A24D0000}"/>
    <cellStyle name="Normal 7 3 3" xfId="19687" xr:uid="{00000000-0005-0000-0000-0000A34D0000}"/>
    <cellStyle name="Normal 7 3 3 2" xfId="19688" xr:uid="{00000000-0005-0000-0000-0000A44D0000}"/>
    <cellStyle name="Normal 7 4" xfId="19689" xr:uid="{00000000-0005-0000-0000-0000A54D0000}"/>
    <cellStyle name="Normal 7 4 2" xfId="19690" xr:uid="{00000000-0005-0000-0000-0000A64D0000}"/>
    <cellStyle name="Normal 7 4 2 2" xfId="19691" xr:uid="{00000000-0005-0000-0000-0000A74D0000}"/>
    <cellStyle name="Normal 7 5" xfId="19692" xr:uid="{00000000-0005-0000-0000-0000A84D0000}"/>
    <cellStyle name="Normal 7 6" xfId="19693" xr:uid="{00000000-0005-0000-0000-0000A94D0000}"/>
    <cellStyle name="Normal 7 7" xfId="19694" xr:uid="{00000000-0005-0000-0000-0000AA4D0000}"/>
    <cellStyle name="Normal 7 8" xfId="19695" xr:uid="{00000000-0005-0000-0000-0000AB4D0000}"/>
    <cellStyle name="Normal 7 9" xfId="19696" xr:uid="{00000000-0005-0000-0000-0000AC4D0000}"/>
    <cellStyle name="Normal 7 9 2" xfId="19697" xr:uid="{00000000-0005-0000-0000-0000AD4D0000}"/>
    <cellStyle name="Normal 70" xfId="19698" xr:uid="{00000000-0005-0000-0000-0000AE4D0000}"/>
    <cellStyle name="Normal 70 2" xfId="19699" xr:uid="{00000000-0005-0000-0000-0000AF4D0000}"/>
    <cellStyle name="Normal 70 3" xfId="19700" xr:uid="{00000000-0005-0000-0000-0000B04D0000}"/>
    <cellStyle name="Normal 70 4" xfId="19701" xr:uid="{00000000-0005-0000-0000-0000B14D0000}"/>
    <cellStyle name="Normal 71" xfId="19702" xr:uid="{00000000-0005-0000-0000-0000B24D0000}"/>
    <cellStyle name="Normal 71 2" xfId="19703" xr:uid="{00000000-0005-0000-0000-0000B34D0000}"/>
    <cellStyle name="Normal 71 3" xfId="19704" xr:uid="{00000000-0005-0000-0000-0000B44D0000}"/>
    <cellStyle name="Normal 71 4" xfId="19705" xr:uid="{00000000-0005-0000-0000-0000B54D0000}"/>
    <cellStyle name="Normal 72" xfId="19706" xr:uid="{00000000-0005-0000-0000-0000B64D0000}"/>
    <cellStyle name="Normal 72 2" xfId="19707" xr:uid="{00000000-0005-0000-0000-0000B74D0000}"/>
    <cellStyle name="Normal 72 3" xfId="19708" xr:uid="{00000000-0005-0000-0000-0000B84D0000}"/>
    <cellStyle name="Normal 72 4" xfId="19709" xr:uid="{00000000-0005-0000-0000-0000B94D0000}"/>
    <cellStyle name="Normal 73" xfId="19710" xr:uid="{00000000-0005-0000-0000-0000BA4D0000}"/>
    <cellStyle name="Normal 73 2" xfId="19711" xr:uid="{00000000-0005-0000-0000-0000BB4D0000}"/>
    <cellStyle name="Normal 73 3" xfId="19712" xr:uid="{00000000-0005-0000-0000-0000BC4D0000}"/>
    <cellStyle name="Normal 73 4" xfId="19713" xr:uid="{00000000-0005-0000-0000-0000BD4D0000}"/>
    <cellStyle name="Normal 74" xfId="19714" xr:uid="{00000000-0005-0000-0000-0000BE4D0000}"/>
    <cellStyle name="Normal 74 2" xfId="19715" xr:uid="{00000000-0005-0000-0000-0000BF4D0000}"/>
    <cellStyle name="Normal 74 3" xfId="19716" xr:uid="{00000000-0005-0000-0000-0000C04D0000}"/>
    <cellStyle name="Normal 74 4" xfId="19717" xr:uid="{00000000-0005-0000-0000-0000C14D0000}"/>
    <cellStyle name="Normal 75" xfId="19718" xr:uid="{00000000-0005-0000-0000-0000C24D0000}"/>
    <cellStyle name="Normal 75 2" xfId="19719" xr:uid="{00000000-0005-0000-0000-0000C34D0000}"/>
    <cellStyle name="Normal 75 3" xfId="19720" xr:uid="{00000000-0005-0000-0000-0000C44D0000}"/>
    <cellStyle name="Normal 75 4" xfId="19721" xr:uid="{00000000-0005-0000-0000-0000C54D0000}"/>
    <cellStyle name="Normal 76" xfId="19722" xr:uid="{00000000-0005-0000-0000-0000C64D0000}"/>
    <cellStyle name="Normal 76 2" xfId="19723" xr:uid="{00000000-0005-0000-0000-0000C74D0000}"/>
    <cellStyle name="Normal 76 3" xfId="19724" xr:uid="{00000000-0005-0000-0000-0000C84D0000}"/>
    <cellStyle name="Normal 76 4" xfId="19725" xr:uid="{00000000-0005-0000-0000-0000C94D0000}"/>
    <cellStyle name="Normal 77" xfId="19726" xr:uid="{00000000-0005-0000-0000-0000CA4D0000}"/>
    <cellStyle name="Normal 77 2" xfId="19727" xr:uid="{00000000-0005-0000-0000-0000CB4D0000}"/>
    <cellStyle name="Normal 77 3" xfId="19728" xr:uid="{00000000-0005-0000-0000-0000CC4D0000}"/>
    <cellStyle name="Normal 77 4" xfId="19729" xr:uid="{00000000-0005-0000-0000-0000CD4D0000}"/>
    <cellStyle name="Normal 78" xfId="19730" xr:uid="{00000000-0005-0000-0000-0000CE4D0000}"/>
    <cellStyle name="Normal 78 2" xfId="19731" xr:uid="{00000000-0005-0000-0000-0000CF4D0000}"/>
    <cellStyle name="Normal 78 3" xfId="19732" xr:uid="{00000000-0005-0000-0000-0000D04D0000}"/>
    <cellStyle name="Normal 78 4" xfId="19733" xr:uid="{00000000-0005-0000-0000-0000D14D0000}"/>
    <cellStyle name="Normal 79" xfId="19734" xr:uid="{00000000-0005-0000-0000-0000D24D0000}"/>
    <cellStyle name="Normal 79 2" xfId="19735" xr:uid="{00000000-0005-0000-0000-0000D34D0000}"/>
    <cellStyle name="Normal 79 3" xfId="19736" xr:uid="{00000000-0005-0000-0000-0000D44D0000}"/>
    <cellStyle name="Normal 79 4" xfId="19737" xr:uid="{00000000-0005-0000-0000-0000D54D0000}"/>
    <cellStyle name="Normal 8" xfId="19738" xr:uid="{00000000-0005-0000-0000-0000D64D0000}"/>
    <cellStyle name="Normal 8 10" xfId="19739" xr:uid="{00000000-0005-0000-0000-0000D74D0000}"/>
    <cellStyle name="Normal 8 10 2" xfId="19740" xr:uid="{00000000-0005-0000-0000-0000D84D0000}"/>
    <cellStyle name="Normal 8 11" xfId="19741" xr:uid="{00000000-0005-0000-0000-0000D94D0000}"/>
    <cellStyle name="Normal 8 11 2" xfId="19742" xr:uid="{00000000-0005-0000-0000-0000DA4D0000}"/>
    <cellStyle name="Normal 8 11 2 2" xfId="19743" xr:uid="{00000000-0005-0000-0000-0000DB4D0000}"/>
    <cellStyle name="Normal 8 11 2 2 2" xfId="19744" xr:uid="{00000000-0005-0000-0000-0000DC4D0000}"/>
    <cellStyle name="Normal 8 11 2 2 3" xfId="19745" xr:uid="{00000000-0005-0000-0000-0000DD4D0000}"/>
    <cellStyle name="Normal 8 11 2 2 4" xfId="19746" xr:uid="{00000000-0005-0000-0000-0000DE4D0000}"/>
    <cellStyle name="Normal 8 11 2 3" xfId="19747" xr:uid="{00000000-0005-0000-0000-0000DF4D0000}"/>
    <cellStyle name="Normal 8 11 2 4" xfId="19748" xr:uid="{00000000-0005-0000-0000-0000E04D0000}"/>
    <cellStyle name="Normal 8 11 2 5" xfId="19749" xr:uid="{00000000-0005-0000-0000-0000E14D0000}"/>
    <cellStyle name="Normal 8 11 3" xfId="19750" xr:uid="{00000000-0005-0000-0000-0000E24D0000}"/>
    <cellStyle name="Normal 8 11 4" xfId="19751" xr:uid="{00000000-0005-0000-0000-0000E34D0000}"/>
    <cellStyle name="Normal 8 11 4 2" xfId="19752" xr:uid="{00000000-0005-0000-0000-0000E44D0000}"/>
    <cellStyle name="Normal 8 11 4 3" xfId="19753" xr:uid="{00000000-0005-0000-0000-0000E54D0000}"/>
    <cellStyle name="Normal 8 11 4 4" xfId="19754" xr:uid="{00000000-0005-0000-0000-0000E64D0000}"/>
    <cellStyle name="Normal 8 11 5" xfId="19755" xr:uid="{00000000-0005-0000-0000-0000E74D0000}"/>
    <cellStyle name="Normal 8 11 6" xfId="19756" xr:uid="{00000000-0005-0000-0000-0000E84D0000}"/>
    <cellStyle name="Normal 8 11 7" xfId="19757" xr:uid="{00000000-0005-0000-0000-0000E94D0000}"/>
    <cellStyle name="Normal 8 12" xfId="19758" xr:uid="{00000000-0005-0000-0000-0000EA4D0000}"/>
    <cellStyle name="Normal 8 13" xfId="19759" xr:uid="{00000000-0005-0000-0000-0000EB4D0000}"/>
    <cellStyle name="Normal 8 14" xfId="19760" xr:uid="{00000000-0005-0000-0000-0000EC4D0000}"/>
    <cellStyle name="Normal 8 15" xfId="19761" xr:uid="{00000000-0005-0000-0000-0000ED4D0000}"/>
    <cellStyle name="Normal 8 16" xfId="19762" xr:uid="{00000000-0005-0000-0000-0000EE4D0000}"/>
    <cellStyle name="Normal 8 17" xfId="19763" xr:uid="{00000000-0005-0000-0000-0000EF4D0000}"/>
    <cellStyle name="Normal 8 18" xfId="19764" xr:uid="{00000000-0005-0000-0000-0000F04D0000}"/>
    <cellStyle name="Normal 8 19" xfId="19765" xr:uid="{00000000-0005-0000-0000-0000F14D0000}"/>
    <cellStyle name="Normal 8 2" xfId="19766" xr:uid="{00000000-0005-0000-0000-0000F24D0000}"/>
    <cellStyle name="Normal 8 2 2" xfId="19767" xr:uid="{00000000-0005-0000-0000-0000F34D0000}"/>
    <cellStyle name="Normal 8 2 2 2" xfId="19768" xr:uid="{00000000-0005-0000-0000-0000F44D0000}"/>
    <cellStyle name="Normal 8 2 2 2 2" xfId="19769" xr:uid="{00000000-0005-0000-0000-0000F54D0000}"/>
    <cellStyle name="Normal 8 2 2 2 2 2" xfId="19770" xr:uid="{00000000-0005-0000-0000-0000F64D0000}"/>
    <cellStyle name="Normal 8 2 2 2 2 3" xfId="19771" xr:uid="{00000000-0005-0000-0000-0000F74D0000}"/>
    <cellStyle name="Normal 8 2 2 2 2 4" xfId="19772" xr:uid="{00000000-0005-0000-0000-0000F84D0000}"/>
    <cellStyle name="Normal 8 2 2 2 3" xfId="19773" xr:uid="{00000000-0005-0000-0000-0000F94D0000}"/>
    <cellStyle name="Normal 8 2 2 2 4" xfId="19774" xr:uid="{00000000-0005-0000-0000-0000FA4D0000}"/>
    <cellStyle name="Normal 8 2 2 2 5" xfId="19775" xr:uid="{00000000-0005-0000-0000-0000FB4D0000}"/>
    <cellStyle name="Normal 8 2 2 3" xfId="19776" xr:uid="{00000000-0005-0000-0000-0000FC4D0000}"/>
    <cellStyle name="Normal 8 2 2 4" xfId="19777" xr:uid="{00000000-0005-0000-0000-0000FD4D0000}"/>
    <cellStyle name="Normal 8 2 2 4 2" xfId="19778" xr:uid="{00000000-0005-0000-0000-0000FE4D0000}"/>
    <cellStyle name="Normal 8 2 2 4 3" xfId="19779" xr:uid="{00000000-0005-0000-0000-0000FF4D0000}"/>
    <cellStyle name="Normal 8 2 2 4 4" xfId="19780" xr:uid="{00000000-0005-0000-0000-0000004E0000}"/>
    <cellStyle name="Normal 8 2 2 5" xfId="19781" xr:uid="{00000000-0005-0000-0000-0000014E0000}"/>
    <cellStyle name="Normal 8 2 2 6" xfId="19782" xr:uid="{00000000-0005-0000-0000-0000024E0000}"/>
    <cellStyle name="Normal 8 2 2 7" xfId="19783" xr:uid="{00000000-0005-0000-0000-0000034E0000}"/>
    <cellStyle name="Normal 8 2 3" xfId="19784" xr:uid="{00000000-0005-0000-0000-0000044E0000}"/>
    <cellStyle name="Normal 8 2 3 2" xfId="19785" xr:uid="{00000000-0005-0000-0000-0000054E0000}"/>
    <cellStyle name="Normal 8 2 3 2 2" xfId="19786" xr:uid="{00000000-0005-0000-0000-0000064E0000}"/>
    <cellStyle name="Normal 8 2 3 2 2 2" xfId="19787" xr:uid="{00000000-0005-0000-0000-0000074E0000}"/>
    <cellStyle name="Normal 8 2 3 2 2 3" xfId="19788" xr:uid="{00000000-0005-0000-0000-0000084E0000}"/>
    <cellStyle name="Normal 8 2 3 2 2 4" xfId="19789" xr:uid="{00000000-0005-0000-0000-0000094E0000}"/>
    <cellStyle name="Normal 8 2 3 2 3" xfId="19790" xr:uid="{00000000-0005-0000-0000-00000A4E0000}"/>
    <cellStyle name="Normal 8 2 3 2 4" xfId="19791" xr:uid="{00000000-0005-0000-0000-00000B4E0000}"/>
    <cellStyle name="Normal 8 2 3 2 5" xfId="19792" xr:uid="{00000000-0005-0000-0000-00000C4E0000}"/>
    <cellStyle name="Normal 8 2 3 3" xfId="19793" xr:uid="{00000000-0005-0000-0000-00000D4E0000}"/>
    <cellStyle name="Normal 8 2 3 4" xfId="19794" xr:uid="{00000000-0005-0000-0000-00000E4E0000}"/>
    <cellStyle name="Normal 8 2 3 4 2" xfId="19795" xr:uid="{00000000-0005-0000-0000-00000F4E0000}"/>
    <cellStyle name="Normal 8 2 3 4 3" xfId="19796" xr:uid="{00000000-0005-0000-0000-0000104E0000}"/>
    <cellStyle name="Normal 8 2 3 4 4" xfId="19797" xr:uid="{00000000-0005-0000-0000-0000114E0000}"/>
    <cellStyle name="Normal 8 2 3 5" xfId="19798" xr:uid="{00000000-0005-0000-0000-0000124E0000}"/>
    <cellStyle name="Normal 8 2 3 6" xfId="19799" xr:uid="{00000000-0005-0000-0000-0000134E0000}"/>
    <cellStyle name="Normal 8 2 3 7" xfId="19800" xr:uid="{00000000-0005-0000-0000-0000144E0000}"/>
    <cellStyle name="Normal 8 2 4" xfId="19801" xr:uid="{00000000-0005-0000-0000-0000154E0000}"/>
    <cellStyle name="Normal 8 20" xfId="19802" xr:uid="{00000000-0005-0000-0000-0000164E0000}"/>
    <cellStyle name="Normal 8 21" xfId="19803" xr:uid="{00000000-0005-0000-0000-0000174E0000}"/>
    <cellStyle name="Normal 8 22" xfId="19804" xr:uid="{00000000-0005-0000-0000-0000184E0000}"/>
    <cellStyle name="Normal 8 23" xfId="19805" xr:uid="{00000000-0005-0000-0000-0000194E0000}"/>
    <cellStyle name="Normal 8 24" xfId="19806" xr:uid="{00000000-0005-0000-0000-00001A4E0000}"/>
    <cellStyle name="Normal 8 25" xfId="19807" xr:uid="{00000000-0005-0000-0000-00001B4E0000}"/>
    <cellStyle name="Normal 8 26" xfId="19808" xr:uid="{00000000-0005-0000-0000-00001C4E0000}"/>
    <cellStyle name="Normal 8 27" xfId="19809" xr:uid="{00000000-0005-0000-0000-00001D4E0000}"/>
    <cellStyle name="Normal 8 28" xfId="19810" xr:uid="{00000000-0005-0000-0000-00001E4E0000}"/>
    <cellStyle name="Normal 8 29" xfId="19811" xr:uid="{00000000-0005-0000-0000-00001F4E0000}"/>
    <cellStyle name="Normal 8 3" xfId="19812" xr:uid="{00000000-0005-0000-0000-0000204E0000}"/>
    <cellStyle name="Normal 8 3 2" xfId="19813" xr:uid="{00000000-0005-0000-0000-0000214E0000}"/>
    <cellStyle name="Normal 8 3 3" xfId="19814" xr:uid="{00000000-0005-0000-0000-0000224E0000}"/>
    <cellStyle name="Normal 8 3 3 2" xfId="19815" xr:uid="{00000000-0005-0000-0000-0000234E0000}"/>
    <cellStyle name="Normal 8 3 4" xfId="19816" xr:uid="{00000000-0005-0000-0000-0000244E0000}"/>
    <cellStyle name="Normal 8 30" xfId="19817" xr:uid="{00000000-0005-0000-0000-0000254E0000}"/>
    <cellStyle name="Normal 8 31" xfId="19818" xr:uid="{00000000-0005-0000-0000-0000264E0000}"/>
    <cellStyle name="Normal 8 32" xfId="19819" xr:uid="{00000000-0005-0000-0000-0000274E0000}"/>
    <cellStyle name="Normal 8 33" xfId="19820" xr:uid="{00000000-0005-0000-0000-0000284E0000}"/>
    <cellStyle name="Normal 8 34" xfId="19821" xr:uid="{00000000-0005-0000-0000-0000294E0000}"/>
    <cellStyle name="Normal 8 35" xfId="19822" xr:uid="{00000000-0005-0000-0000-00002A4E0000}"/>
    <cellStyle name="Normal 8 36" xfId="19823" xr:uid="{00000000-0005-0000-0000-00002B4E0000}"/>
    <cellStyle name="Normal 8 37" xfId="19824" xr:uid="{00000000-0005-0000-0000-00002C4E0000}"/>
    <cellStyle name="Normal 8 38" xfId="19825" xr:uid="{00000000-0005-0000-0000-00002D4E0000}"/>
    <cellStyle name="Normal 8 39" xfId="19826" xr:uid="{00000000-0005-0000-0000-00002E4E0000}"/>
    <cellStyle name="Normal 8 4" xfId="19827" xr:uid="{00000000-0005-0000-0000-00002F4E0000}"/>
    <cellStyle name="Normal 8 4 2" xfId="19828" xr:uid="{00000000-0005-0000-0000-0000304E0000}"/>
    <cellStyle name="Normal 8 4 2 2" xfId="19829" xr:uid="{00000000-0005-0000-0000-0000314E0000}"/>
    <cellStyle name="Normal 8 4 2 2 2" xfId="19830" xr:uid="{00000000-0005-0000-0000-0000324E0000}"/>
    <cellStyle name="Normal 8 4 2 2 2 2" xfId="19831" xr:uid="{00000000-0005-0000-0000-0000334E0000}"/>
    <cellStyle name="Normal 8 4 2 2 2 3" xfId="19832" xr:uid="{00000000-0005-0000-0000-0000344E0000}"/>
    <cellStyle name="Normal 8 4 2 2 2 4" xfId="19833" xr:uid="{00000000-0005-0000-0000-0000354E0000}"/>
    <cellStyle name="Normal 8 4 2 2 3" xfId="19834" xr:uid="{00000000-0005-0000-0000-0000364E0000}"/>
    <cellStyle name="Normal 8 4 2 2 4" xfId="19835" xr:uid="{00000000-0005-0000-0000-0000374E0000}"/>
    <cellStyle name="Normal 8 4 2 2 5" xfId="19836" xr:uid="{00000000-0005-0000-0000-0000384E0000}"/>
    <cellStyle name="Normal 8 4 2 3" xfId="19837" xr:uid="{00000000-0005-0000-0000-0000394E0000}"/>
    <cellStyle name="Normal 8 4 2 4" xfId="19838" xr:uid="{00000000-0005-0000-0000-00003A4E0000}"/>
    <cellStyle name="Normal 8 4 2 4 2" xfId="19839" xr:uid="{00000000-0005-0000-0000-00003B4E0000}"/>
    <cellStyle name="Normal 8 4 2 4 3" xfId="19840" xr:uid="{00000000-0005-0000-0000-00003C4E0000}"/>
    <cellStyle name="Normal 8 4 2 4 4" xfId="19841" xr:uid="{00000000-0005-0000-0000-00003D4E0000}"/>
    <cellStyle name="Normal 8 4 2 5" xfId="19842" xr:uid="{00000000-0005-0000-0000-00003E4E0000}"/>
    <cellStyle name="Normal 8 4 2 6" xfId="19843" xr:uid="{00000000-0005-0000-0000-00003F4E0000}"/>
    <cellStyle name="Normal 8 4 2 7" xfId="19844" xr:uid="{00000000-0005-0000-0000-0000404E0000}"/>
    <cellStyle name="Normal 8 4 3" xfId="19845" xr:uid="{00000000-0005-0000-0000-0000414E0000}"/>
    <cellStyle name="Normal 8 40" xfId="19846" xr:uid="{00000000-0005-0000-0000-0000424E0000}"/>
    <cellStyle name="Normal 8 41" xfId="19847" xr:uid="{00000000-0005-0000-0000-0000434E0000}"/>
    <cellStyle name="Normal 8 42" xfId="19848" xr:uid="{00000000-0005-0000-0000-0000444E0000}"/>
    <cellStyle name="Normal 8 43" xfId="19849" xr:uid="{00000000-0005-0000-0000-0000454E0000}"/>
    <cellStyle name="Normal 8 44" xfId="19850" xr:uid="{00000000-0005-0000-0000-0000464E0000}"/>
    <cellStyle name="Normal 8 45" xfId="19851" xr:uid="{00000000-0005-0000-0000-0000474E0000}"/>
    <cellStyle name="Normal 8 46" xfId="19852" xr:uid="{00000000-0005-0000-0000-0000484E0000}"/>
    <cellStyle name="Normal 8 47" xfId="19853" xr:uid="{00000000-0005-0000-0000-0000494E0000}"/>
    <cellStyle name="Normal 8 48" xfId="19854" xr:uid="{00000000-0005-0000-0000-00004A4E0000}"/>
    <cellStyle name="Normal 8 49" xfId="19855" xr:uid="{00000000-0005-0000-0000-00004B4E0000}"/>
    <cellStyle name="Normal 8 5" xfId="19856" xr:uid="{00000000-0005-0000-0000-00004C4E0000}"/>
    <cellStyle name="Normal 8 5 2" xfId="19857" xr:uid="{00000000-0005-0000-0000-00004D4E0000}"/>
    <cellStyle name="Normal 8 5 2 2" xfId="19858" xr:uid="{00000000-0005-0000-0000-00004E4E0000}"/>
    <cellStyle name="Normal 8 5 2 2 2" xfId="19859" xr:uid="{00000000-0005-0000-0000-00004F4E0000}"/>
    <cellStyle name="Normal 8 5 2 2 3" xfId="19860" xr:uid="{00000000-0005-0000-0000-0000504E0000}"/>
    <cellStyle name="Normal 8 5 2 2 4" xfId="19861" xr:uid="{00000000-0005-0000-0000-0000514E0000}"/>
    <cellStyle name="Normal 8 5 2 3" xfId="19862" xr:uid="{00000000-0005-0000-0000-0000524E0000}"/>
    <cellStyle name="Normal 8 5 2 4" xfId="19863" xr:uid="{00000000-0005-0000-0000-0000534E0000}"/>
    <cellStyle name="Normal 8 5 2 5" xfId="19864" xr:uid="{00000000-0005-0000-0000-0000544E0000}"/>
    <cellStyle name="Normal 8 5 3" xfId="19865" xr:uid="{00000000-0005-0000-0000-0000554E0000}"/>
    <cellStyle name="Normal 8 5 4" xfId="19866" xr:uid="{00000000-0005-0000-0000-0000564E0000}"/>
    <cellStyle name="Normal 8 5 4 2" xfId="19867" xr:uid="{00000000-0005-0000-0000-0000574E0000}"/>
    <cellStyle name="Normal 8 5 4 3" xfId="19868" xr:uid="{00000000-0005-0000-0000-0000584E0000}"/>
    <cellStyle name="Normal 8 5 4 4" xfId="19869" xr:uid="{00000000-0005-0000-0000-0000594E0000}"/>
    <cellStyle name="Normal 8 5 5" xfId="19870" xr:uid="{00000000-0005-0000-0000-00005A4E0000}"/>
    <cellStyle name="Normal 8 5 6" xfId="19871" xr:uid="{00000000-0005-0000-0000-00005B4E0000}"/>
    <cellStyle name="Normal 8 5 7" xfId="19872" xr:uid="{00000000-0005-0000-0000-00005C4E0000}"/>
    <cellStyle name="Normal 8 50" xfId="19873" xr:uid="{00000000-0005-0000-0000-00005D4E0000}"/>
    <cellStyle name="Normal 8 51" xfId="19874" xr:uid="{00000000-0005-0000-0000-00005E4E0000}"/>
    <cellStyle name="Normal 8 52" xfId="19875" xr:uid="{00000000-0005-0000-0000-00005F4E0000}"/>
    <cellStyle name="Normal 8 53" xfId="19876" xr:uid="{00000000-0005-0000-0000-0000604E0000}"/>
    <cellStyle name="Normal 8 54" xfId="19877" xr:uid="{00000000-0005-0000-0000-0000614E0000}"/>
    <cellStyle name="Normal 8 55" xfId="19878" xr:uid="{00000000-0005-0000-0000-0000624E0000}"/>
    <cellStyle name="Normal 8 56" xfId="19879" xr:uid="{00000000-0005-0000-0000-0000634E0000}"/>
    <cellStyle name="Normal 8 57" xfId="19880" xr:uid="{00000000-0005-0000-0000-0000644E0000}"/>
    <cellStyle name="Normal 8 58" xfId="19881" xr:uid="{00000000-0005-0000-0000-0000654E0000}"/>
    <cellStyle name="Normal 8 59" xfId="19882" xr:uid="{00000000-0005-0000-0000-0000664E0000}"/>
    <cellStyle name="Normal 8 6" xfId="19883" xr:uid="{00000000-0005-0000-0000-0000674E0000}"/>
    <cellStyle name="Normal 8 6 2" xfId="19884" xr:uid="{00000000-0005-0000-0000-0000684E0000}"/>
    <cellStyle name="Normal 8 6 2 2" xfId="19885" xr:uid="{00000000-0005-0000-0000-0000694E0000}"/>
    <cellStyle name="Normal 8 6 2 2 2" xfId="19886" xr:uid="{00000000-0005-0000-0000-00006A4E0000}"/>
    <cellStyle name="Normal 8 6 2 2 3" xfId="19887" xr:uid="{00000000-0005-0000-0000-00006B4E0000}"/>
    <cellStyle name="Normal 8 6 2 2 4" xfId="19888" xr:uid="{00000000-0005-0000-0000-00006C4E0000}"/>
    <cellStyle name="Normal 8 6 2 3" xfId="19889" xr:uid="{00000000-0005-0000-0000-00006D4E0000}"/>
    <cellStyle name="Normal 8 6 2 4" xfId="19890" xr:uid="{00000000-0005-0000-0000-00006E4E0000}"/>
    <cellStyle name="Normal 8 6 2 5" xfId="19891" xr:uid="{00000000-0005-0000-0000-00006F4E0000}"/>
    <cellStyle name="Normal 8 6 3" xfId="19892" xr:uid="{00000000-0005-0000-0000-0000704E0000}"/>
    <cellStyle name="Normal 8 6 4" xfId="19893" xr:uid="{00000000-0005-0000-0000-0000714E0000}"/>
    <cellStyle name="Normal 8 6 4 2" xfId="19894" xr:uid="{00000000-0005-0000-0000-0000724E0000}"/>
    <cellStyle name="Normal 8 6 4 3" xfId="19895" xr:uid="{00000000-0005-0000-0000-0000734E0000}"/>
    <cellStyle name="Normal 8 6 4 4" xfId="19896" xr:uid="{00000000-0005-0000-0000-0000744E0000}"/>
    <cellStyle name="Normal 8 6 5" xfId="19897" xr:uid="{00000000-0005-0000-0000-0000754E0000}"/>
    <cellStyle name="Normal 8 6 6" xfId="19898" xr:uid="{00000000-0005-0000-0000-0000764E0000}"/>
    <cellStyle name="Normal 8 6 7" xfId="19899" xr:uid="{00000000-0005-0000-0000-0000774E0000}"/>
    <cellStyle name="Normal 8 60" xfId="19900" xr:uid="{00000000-0005-0000-0000-0000784E0000}"/>
    <cellStyle name="Normal 8 61" xfId="19901" xr:uid="{00000000-0005-0000-0000-0000794E0000}"/>
    <cellStyle name="Normal 8 62" xfId="19902" xr:uid="{00000000-0005-0000-0000-00007A4E0000}"/>
    <cellStyle name="Normal 8 63" xfId="19903" xr:uid="{00000000-0005-0000-0000-00007B4E0000}"/>
    <cellStyle name="Normal 8 64" xfId="19904" xr:uid="{00000000-0005-0000-0000-00007C4E0000}"/>
    <cellStyle name="Normal 8 65" xfId="19905" xr:uid="{00000000-0005-0000-0000-00007D4E0000}"/>
    <cellStyle name="Normal 8 66" xfId="19906" xr:uid="{00000000-0005-0000-0000-00007E4E0000}"/>
    <cellStyle name="Normal 8 67" xfId="19907" xr:uid="{00000000-0005-0000-0000-00007F4E0000}"/>
    <cellStyle name="Normal 8 68" xfId="19908" xr:uid="{00000000-0005-0000-0000-0000804E0000}"/>
    <cellStyle name="Normal 8 69" xfId="19909" xr:uid="{00000000-0005-0000-0000-0000814E0000}"/>
    <cellStyle name="Normal 8 7" xfId="19910" xr:uid="{00000000-0005-0000-0000-0000824E0000}"/>
    <cellStyle name="Normal 8 7 2" xfId="19911" xr:uid="{00000000-0005-0000-0000-0000834E0000}"/>
    <cellStyle name="Normal 8 7 2 2" xfId="19912" xr:uid="{00000000-0005-0000-0000-0000844E0000}"/>
    <cellStyle name="Normal 8 7 2 2 2" xfId="19913" xr:uid="{00000000-0005-0000-0000-0000854E0000}"/>
    <cellStyle name="Normal 8 7 2 2 3" xfId="19914" xr:uid="{00000000-0005-0000-0000-0000864E0000}"/>
    <cellStyle name="Normal 8 7 2 2 4" xfId="19915" xr:uid="{00000000-0005-0000-0000-0000874E0000}"/>
    <cellStyle name="Normal 8 7 2 3" xfId="19916" xr:uid="{00000000-0005-0000-0000-0000884E0000}"/>
    <cellStyle name="Normal 8 7 2 4" xfId="19917" xr:uid="{00000000-0005-0000-0000-0000894E0000}"/>
    <cellStyle name="Normal 8 7 2 5" xfId="19918" xr:uid="{00000000-0005-0000-0000-00008A4E0000}"/>
    <cellStyle name="Normal 8 7 3" xfId="19919" xr:uid="{00000000-0005-0000-0000-00008B4E0000}"/>
    <cellStyle name="Normal 8 7 4" xfId="19920" xr:uid="{00000000-0005-0000-0000-00008C4E0000}"/>
    <cellStyle name="Normal 8 7 4 2" xfId="19921" xr:uid="{00000000-0005-0000-0000-00008D4E0000}"/>
    <cellStyle name="Normal 8 7 4 3" xfId="19922" xr:uid="{00000000-0005-0000-0000-00008E4E0000}"/>
    <cellStyle name="Normal 8 7 4 4" xfId="19923" xr:uid="{00000000-0005-0000-0000-00008F4E0000}"/>
    <cellStyle name="Normal 8 7 5" xfId="19924" xr:uid="{00000000-0005-0000-0000-0000904E0000}"/>
    <cellStyle name="Normal 8 7 6" xfId="19925" xr:uid="{00000000-0005-0000-0000-0000914E0000}"/>
    <cellStyle name="Normal 8 7 7" xfId="19926" xr:uid="{00000000-0005-0000-0000-0000924E0000}"/>
    <cellStyle name="Normal 8 70" xfId="19927" xr:uid="{00000000-0005-0000-0000-0000934E0000}"/>
    <cellStyle name="Normal 8 71" xfId="19928" xr:uid="{00000000-0005-0000-0000-0000944E0000}"/>
    <cellStyle name="Normal 8 72" xfId="19929" xr:uid="{00000000-0005-0000-0000-0000954E0000}"/>
    <cellStyle name="Normal 8 73" xfId="19930" xr:uid="{00000000-0005-0000-0000-0000964E0000}"/>
    <cellStyle name="Normal 8 74" xfId="19931" xr:uid="{00000000-0005-0000-0000-0000974E0000}"/>
    <cellStyle name="Normal 8 75" xfId="19932" xr:uid="{00000000-0005-0000-0000-0000984E0000}"/>
    <cellStyle name="Normal 8 76" xfId="19933" xr:uid="{00000000-0005-0000-0000-0000994E0000}"/>
    <cellStyle name="Normal 8 77" xfId="19934" xr:uid="{00000000-0005-0000-0000-00009A4E0000}"/>
    <cellStyle name="Normal 8 78" xfId="19935" xr:uid="{00000000-0005-0000-0000-00009B4E0000}"/>
    <cellStyle name="Normal 8 79" xfId="19936" xr:uid="{00000000-0005-0000-0000-00009C4E0000}"/>
    <cellStyle name="Normal 8 8" xfId="19937" xr:uid="{00000000-0005-0000-0000-00009D4E0000}"/>
    <cellStyle name="Normal 8 8 2" xfId="19938" xr:uid="{00000000-0005-0000-0000-00009E4E0000}"/>
    <cellStyle name="Normal 8 8 2 2" xfId="19939" xr:uid="{00000000-0005-0000-0000-00009F4E0000}"/>
    <cellStyle name="Normal 8 8 2 2 2" xfId="19940" xr:uid="{00000000-0005-0000-0000-0000A04E0000}"/>
    <cellStyle name="Normal 8 8 2 2 3" xfId="19941" xr:uid="{00000000-0005-0000-0000-0000A14E0000}"/>
    <cellStyle name="Normal 8 8 2 2 4" xfId="19942" xr:uid="{00000000-0005-0000-0000-0000A24E0000}"/>
    <cellStyle name="Normal 8 8 2 3" xfId="19943" xr:uid="{00000000-0005-0000-0000-0000A34E0000}"/>
    <cellStyle name="Normal 8 8 2 4" xfId="19944" xr:uid="{00000000-0005-0000-0000-0000A44E0000}"/>
    <cellStyle name="Normal 8 8 2 5" xfId="19945" xr:uid="{00000000-0005-0000-0000-0000A54E0000}"/>
    <cellStyle name="Normal 8 8 3" xfId="19946" xr:uid="{00000000-0005-0000-0000-0000A64E0000}"/>
    <cellStyle name="Normal 8 8 4" xfId="19947" xr:uid="{00000000-0005-0000-0000-0000A74E0000}"/>
    <cellStyle name="Normal 8 8 4 2" xfId="19948" xr:uid="{00000000-0005-0000-0000-0000A84E0000}"/>
    <cellStyle name="Normal 8 8 4 3" xfId="19949" xr:uid="{00000000-0005-0000-0000-0000A94E0000}"/>
    <cellStyle name="Normal 8 8 4 4" xfId="19950" xr:uid="{00000000-0005-0000-0000-0000AA4E0000}"/>
    <cellStyle name="Normal 8 8 5" xfId="19951" xr:uid="{00000000-0005-0000-0000-0000AB4E0000}"/>
    <cellStyle name="Normal 8 8 6" xfId="19952" xr:uid="{00000000-0005-0000-0000-0000AC4E0000}"/>
    <cellStyle name="Normal 8 8 7" xfId="19953" xr:uid="{00000000-0005-0000-0000-0000AD4E0000}"/>
    <cellStyle name="Normal 8 80" xfId="19954" xr:uid="{00000000-0005-0000-0000-0000AE4E0000}"/>
    <cellStyle name="Normal 8 81" xfId="19955" xr:uid="{00000000-0005-0000-0000-0000AF4E0000}"/>
    <cellStyle name="Normal 8 82" xfId="19956" xr:uid="{00000000-0005-0000-0000-0000B04E0000}"/>
    <cellStyle name="Normal 8 83" xfId="19957" xr:uid="{00000000-0005-0000-0000-0000B14E0000}"/>
    <cellStyle name="Normal 8 84" xfId="19958" xr:uid="{00000000-0005-0000-0000-0000B24E0000}"/>
    <cellStyle name="Normal 8 85" xfId="19959" xr:uid="{00000000-0005-0000-0000-0000B34E0000}"/>
    <cellStyle name="Normal 8 86" xfId="19960" xr:uid="{00000000-0005-0000-0000-0000B44E0000}"/>
    <cellStyle name="Normal 8 87" xfId="19961" xr:uid="{00000000-0005-0000-0000-0000B54E0000}"/>
    <cellStyle name="Normal 8 88" xfId="19962" xr:uid="{00000000-0005-0000-0000-0000B64E0000}"/>
    <cellStyle name="Normal 8 89" xfId="19963" xr:uid="{00000000-0005-0000-0000-0000B74E0000}"/>
    <cellStyle name="Normal 8 9" xfId="19964" xr:uid="{00000000-0005-0000-0000-0000B84E0000}"/>
    <cellStyle name="Normal 8 9 2" xfId="19965" xr:uid="{00000000-0005-0000-0000-0000B94E0000}"/>
    <cellStyle name="Normal 8 90" xfId="19966" xr:uid="{00000000-0005-0000-0000-0000BA4E0000}"/>
    <cellStyle name="Normal 8 91" xfId="19967" xr:uid="{00000000-0005-0000-0000-0000BB4E0000}"/>
    <cellStyle name="Normal 8 92" xfId="19968" xr:uid="{00000000-0005-0000-0000-0000BC4E0000}"/>
    <cellStyle name="Normal 8 93" xfId="19969" xr:uid="{00000000-0005-0000-0000-0000BD4E0000}"/>
    <cellStyle name="Normal 8 94" xfId="19970" xr:uid="{00000000-0005-0000-0000-0000BE4E0000}"/>
    <cellStyle name="Normal 8 95" xfId="19971" xr:uid="{00000000-0005-0000-0000-0000BF4E0000}"/>
    <cellStyle name="Normal 8 95 2" xfId="19972" xr:uid="{00000000-0005-0000-0000-0000C04E0000}"/>
    <cellStyle name="Normal 8 95 3" xfId="19973" xr:uid="{00000000-0005-0000-0000-0000C14E0000}"/>
    <cellStyle name="Normal 8 95 4" xfId="19974" xr:uid="{00000000-0005-0000-0000-0000C24E0000}"/>
    <cellStyle name="Normal 80" xfId="19975" xr:uid="{00000000-0005-0000-0000-0000C34E0000}"/>
    <cellStyle name="Normal 80 2" xfId="19976" xr:uid="{00000000-0005-0000-0000-0000C44E0000}"/>
    <cellStyle name="Normal 80 3" xfId="19977" xr:uid="{00000000-0005-0000-0000-0000C54E0000}"/>
    <cellStyle name="Normal 80 4" xfId="19978" xr:uid="{00000000-0005-0000-0000-0000C64E0000}"/>
    <cellStyle name="Normal 81" xfId="19979" xr:uid="{00000000-0005-0000-0000-0000C74E0000}"/>
    <cellStyle name="Normal 81 2" xfId="19980" xr:uid="{00000000-0005-0000-0000-0000C84E0000}"/>
    <cellStyle name="Normal 81 3" xfId="19981" xr:uid="{00000000-0005-0000-0000-0000C94E0000}"/>
    <cellStyle name="Normal 81 4" xfId="19982" xr:uid="{00000000-0005-0000-0000-0000CA4E0000}"/>
    <cellStyle name="Normal 82" xfId="19983" xr:uid="{00000000-0005-0000-0000-0000CB4E0000}"/>
    <cellStyle name="Normal 82 2" xfId="19984" xr:uid="{00000000-0005-0000-0000-0000CC4E0000}"/>
    <cellStyle name="Normal 82 3" xfId="19985" xr:uid="{00000000-0005-0000-0000-0000CD4E0000}"/>
    <cellStyle name="Normal 82 4" xfId="19986" xr:uid="{00000000-0005-0000-0000-0000CE4E0000}"/>
    <cellStyle name="Normal 83" xfId="19987" xr:uid="{00000000-0005-0000-0000-0000CF4E0000}"/>
    <cellStyle name="Normal 83 2" xfId="19988" xr:uid="{00000000-0005-0000-0000-0000D04E0000}"/>
    <cellStyle name="Normal 83 3" xfId="19989" xr:uid="{00000000-0005-0000-0000-0000D14E0000}"/>
    <cellStyle name="Normal 83 4" xfId="19990" xr:uid="{00000000-0005-0000-0000-0000D24E0000}"/>
    <cellStyle name="Normal 84" xfId="19991" xr:uid="{00000000-0005-0000-0000-0000D34E0000}"/>
    <cellStyle name="Normal 84 2" xfId="19992" xr:uid="{00000000-0005-0000-0000-0000D44E0000}"/>
    <cellStyle name="Normal 84 3" xfId="19993" xr:uid="{00000000-0005-0000-0000-0000D54E0000}"/>
    <cellStyle name="Normal 84 4" xfId="19994" xr:uid="{00000000-0005-0000-0000-0000D64E0000}"/>
    <cellStyle name="Normal 85" xfId="19995" xr:uid="{00000000-0005-0000-0000-0000D74E0000}"/>
    <cellStyle name="Normal 85 2" xfId="19996" xr:uid="{00000000-0005-0000-0000-0000D84E0000}"/>
    <cellStyle name="Normal 85 3" xfId="19997" xr:uid="{00000000-0005-0000-0000-0000D94E0000}"/>
    <cellStyle name="Normal 85 4" xfId="19998" xr:uid="{00000000-0005-0000-0000-0000DA4E0000}"/>
    <cellStyle name="Normal 86" xfId="19999" xr:uid="{00000000-0005-0000-0000-0000DB4E0000}"/>
    <cellStyle name="Normal 86 2" xfId="20000" xr:uid="{00000000-0005-0000-0000-0000DC4E0000}"/>
    <cellStyle name="Normal 86 3" xfId="20001" xr:uid="{00000000-0005-0000-0000-0000DD4E0000}"/>
    <cellStyle name="Normal 86 4" xfId="20002" xr:uid="{00000000-0005-0000-0000-0000DE4E0000}"/>
    <cellStyle name="Normal 87" xfId="20003" xr:uid="{00000000-0005-0000-0000-0000DF4E0000}"/>
    <cellStyle name="Normal 87 2" xfId="20004" xr:uid="{00000000-0005-0000-0000-0000E04E0000}"/>
    <cellStyle name="Normal 87 3" xfId="20005" xr:uid="{00000000-0005-0000-0000-0000E14E0000}"/>
    <cellStyle name="Normal 87 4" xfId="20006" xr:uid="{00000000-0005-0000-0000-0000E24E0000}"/>
    <cellStyle name="Normal 88" xfId="20007" xr:uid="{00000000-0005-0000-0000-0000E34E0000}"/>
    <cellStyle name="Normal 88 2" xfId="20008" xr:uid="{00000000-0005-0000-0000-0000E44E0000}"/>
    <cellStyle name="Normal 88 3" xfId="20009" xr:uid="{00000000-0005-0000-0000-0000E54E0000}"/>
    <cellStyle name="Normal 88 4" xfId="20010" xr:uid="{00000000-0005-0000-0000-0000E64E0000}"/>
    <cellStyle name="Normal 89" xfId="20011" xr:uid="{00000000-0005-0000-0000-0000E74E0000}"/>
    <cellStyle name="Normal 89 2" xfId="20012" xr:uid="{00000000-0005-0000-0000-0000E84E0000}"/>
    <cellStyle name="Normal 89 3" xfId="20013" xr:uid="{00000000-0005-0000-0000-0000E94E0000}"/>
    <cellStyle name="Normal 89 4" xfId="20014" xr:uid="{00000000-0005-0000-0000-0000EA4E0000}"/>
    <cellStyle name="Normal 9" xfId="20015" xr:uid="{00000000-0005-0000-0000-0000EB4E0000}"/>
    <cellStyle name="Normal 9 10" xfId="20016" xr:uid="{00000000-0005-0000-0000-0000EC4E0000}"/>
    <cellStyle name="Normal 9 10 2" xfId="20017" xr:uid="{00000000-0005-0000-0000-0000ED4E0000}"/>
    <cellStyle name="Normal 9 11" xfId="20018" xr:uid="{00000000-0005-0000-0000-0000EE4E0000}"/>
    <cellStyle name="Normal 9 11 2" xfId="20019" xr:uid="{00000000-0005-0000-0000-0000EF4E0000}"/>
    <cellStyle name="Normal 9 11 3" xfId="20020" xr:uid="{00000000-0005-0000-0000-0000F04E0000}"/>
    <cellStyle name="Normal 9 11 3 2" xfId="20021" xr:uid="{00000000-0005-0000-0000-0000F14E0000}"/>
    <cellStyle name="Normal 9 11 3 3" xfId="20022" xr:uid="{00000000-0005-0000-0000-0000F24E0000}"/>
    <cellStyle name="Normal 9 11 3 4" xfId="20023" xr:uid="{00000000-0005-0000-0000-0000F34E0000}"/>
    <cellStyle name="Normal 9 11 4" xfId="20024" xr:uid="{00000000-0005-0000-0000-0000F44E0000}"/>
    <cellStyle name="Normal 9 11 5" xfId="20025" xr:uid="{00000000-0005-0000-0000-0000F54E0000}"/>
    <cellStyle name="Normal 9 11 6" xfId="20026" xr:uid="{00000000-0005-0000-0000-0000F64E0000}"/>
    <cellStyle name="Normal 9 12" xfId="20027" xr:uid="{00000000-0005-0000-0000-0000F74E0000}"/>
    <cellStyle name="Normal 9 13" xfId="20028" xr:uid="{00000000-0005-0000-0000-0000F84E0000}"/>
    <cellStyle name="Normal 9 14" xfId="20029" xr:uid="{00000000-0005-0000-0000-0000F94E0000}"/>
    <cellStyle name="Normal 9 15" xfId="20030" xr:uid="{00000000-0005-0000-0000-0000FA4E0000}"/>
    <cellStyle name="Normal 9 16" xfId="20031" xr:uid="{00000000-0005-0000-0000-0000FB4E0000}"/>
    <cellStyle name="Normal 9 17" xfId="20032" xr:uid="{00000000-0005-0000-0000-0000FC4E0000}"/>
    <cellStyle name="Normal 9 18" xfId="20033" xr:uid="{00000000-0005-0000-0000-0000FD4E0000}"/>
    <cellStyle name="Normal 9 19" xfId="20034" xr:uid="{00000000-0005-0000-0000-0000FE4E0000}"/>
    <cellStyle name="Normal 9 2" xfId="20035" xr:uid="{00000000-0005-0000-0000-0000FF4E0000}"/>
    <cellStyle name="Normal 9 2 2" xfId="20036" xr:uid="{00000000-0005-0000-0000-0000004F0000}"/>
    <cellStyle name="Normal 9 2 3" xfId="20037" xr:uid="{00000000-0005-0000-0000-0000014F0000}"/>
    <cellStyle name="Normal 9 2 3 2" xfId="20038" xr:uid="{00000000-0005-0000-0000-0000024F0000}"/>
    <cellStyle name="Normal 9 2 3 2 2" xfId="20039" xr:uid="{00000000-0005-0000-0000-0000034F0000}"/>
    <cellStyle name="Normal 9 2 3 2 2 2" xfId="20040" xr:uid="{00000000-0005-0000-0000-0000044F0000}"/>
    <cellStyle name="Normal 9 2 3 2 2 3" xfId="20041" xr:uid="{00000000-0005-0000-0000-0000054F0000}"/>
    <cellStyle name="Normal 9 2 3 2 2 4" xfId="20042" xr:uid="{00000000-0005-0000-0000-0000064F0000}"/>
    <cellStyle name="Normal 9 2 3 2 3" xfId="20043" xr:uid="{00000000-0005-0000-0000-0000074F0000}"/>
    <cellStyle name="Normal 9 2 3 2 4" xfId="20044" xr:uid="{00000000-0005-0000-0000-0000084F0000}"/>
    <cellStyle name="Normal 9 2 3 2 5" xfId="20045" xr:uid="{00000000-0005-0000-0000-0000094F0000}"/>
    <cellStyle name="Normal 9 2 3 3" xfId="20046" xr:uid="{00000000-0005-0000-0000-00000A4F0000}"/>
    <cellStyle name="Normal 9 2 3 4" xfId="20047" xr:uid="{00000000-0005-0000-0000-00000B4F0000}"/>
    <cellStyle name="Normal 9 2 3 4 2" xfId="20048" xr:uid="{00000000-0005-0000-0000-00000C4F0000}"/>
    <cellStyle name="Normal 9 2 3 4 3" xfId="20049" xr:uid="{00000000-0005-0000-0000-00000D4F0000}"/>
    <cellStyle name="Normal 9 2 3 4 4" xfId="20050" xr:uid="{00000000-0005-0000-0000-00000E4F0000}"/>
    <cellStyle name="Normal 9 2 3 5" xfId="20051" xr:uid="{00000000-0005-0000-0000-00000F4F0000}"/>
    <cellStyle name="Normal 9 2 3 6" xfId="20052" xr:uid="{00000000-0005-0000-0000-0000104F0000}"/>
    <cellStyle name="Normal 9 2 3 7" xfId="20053" xr:uid="{00000000-0005-0000-0000-0000114F0000}"/>
    <cellStyle name="Normal 9 2 4" xfId="20054" xr:uid="{00000000-0005-0000-0000-0000124F0000}"/>
    <cellStyle name="Normal 9 20" xfId="20055" xr:uid="{00000000-0005-0000-0000-0000134F0000}"/>
    <cellStyle name="Normal 9 21" xfId="20056" xr:uid="{00000000-0005-0000-0000-0000144F0000}"/>
    <cellStyle name="Normal 9 22" xfId="20057" xr:uid="{00000000-0005-0000-0000-0000154F0000}"/>
    <cellStyle name="Normal 9 23" xfId="20058" xr:uid="{00000000-0005-0000-0000-0000164F0000}"/>
    <cellStyle name="Normal 9 24" xfId="20059" xr:uid="{00000000-0005-0000-0000-0000174F0000}"/>
    <cellStyle name="Normal 9 25" xfId="20060" xr:uid="{00000000-0005-0000-0000-0000184F0000}"/>
    <cellStyle name="Normal 9 26" xfId="20061" xr:uid="{00000000-0005-0000-0000-0000194F0000}"/>
    <cellStyle name="Normal 9 27" xfId="20062" xr:uid="{00000000-0005-0000-0000-00001A4F0000}"/>
    <cellStyle name="Normal 9 28" xfId="20063" xr:uid="{00000000-0005-0000-0000-00001B4F0000}"/>
    <cellStyle name="Normal 9 29" xfId="20064" xr:uid="{00000000-0005-0000-0000-00001C4F0000}"/>
    <cellStyle name="Normal 9 3" xfId="20065" xr:uid="{00000000-0005-0000-0000-00001D4F0000}"/>
    <cellStyle name="Normal 9 3 2" xfId="20066" xr:uid="{00000000-0005-0000-0000-00001E4F0000}"/>
    <cellStyle name="Normal 9 3 2 2" xfId="20067" xr:uid="{00000000-0005-0000-0000-00001F4F0000}"/>
    <cellStyle name="Normal 9 3 2 2 2" xfId="20068" xr:uid="{00000000-0005-0000-0000-0000204F0000}"/>
    <cellStyle name="Normal 9 3 2 2 2 2" xfId="20069" xr:uid="{00000000-0005-0000-0000-0000214F0000}"/>
    <cellStyle name="Normal 9 3 2 2 2 3" xfId="20070" xr:uid="{00000000-0005-0000-0000-0000224F0000}"/>
    <cellStyle name="Normal 9 3 2 2 2 4" xfId="20071" xr:uid="{00000000-0005-0000-0000-0000234F0000}"/>
    <cellStyle name="Normal 9 3 2 2 3" xfId="20072" xr:uid="{00000000-0005-0000-0000-0000244F0000}"/>
    <cellStyle name="Normal 9 3 2 2 4" xfId="20073" xr:uid="{00000000-0005-0000-0000-0000254F0000}"/>
    <cellStyle name="Normal 9 3 2 2 5" xfId="20074" xr:uid="{00000000-0005-0000-0000-0000264F0000}"/>
    <cellStyle name="Normal 9 3 2 3" xfId="20075" xr:uid="{00000000-0005-0000-0000-0000274F0000}"/>
    <cellStyle name="Normal 9 3 2 4" xfId="20076" xr:uid="{00000000-0005-0000-0000-0000284F0000}"/>
    <cellStyle name="Normal 9 3 2 4 2" xfId="20077" xr:uid="{00000000-0005-0000-0000-0000294F0000}"/>
    <cellStyle name="Normal 9 3 2 4 3" xfId="20078" xr:uid="{00000000-0005-0000-0000-00002A4F0000}"/>
    <cellStyle name="Normal 9 3 2 4 4" xfId="20079" xr:uid="{00000000-0005-0000-0000-00002B4F0000}"/>
    <cellStyle name="Normal 9 3 2 5" xfId="20080" xr:uid="{00000000-0005-0000-0000-00002C4F0000}"/>
    <cellStyle name="Normal 9 3 2 6" xfId="20081" xr:uid="{00000000-0005-0000-0000-00002D4F0000}"/>
    <cellStyle name="Normal 9 3 2 7" xfId="20082" xr:uid="{00000000-0005-0000-0000-00002E4F0000}"/>
    <cellStyle name="Normal 9 3 3" xfId="20083" xr:uid="{00000000-0005-0000-0000-00002F4F0000}"/>
    <cellStyle name="Normal 9 3 4" xfId="20084" xr:uid="{00000000-0005-0000-0000-0000304F0000}"/>
    <cellStyle name="Normal 9 30" xfId="20085" xr:uid="{00000000-0005-0000-0000-0000314F0000}"/>
    <cellStyle name="Normal 9 31" xfId="20086" xr:uid="{00000000-0005-0000-0000-0000324F0000}"/>
    <cellStyle name="Normal 9 32" xfId="20087" xr:uid="{00000000-0005-0000-0000-0000334F0000}"/>
    <cellStyle name="Normal 9 33" xfId="20088" xr:uid="{00000000-0005-0000-0000-0000344F0000}"/>
    <cellStyle name="Normal 9 34" xfId="20089" xr:uid="{00000000-0005-0000-0000-0000354F0000}"/>
    <cellStyle name="Normal 9 35" xfId="20090" xr:uid="{00000000-0005-0000-0000-0000364F0000}"/>
    <cellStyle name="Normal 9 36" xfId="20091" xr:uid="{00000000-0005-0000-0000-0000374F0000}"/>
    <cellStyle name="Normal 9 37" xfId="20092" xr:uid="{00000000-0005-0000-0000-0000384F0000}"/>
    <cellStyle name="Normal 9 38" xfId="20093" xr:uid="{00000000-0005-0000-0000-0000394F0000}"/>
    <cellStyle name="Normal 9 39" xfId="20094" xr:uid="{00000000-0005-0000-0000-00003A4F0000}"/>
    <cellStyle name="Normal 9 4" xfId="20095" xr:uid="{00000000-0005-0000-0000-00003B4F0000}"/>
    <cellStyle name="Normal 9 4 2" xfId="20096" xr:uid="{00000000-0005-0000-0000-00003C4F0000}"/>
    <cellStyle name="Normal 9 4 3" xfId="20097" xr:uid="{00000000-0005-0000-0000-00003D4F0000}"/>
    <cellStyle name="Normal 9 4 3 2" xfId="20098" xr:uid="{00000000-0005-0000-0000-00003E4F0000}"/>
    <cellStyle name="Normal 9 4 3 2 2" xfId="20099" xr:uid="{00000000-0005-0000-0000-00003F4F0000}"/>
    <cellStyle name="Normal 9 4 3 2 2 2" xfId="20100" xr:uid="{00000000-0005-0000-0000-0000404F0000}"/>
    <cellStyle name="Normal 9 4 3 2 2 3" xfId="20101" xr:uid="{00000000-0005-0000-0000-0000414F0000}"/>
    <cellStyle name="Normal 9 4 3 2 2 4" xfId="20102" xr:uid="{00000000-0005-0000-0000-0000424F0000}"/>
    <cellStyle name="Normal 9 4 3 2 3" xfId="20103" xr:uid="{00000000-0005-0000-0000-0000434F0000}"/>
    <cellStyle name="Normal 9 4 3 2 4" xfId="20104" xr:uid="{00000000-0005-0000-0000-0000444F0000}"/>
    <cellStyle name="Normal 9 4 3 2 5" xfId="20105" xr:uid="{00000000-0005-0000-0000-0000454F0000}"/>
    <cellStyle name="Normal 9 4 3 3" xfId="20106" xr:uid="{00000000-0005-0000-0000-0000464F0000}"/>
    <cellStyle name="Normal 9 4 3 4" xfId="20107" xr:uid="{00000000-0005-0000-0000-0000474F0000}"/>
    <cellStyle name="Normal 9 4 3 4 2" xfId="20108" xr:uid="{00000000-0005-0000-0000-0000484F0000}"/>
    <cellStyle name="Normal 9 4 3 4 3" xfId="20109" xr:uid="{00000000-0005-0000-0000-0000494F0000}"/>
    <cellStyle name="Normal 9 4 3 4 4" xfId="20110" xr:uid="{00000000-0005-0000-0000-00004A4F0000}"/>
    <cellStyle name="Normal 9 4 3 5" xfId="20111" xr:uid="{00000000-0005-0000-0000-00004B4F0000}"/>
    <cellStyle name="Normal 9 4 3 6" xfId="20112" xr:uid="{00000000-0005-0000-0000-00004C4F0000}"/>
    <cellStyle name="Normal 9 4 3 7" xfId="20113" xr:uid="{00000000-0005-0000-0000-00004D4F0000}"/>
    <cellStyle name="Normal 9 4 4" xfId="20114" xr:uid="{00000000-0005-0000-0000-00004E4F0000}"/>
    <cellStyle name="Normal 9 40" xfId="20115" xr:uid="{00000000-0005-0000-0000-00004F4F0000}"/>
    <cellStyle name="Normal 9 41" xfId="20116" xr:uid="{00000000-0005-0000-0000-0000504F0000}"/>
    <cellStyle name="Normal 9 42" xfId="20117" xr:uid="{00000000-0005-0000-0000-0000514F0000}"/>
    <cellStyle name="Normal 9 43" xfId="20118" xr:uid="{00000000-0005-0000-0000-0000524F0000}"/>
    <cellStyle name="Normal 9 44" xfId="20119" xr:uid="{00000000-0005-0000-0000-0000534F0000}"/>
    <cellStyle name="Normal 9 45" xfId="20120" xr:uid="{00000000-0005-0000-0000-0000544F0000}"/>
    <cellStyle name="Normal 9 46" xfId="20121" xr:uid="{00000000-0005-0000-0000-0000554F0000}"/>
    <cellStyle name="Normal 9 47" xfId="20122" xr:uid="{00000000-0005-0000-0000-0000564F0000}"/>
    <cellStyle name="Normal 9 48" xfId="20123" xr:uid="{00000000-0005-0000-0000-0000574F0000}"/>
    <cellStyle name="Normal 9 49" xfId="20124" xr:uid="{00000000-0005-0000-0000-0000584F0000}"/>
    <cellStyle name="Normal 9 5" xfId="20125" xr:uid="{00000000-0005-0000-0000-0000594F0000}"/>
    <cellStyle name="Normal 9 5 10" xfId="20126" xr:uid="{00000000-0005-0000-0000-00005A4F0000}"/>
    <cellStyle name="Normal 9 5 2" xfId="20127" xr:uid="{00000000-0005-0000-0000-00005B4F0000}"/>
    <cellStyle name="Normal 9 5 2 2" xfId="20128" xr:uid="{00000000-0005-0000-0000-00005C4F0000}"/>
    <cellStyle name="Normal 9 5 2 2 2" xfId="20129" xr:uid="{00000000-0005-0000-0000-00005D4F0000}"/>
    <cellStyle name="Normal 9 5 2 2 2 2" xfId="20130" xr:uid="{00000000-0005-0000-0000-00005E4F0000}"/>
    <cellStyle name="Normal 9 5 2 2 2 3" xfId="20131" xr:uid="{00000000-0005-0000-0000-00005F4F0000}"/>
    <cellStyle name="Normal 9 5 2 2 2 4" xfId="20132" xr:uid="{00000000-0005-0000-0000-0000604F0000}"/>
    <cellStyle name="Normal 9 5 2 2 3" xfId="20133" xr:uid="{00000000-0005-0000-0000-0000614F0000}"/>
    <cellStyle name="Normal 9 5 2 2 4" xfId="20134" xr:uid="{00000000-0005-0000-0000-0000624F0000}"/>
    <cellStyle name="Normal 9 5 2 2 5" xfId="20135" xr:uid="{00000000-0005-0000-0000-0000634F0000}"/>
    <cellStyle name="Normal 9 5 2 3" xfId="20136" xr:uid="{00000000-0005-0000-0000-0000644F0000}"/>
    <cellStyle name="Normal 9 5 2 4" xfId="20137" xr:uid="{00000000-0005-0000-0000-0000654F0000}"/>
    <cellStyle name="Normal 9 5 2 4 2" xfId="20138" xr:uid="{00000000-0005-0000-0000-0000664F0000}"/>
    <cellStyle name="Normal 9 5 2 4 3" xfId="20139" xr:uid="{00000000-0005-0000-0000-0000674F0000}"/>
    <cellStyle name="Normal 9 5 2 4 4" xfId="20140" xr:uid="{00000000-0005-0000-0000-0000684F0000}"/>
    <cellStyle name="Normal 9 5 2 5" xfId="20141" xr:uid="{00000000-0005-0000-0000-0000694F0000}"/>
    <cellStyle name="Normal 9 5 2 6" xfId="20142" xr:uid="{00000000-0005-0000-0000-00006A4F0000}"/>
    <cellStyle name="Normal 9 5 2 7" xfId="20143" xr:uid="{00000000-0005-0000-0000-00006B4F0000}"/>
    <cellStyle name="Normal 9 5 3" xfId="20144" xr:uid="{00000000-0005-0000-0000-00006C4F0000}"/>
    <cellStyle name="Normal 9 5 3 2" xfId="20145" xr:uid="{00000000-0005-0000-0000-00006D4F0000}"/>
    <cellStyle name="Normal 9 5 3 2 2" xfId="20146" xr:uid="{00000000-0005-0000-0000-00006E4F0000}"/>
    <cellStyle name="Normal 9 5 3 2 2 2" xfId="20147" xr:uid="{00000000-0005-0000-0000-00006F4F0000}"/>
    <cellStyle name="Normal 9 5 3 2 2 3" xfId="20148" xr:uid="{00000000-0005-0000-0000-0000704F0000}"/>
    <cellStyle name="Normal 9 5 3 2 2 4" xfId="20149" xr:uid="{00000000-0005-0000-0000-0000714F0000}"/>
    <cellStyle name="Normal 9 5 3 2 3" xfId="20150" xr:uid="{00000000-0005-0000-0000-0000724F0000}"/>
    <cellStyle name="Normal 9 5 3 2 4" xfId="20151" xr:uid="{00000000-0005-0000-0000-0000734F0000}"/>
    <cellStyle name="Normal 9 5 3 2 5" xfId="20152" xr:uid="{00000000-0005-0000-0000-0000744F0000}"/>
    <cellStyle name="Normal 9 5 3 3" xfId="20153" xr:uid="{00000000-0005-0000-0000-0000754F0000}"/>
    <cellStyle name="Normal 9 5 3 3 2" xfId="20154" xr:uid="{00000000-0005-0000-0000-0000764F0000}"/>
    <cellStyle name="Normal 9 5 3 3 3" xfId="20155" xr:uid="{00000000-0005-0000-0000-0000774F0000}"/>
    <cellStyle name="Normal 9 5 3 3 4" xfId="20156" xr:uid="{00000000-0005-0000-0000-0000784F0000}"/>
    <cellStyle name="Normal 9 5 3 4" xfId="20157" xr:uid="{00000000-0005-0000-0000-0000794F0000}"/>
    <cellStyle name="Normal 9 5 3 5" xfId="20158" xr:uid="{00000000-0005-0000-0000-00007A4F0000}"/>
    <cellStyle name="Normal 9 5 3 6" xfId="20159" xr:uid="{00000000-0005-0000-0000-00007B4F0000}"/>
    <cellStyle name="Normal 9 5 4" xfId="20160" xr:uid="{00000000-0005-0000-0000-00007C4F0000}"/>
    <cellStyle name="Normal 9 5 4 2" xfId="20161" xr:uid="{00000000-0005-0000-0000-00007D4F0000}"/>
    <cellStyle name="Normal 9 5 4 2 2" xfId="20162" xr:uid="{00000000-0005-0000-0000-00007E4F0000}"/>
    <cellStyle name="Normal 9 5 4 2 2 2" xfId="20163" xr:uid="{00000000-0005-0000-0000-00007F4F0000}"/>
    <cellStyle name="Normal 9 5 4 2 2 3" xfId="20164" xr:uid="{00000000-0005-0000-0000-0000804F0000}"/>
    <cellStyle name="Normal 9 5 4 2 2 4" xfId="20165" xr:uid="{00000000-0005-0000-0000-0000814F0000}"/>
    <cellStyle name="Normal 9 5 4 2 3" xfId="20166" xr:uid="{00000000-0005-0000-0000-0000824F0000}"/>
    <cellStyle name="Normal 9 5 4 2 4" xfId="20167" xr:uid="{00000000-0005-0000-0000-0000834F0000}"/>
    <cellStyle name="Normal 9 5 4 2 5" xfId="20168" xr:uid="{00000000-0005-0000-0000-0000844F0000}"/>
    <cellStyle name="Normal 9 5 4 3" xfId="20169" xr:uid="{00000000-0005-0000-0000-0000854F0000}"/>
    <cellStyle name="Normal 9 5 4 3 2" xfId="20170" xr:uid="{00000000-0005-0000-0000-0000864F0000}"/>
    <cellStyle name="Normal 9 5 4 3 3" xfId="20171" xr:uid="{00000000-0005-0000-0000-0000874F0000}"/>
    <cellStyle name="Normal 9 5 4 3 4" xfId="20172" xr:uid="{00000000-0005-0000-0000-0000884F0000}"/>
    <cellStyle name="Normal 9 5 4 4" xfId="20173" xr:uid="{00000000-0005-0000-0000-0000894F0000}"/>
    <cellStyle name="Normal 9 5 4 5" xfId="20174" xr:uid="{00000000-0005-0000-0000-00008A4F0000}"/>
    <cellStyle name="Normal 9 5 4 6" xfId="20175" xr:uid="{00000000-0005-0000-0000-00008B4F0000}"/>
    <cellStyle name="Normal 9 5 5" xfId="20176" xr:uid="{00000000-0005-0000-0000-00008C4F0000}"/>
    <cellStyle name="Normal 9 5 5 2" xfId="20177" xr:uid="{00000000-0005-0000-0000-00008D4F0000}"/>
    <cellStyle name="Normal 9 5 5 2 2" xfId="20178" xr:uid="{00000000-0005-0000-0000-00008E4F0000}"/>
    <cellStyle name="Normal 9 5 5 2 3" xfId="20179" xr:uid="{00000000-0005-0000-0000-00008F4F0000}"/>
    <cellStyle name="Normal 9 5 5 2 4" xfId="20180" xr:uid="{00000000-0005-0000-0000-0000904F0000}"/>
    <cellStyle name="Normal 9 5 5 3" xfId="20181" xr:uid="{00000000-0005-0000-0000-0000914F0000}"/>
    <cellStyle name="Normal 9 5 5 4" xfId="20182" xr:uid="{00000000-0005-0000-0000-0000924F0000}"/>
    <cellStyle name="Normal 9 5 5 5" xfId="20183" xr:uid="{00000000-0005-0000-0000-0000934F0000}"/>
    <cellStyle name="Normal 9 5 6" xfId="20184" xr:uid="{00000000-0005-0000-0000-0000944F0000}"/>
    <cellStyle name="Normal 9 5 7" xfId="20185" xr:uid="{00000000-0005-0000-0000-0000954F0000}"/>
    <cellStyle name="Normal 9 5 7 2" xfId="20186" xr:uid="{00000000-0005-0000-0000-0000964F0000}"/>
    <cellStyle name="Normal 9 5 7 3" xfId="20187" xr:uid="{00000000-0005-0000-0000-0000974F0000}"/>
    <cellStyle name="Normal 9 5 7 4" xfId="20188" xr:uid="{00000000-0005-0000-0000-0000984F0000}"/>
    <cellStyle name="Normal 9 5 8" xfId="20189" xr:uid="{00000000-0005-0000-0000-0000994F0000}"/>
    <cellStyle name="Normal 9 5 9" xfId="20190" xr:uid="{00000000-0005-0000-0000-00009A4F0000}"/>
    <cellStyle name="Normal 9 50" xfId="20191" xr:uid="{00000000-0005-0000-0000-00009B4F0000}"/>
    <cellStyle name="Normal 9 51" xfId="20192" xr:uid="{00000000-0005-0000-0000-00009C4F0000}"/>
    <cellStyle name="Normal 9 52" xfId="20193" xr:uid="{00000000-0005-0000-0000-00009D4F0000}"/>
    <cellStyle name="Normal 9 53" xfId="20194" xr:uid="{00000000-0005-0000-0000-00009E4F0000}"/>
    <cellStyle name="Normal 9 54" xfId="20195" xr:uid="{00000000-0005-0000-0000-00009F4F0000}"/>
    <cellStyle name="Normal 9 55" xfId="20196" xr:uid="{00000000-0005-0000-0000-0000A04F0000}"/>
    <cellStyle name="Normal 9 56" xfId="20197" xr:uid="{00000000-0005-0000-0000-0000A14F0000}"/>
    <cellStyle name="Normal 9 57" xfId="20198" xr:uid="{00000000-0005-0000-0000-0000A24F0000}"/>
    <cellStyle name="Normal 9 58" xfId="20199" xr:uid="{00000000-0005-0000-0000-0000A34F0000}"/>
    <cellStyle name="Normal 9 59" xfId="20200" xr:uid="{00000000-0005-0000-0000-0000A44F0000}"/>
    <cellStyle name="Normal 9 6" xfId="20201" xr:uid="{00000000-0005-0000-0000-0000A54F0000}"/>
    <cellStyle name="Normal 9 6 2" xfId="20202" xr:uid="{00000000-0005-0000-0000-0000A64F0000}"/>
    <cellStyle name="Normal 9 6 2 2" xfId="20203" xr:uid="{00000000-0005-0000-0000-0000A74F0000}"/>
    <cellStyle name="Normal 9 6 2 2 2" xfId="20204" xr:uid="{00000000-0005-0000-0000-0000A84F0000}"/>
    <cellStyle name="Normal 9 6 2 2 2 2" xfId="20205" xr:uid="{00000000-0005-0000-0000-0000A94F0000}"/>
    <cellStyle name="Normal 9 6 2 2 2 3" xfId="20206" xr:uid="{00000000-0005-0000-0000-0000AA4F0000}"/>
    <cellStyle name="Normal 9 6 2 2 2 4" xfId="20207" xr:uid="{00000000-0005-0000-0000-0000AB4F0000}"/>
    <cellStyle name="Normal 9 6 2 2 3" xfId="20208" xr:uid="{00000000-0005-0000-0000-0000AC4F0000}"/>
    <cellStyle name="Normal 9 6 2 2 4" xfId="20209" xr:uid="{00000000-0005-0000-0000-0000AD4F0000}"/>
    <cellStyle name="Normal 9 6 2 2 5" xfId="20210" xr:uid="{00000000-0005-0000-0000-0000AE4F0000}"/>
    <cellStyle name="Normal 9 6 2 3" xfId="20211" xr:uid="{00000000-0005-0000-0000-0000AF4F0000}"/>
    <cellStyle name="Normal 9 6 2 3 2" xfId="20212" xr:uid="{00000000-0005-0000-0000-0000B04F0000}"/>
    <cellStyle name="Normal 9 6 2 3 3" xfId="20213" xr:uid="{00000000-0005-0000-0000-0000B14F0000}"/>
    <cellStyle name="Normal 9 6 2 3 4" xfId="20214" xr:uid="{00000000-0005-0000-0000-0000B24F0000}"/>
    <cellStyle name="Normal 9 6 2 4" xfId="20215" xr:uid="{00000000-0005-0000-0000-0000B34F0000}"/>
    <cellStyle name="Normal 9 6 2 5" xfId="20216" xr:uid="{00000000-0005-0000-0000-0000B44F0000}"/>
    <cellStyle name="Normal 9 6 2 6" xfId="20217" xr:uid="{00000000-0005-0000-0000-0000B54F0000}"/>
    <cellStyle name="Normal 9 6 3" xfId="20218" xr:uid="{00000000-0005-0000-0000-0000B64F0000}"/>
    <cellStyle name="Normal 9 6 3 2" xfId="20219" xr:uid="{00000000-0005-0000-0000-0000B74F0000}"/>
    <cellStyle name="Normal 9 6 3 2 2" xfId="20220" xr:uid="{00000000-0005-0000-0000-0000B84F0000}"/>
    <cellStyle name="Normal 9 6 3 2 3" xfId="20221" xr:uid="{00000000-0005-0000-0000-0000B94F0000}"/>
    <cellStyle name="Normal 9 6 3 2 4" xfId="20222" xr:uid="{00000000-0005-0000-0000-0000BA4F0000}"/>
    <cellStyle name="Normal 9 6 3 3" xfId="20223" xr:uid="{00000000-0005-0000-0000-0000BB4F0000}"/>
    <cellStyle name="Normal 9 6 3 4" xfId="20224" xr:uid="{00000000-0005-0000-0000-0000BC4F0000}"/>
    <cellStyle name="Normal 9 6 3 5" xfId="20225" xr:uid="{00000000-0005-0000-0000-0000BD4F0000}"/>
    <cellStyle name="Normal 9 6 4" xfId="20226" xr:uid="{00000000-0005-0000-0000-0000BE4F0000}"/>
    <cellStyle name="Normal 9 6 5" xfId="20227" xr:uid="{00000000-0005-0000-0000-0000BF4F0000}"/>
    <cellStyle name="Normal 9 6 5 2" xfId="20228" xr:uid="{00000000-0005-0000-0000-0000C04F0000}"/>
    <cellStyle name="Normal 9 6 5 3" xfId="20229" xr:uid="{00000000-0005-0000-0000-0000C14F0000}"/>
    <cellStyle name="Normal 9 6 5 4" xfId="20230" xr:uid="{00000000-0005-0000-0000-0000C24F0000}"/>
    <cellStyle name="Normal 9 6 6" xfId="20231" xr:uid="{00000000-0005-0000-0000-0000C34F0000}"/>
    <cellStyle name="Normal 9 6 7" xfId="20232" xr:uid="{00000000-0005-0000-0000-0000C44F0000}"/>
    <cellStyle name="Normal 9 6 8" xfId="20233" xr:uid="{00000000-0005-0000-0000-0000C54F0000}"/>
    <cellStyle name="Normal 9 60" xfId="20234" xr:uid="{00000000-0005-0000-0000-0000C64F0000}"/>
    <cellStyle name="Normal 9 61" xfId="20235" xr:uid="{00000000-0005-0000-0000-0000C74F0000}"/>
    <cellStyle name="Normal 9 62" xfId="20236" xr:uid="{00000000-0005-0000-0000-0000C84F0000}"/>
    <cellStyle name="Normal 9 63" xfId="20237" xr:uid="{00000000-0005-0000-0000-0000C94F0000}"/>
    <cellStyle name="Normal 9 64" xfId="20238" xr:uid="{00000000-0005-0000-0000-0000CA4F0000}"/>
    <cellStyle name="Normal 9 65" xfId="20239" xr:uid="{00000000-0005-0000-0000-0000CB4F0000}"/>
    <cellStyle name="Normal 9 66" xfId="20240" xr:uid="{00000000-0005-0000-0000-0000CC4F0000}"/>
    <cellStyle name="Normal 9 67" xfId="20241" xr:uid="{00000000-0005-0000-0000-0000CD4F0000}"/>
    <cellStyle name="Normal 9 68" xfId="20242" xr:uid="{00000000-0005-0000-0000-0000CE4F0000}"/>
    <cellStyle name="Normal 9 69" xfId="20243" xr:uid="{00000000-0005-0000-0000-0000CF4F0000}"/>
    <cellStyle name="Normal 9 7" xfId="20244" xr:uid="{00000000-0005-0000-0000-0000D04F0000}"/>
    <cellStyle name="Normal 9 7 2" xfId="20245" xr:uid="{00000000-0005-0000-0000-0000D14F0000}"/>
    <cellStyle name="Normal 9 7 2 2" xfId="20246" xr:uid="{00000000-0005-0000-0000-0000D24F0000}"/>
    <cellStyle name="Normal 9 7 2 2 2" xfId="20247" xr:uid="{00000000-0005-0000-0000-0000D34F0000}"/>
    <cellStyle name="Normal 9 7 2 2 2 2" xfId="20248" xr:uid="{00000000-0005-0000-0000-0000D44F0000}"/>
    <cellStyle name="Normal 9 7 2 2 2 3" xfId="20249" xr:uid="{00000000-0005-0000-0000-0000D54F0000}"/>
    <cellStyle name="Normal 9 7 2 2 2 4" xfId="20250" xr:uid="{00000000-0005-0000-0000-0000D64F0000}"/>
    <cellStyle name="Normal 9 7 2 2 3" xfId="20251" xr:uid="{00000000-0005-0000-0000-0000D74F0000}"/>
    <cellStyle name="Normal 9 7 2 2 4" xfId="20252" xr:uid="{00000000-0005-0000-0000-0000D84F0000}"/>
    <cellStyle name="Normal 9 7 2 2 5" xfId="20253" xr:uid="{00000000-0005-0000-0000-0000D94F0000}"/>
    <cellStyle name="Normal 9 7 2 3" xfId="20254" xr:uid="{00000000-0005-0000-0000-0000DA4F0000}"/>
    <cellStyle name="Normal 9 7 2 3 2" xfId="20255" xr:uid="{00000000-0005-0000-0000-0000DB4F0000}"/>
    <cellStyle name="Normal 9 7 2 3 3" xfId="20256" xr:uid="{00000000-0005-0000-0000-0000DC4F0000}"/>
    <cellStyle name="Normal 9 7 2 3 4" xfId="20257" xr:uid="{00000000-0005-0000-0000-0000DD4F0000}"/>
    <cellStyle name="Normal 9 7 2 4" xfId="20258" xr:uid="{00000000-0005-0000-0000-0000DE4F0000}"/>
    <cellStyle name="Normal 9 7 2 5" xfId="20259" xr:uid="{00000000-0005-0000-0000-0000DF4F0000}"/>
    <cellStyle name="Normal 9 7 2 6" xfId="20260" xr:uid="{00000000-0005-0000-0000-0000E04F0000}"/>
    <cellStyle name="Normal 9 7 3" xfId="20261" xr:uid="{00000000-0005-0000-0000-0000E14F0000}"/>
    <cellStyle name="Normal 9 7 3 2" xfId="20262" xr:uid="{00000000-0005-0000-0000-0000E24F0000}"/>
    <cellStyle name="Normal 9 7 3 2 2" xfId="20263" xr:uid="{00000000-0005-0000-0000-0000E34F0000}"/>
    <cellStyle name="Normal 9 7 3 2 3" xfId="20264" xr:uid="{00000000-0005-0000-0000-0000E44F0000}"/>
    <cellStyle name="Normal 9 7 3 2 4" xfId="20265" xr:uid="{00000000-0005-0000-0000-0000E54F0000}"/>
    <cellStyle name="Normal 9 7 3 3" xfId="20266" xr:uid="{00000000-0005-0000-0000-0000E64F0000}"/>
    <cellStyle name="Normal 9 7 3 4" xfId="20267" xr:uid="{00000000-0005-0000-0000-0000E74F0000}"/>
    <cellStyle name="Normal 9 7 3 5" xfId="20268" xr:uid="{00000000-0005-0000-0000-0000E84F0000}"/>
    <cellStyle name="Normal 9 7 4" xfId="20269" xr:uid="{00000000-0005-0000-0000-0000E94F0000}"/>
    <cellStyle name="Normal 9 7 5" xfId="20270" xr:uid="{00000000-0005-0000-0000-0000EA4F0000}"/>
    <cellStyle name="Normal 9 7 5 2" xfId="20271" xr:uid="{00000000-0005-0000-0000-0000EB4F0000}"/>
    <cellStyle name="Normal 9 7 5 3" xfId="20272" xr:uid="{00000000-0005-0000-0000-0000EC4F0000}"/>
    <cellStyle name="Normal 9 7 5 4" xfId="20273" xr:uid="{00000000-0005-0000-0000-0000ED4F0000}"/>
    <cellStyle name="Normal 9 7 6" xfId="20274" xr:uid="{00000000-0005-0000-0000-0000EE4F0000}"/>
    <cellStyle name="Normal 9 7 7" xfId="20275" xr:uid="{00000000-0005-0000-0000-0000EF4F0000}"/>
    <cellStyle name="Normal 9 7 8" xfId="20276" xr:uid="{00000000-0005-0000-0000-0000F04F0000}"/>
    <cellStyle name="Normal 9 70" xfId="20277" xr:uid="{00000000-0005-0000-0000-0000F14F0000}"/>
    <cellStyle name="Normal 9 71" xfId="20278" xr:uid="{00000000-0005-0000-0000-0000F24F0000}"/>
    <cellStyle name="Normal 9 72" xfId="20279" xr:uid="{00000000-0005-0000-0000-0000F34F0000}"/>
    <cellStyle name="Normal 9 73" xfId="20280" xr:uid="{00000000-0005-0000-0000-0000F44F0000}"/>
    <cellStyle name="Normal 9 74" xfId="20281" xr:uid="{00000000-0005-0000-0000-0000F54F0000}"/>
    <cellStyle name="Normal 9 75" xfId="20282" xr:uid="{00000000-0005-0000-0000-0000F64F0000}"/>
    <cellStyle name="Normal 9 76" xfId="20283" xr:uid="{00000000-0005-0000-0000-0000F74F0000}"/>
    <cellStyle name="Normal 9 77" xfId="20284" xr:uid="{00000000-0005-0000-0000-0000F84F0000}"/>
    <cellStyle name="Normal 9 78" xfId="20285" xr:uid="{00000000-0005-0000-0000-0000F94F0000}"/>
    <cellStyle name="Normal 9 79" xfId="20286" xr:uid="{00000000-0005-0000-0000-0000FA4F0000}"/>
    <cellStyle name="Normal 9 8" xfId="20287" xr:uid="{00000000-0005-0000-0000-0000FB4F0000}"/>
    <cellStyle name="Normal 9 8 2" xfId="20288" xr:uid="{00000000-0005-0000-0000-0000FC4F0000}"/>
    <cellStyle name="Normal 9 8 2 2" xfId="20289" xr:uid="{00000000-0005-0000-0000-0000FD4F0000}"/>
    <cellStyle name="Normal 9 8 2 2 2" xfId="20290" xr:uid="{00000000-0005-0000-0000-0000FE4F0000}"/>
    <cellStyle name="Normal 9 8 2 2 3" xfId="20291" xr:uid="{00000000-0005-0000-0000-0000FF4F0000}"/>
    <cellStyle name="Normal 9 8 2 2 4" xfId="20292" xr:uid="{00000000-0005-0000-0000-000000500000}"/>
    <cellStyle name="Normal 9 8 2 3" xfId="20293" xr:uid="{00000000-0005-0000-0000-000001500000}"/>
    <cellStyle name="Normal 9 8 2 4" xfId="20294" xr:uid="{00000000-0005-0000-0000-000002500000}"/>
    <cellStyle name="Normal 9 8 2 5" xfId="20295" xr:uid="{00000000-0005-0000-0000-000003500000}"/>
    <cellStyle name="Normal 9 8 3" xfId="20296" xr:uid="{00000000-0005-0000-0000-000004500000}"/>
    <cellStyle name="Normal 9 8 4" xfId="20297" xr:uid="{00000000-0005-0000-0000-000005500000}"/>
    <cellStyle name="Normal 9 8 4 2" xfId="20298" xr:uid="{00000000-0005-0000-0000-000006500000}"/>
    <cellStyle name="Normal 9 8 4 3" xfId="20299" xr:uid="{00000000-0005-0000-0000-000007500000}"/>
    <cellStyle name="Normal 9 8 4 4" xfId="20300" xr:uid="{00000000-0005-0000-0000-000008500000}"/>
    <cellStyle name="Normal 9 8 5" xfId="20301" xr:uid="{00000000-0005-0000-0000-000009500000}"/>
    <cellStyle name="Normal 9 8 6" xfId="20302" xr:uid="{00000000-0005-0000-0000-00000A500000}"/>
    <cellStyle name="Normal 9 8 7" xfId="20303" xr:uid="{00000000-0005-0000-0000-00000B500000}"/>
    <cellStyle name="Normal 9 80" xfId="20304" xr:uid="{00000000-0005-0000-0000-00000C500000}"/>
    <cellStyle name="Normal 9 81" xfId="20305" xr:uid="{00000000-0005-0000-0000-00000D500000}"/>
    <cellStyle name="Normal 9 82" xfId="20306" xr:uid="{00000000-0005-0000-0000-00000E500000}"/>
    <cellStyle name="Normal 9 83" xfId="20307" xr:uid="{00000000-0005-0000-0000-00000F500000}"/>
    <cellStyle name="Normal 9 84" xfId="20308" xr:uid="{00000000-0005-0000-0000-000010500000}"/>
    <cellStyle name="Normal 9 85" xfId="20309" xr:uid="{00000000-0005-0000-0000-000011500000}"/>
    <cellStyle name="Normal 9 86" xfId="20310" xr:uid="{00000000-0005-0000-0000-000012500000}"/>
    <cellStyle name="Normal 9 87" xfId="20311" xr:uid="{00000000-0005-0000-0000-000013500000}"/>
    <cellStyle name="Normal 9 88" xfId="20312" xr:uid="{00000000-0005-0000-0000-000014500000}"/>
    <cellStyle name="Normal 9 89" xfId="20313" xr:uid="{00000000-0005-0000-0000-000015500000}"/>
    <cellStyle name="Normal 9 9" xfId="20314" xr:uid="{00000000-0005-0000-0000-000016500000}"/>
    <cellStyle name="Normal 9 9 2" xfId="20315" xr:uid="{00000000-0005-0000-0000-000017500000}"/>
    <cellStyle name="Normal 9 90" xfId="20316" xr:uid="{00000000-0005-0000-0000-000018500000}"/>
    <cellStyle name="Normal 9 91" xfId="20317" xr:uid="{00000000-0005-0000-0000-000019500000}"/>
    <cellStyle name="Normal 9 92" xfId="20318" xr:uid="{00000000-0005-0000-0000-00001A500000}"/>
    <cellStyle name="Normal 9 93" xfId="20319" xr:uid="{00000000-0005-0000-0000-00001B500000}"/>
    <cellStyle name="Normal 9 94" xfId="20320" xr:uid="{00000000-0005-0000-0000-00001C500000}"/>
    <cellStyle name="Normal 9 95" xfId="20321" xr:uid="{00000000-0005-0000-0000-00001D500000}"/>
    <cellStyle name="Normal 9 95 2" xfId="20322" xr:uid="{00000000-0005-0000-0000-00001E500000}"/>
    <cellStyle name="Normal 9 95 3" xfId="20323" xr:uid="{00000000-0005-0000-0000-00001F500000}"/>
    <cellStyle name="Normal 9 95 4" xfId="20324" xr:uid="{00000000-0005-0000-0000-000020500000}"/>
    <cellStyle name="Normal 9 96" xfId="20325" xr:uid="{00000000-0005-0000-0000-000021500000}"/>
    <cellStyle name="Normal 9 97" xfId="20326" xr:uid="{00000000-0005-0000-0000-000022500000}"/>
    <cellStyle name="Normal 9 98" xfId="20327" xr:uid="{00000000-0005-0000-0000-000023500000}"/>
    <cellStyle name="Normal 90" xfId="20328" xr:uid="{00000000-0005-0000-0000-000024500000}"/>
    <cellStyle name="Normal 90 2" xfId="20329" xr:uid="{00000000-0005-0000-0000-000025500000}"/>
    <cellStyle name="Normal 90 3" xfId="20330" xr:uid="{00000000-0005-0000-0000-000026500000}"/>
    <cellStyle name="Normal 90 4" xfId="20331" xr:uid="{00000000-0005-0000-0000-000027500000}"/>
    <cellStyle name="Normal 91" xfId="20332" xr:uid="{00000000-0005-0000-0000-000028500000}"/>
    <cellStyle name="Normal 91 2" xfId="20333" xr:uid="{00000000-0005-0000-0000-000029500000}"/>
    <cellStyle name="Normal 91 3" xfId="20334" xr:uid="{00000000-0005-0000-0000-00002A500000}"/>
    <cellStyle name="Normal 91 4" xfId="20335" xr:uid="{00000000-0005-0000-0000-00002B500000}"/>
    <cellStyle name="Normal 92" xfId="20336" xr:uid="{00000000-0005-0000-0000-00002C500000}"/>
    <cellStyle name="Normal 92 2" xfId="20337" xr:uid="{00000000-0005-0000-0000-00002D500000}"/>
    <cellStyle name="Normal 92 3" xfId="20338" xr:uid="{00000000-0005-0000-0000-00002E500000}"/>
    <cellStyle name="Normal 92 4" xfId="20339" xr:uid="{00000000-0005-0000-0000-00002F500000}"/>
    <cellStyle name="Normal 93" xfId="20340" xr:uid="{00000000-0005-0000-0000-000030500000}"/>
    <cellStyle name="Normal 93 2" xfId="20341" xr:uid="{00000000-0005-0000-0000-000031500000}"/>
    <cellStyle name="Normal 94" xfId="20342" xr:uid="{00000000-0005-0000-0000-000032500000}"/>
    <cellStyle name="Normal 94 2" xfId="20343" xr:uid="{00000000-0005-0000-0000-000033500000}"/>
    <cellStyle name="Normal 94 3" xfId="20344" xr:uid="{00000000-0005-0000-0000-000034500000}"/>
    <cellStyle name="Normal 94 4" xfId="20345" xr:uid="{00000000-0005-0000-0000-000035500000}"/>
    <cellStyle name="Normal 95" xfId="20346" xr:uid="{00000000-0005-0000-0000-000036500000}"/>
    <cellStyle name="Normal 95 2" xfId="20347" xr:uid="{00000000-0005-0000-0000-000037500000}"/>
    <cellStyle name="Normal 95 3" xfId="20348" xr:uid="{00000000-0005-0000-0000-000038500000}"/>
    <cellStyle name="Normal 95 4" xfId="20349" xr:uid="{00000000-0005-0000-0000-000039500000}"/>
    <cellStyle name="Normal 96" xfId="20350" xr:uid="{00000000-0005-0000-0000-00003A500000}"/>
    <cellStyle name="Normal 96 2" xfId="20351" xr:uid="{00000000-0005-0000-0000-00003B500000}"/>
    <cellStyle name="Normal 96 2 2" xfId="20352" xr:uid="{00000000-0005-0000-0000-00003C500000}"/>
    <cellStyle name="Normal 96 2 2 2" xfId="20353" xr:uid="{00000000-0005-0000-0000-00003D500000}"/>
    <cellStyle name="Normal 96 2 2 3" xfId="20354" xr:uid="{00000000-0005-0000-0000-00003E500000}"/>
    <cellStyle name="Normal 96 2 2 4" xfId="20355" xr:uid="{00000000-0005-0000-0000-00003F500000}"/>
    <cellStyle name="Normal 96 2 3" xfId="20356" xr:uid="{00000000-0005-0000-0000-000040500000}"/>
    <cellStyle name="Normal 96 2 4" xfId="20357" xr:uid="{00000000-0005-0000-0000-000041500000}"/>
    <cellStyle name="Normal 96 2 5" xfId="20358" xr:uid="{00000000-0005-0000-0000-000042500000}"/>
    <cellStyle name="Normal 96 3" xfId="20359" xr:uid="{00000000-0005-0000-0000-000043500000}"/>
    <cellStyle name="Normal 96 3 2" xfId="20360" xr:uid="{00000000-0005-0000-0000-000044500000}"/>
    <cellStyle name="Normal 96 3 3" xfId="20361" xr:uid="{00000000-0005-0000-0000-000045500000}"/>
    <cellStyle name="Normal 96 3 4" xfId="20362" xr:uid="{00000000-0005-0000-0000-000046500000}"/>
    <cellStyle name="Normal 96 4" xfId="20363" xr:uid="{00000000-0005-0000-0000-000047500000}"/>
    <cellStyle name="Normal 96 4 2" xfId="20364" xr:uid="{00000000-0005-0000-0000-000048500000}"/>
    <cellStyle name="Normal 96 4 3" xfId="20365" xr:uid="{00000000-0005-0000-0000-000049500000}"/>
    <cellStyle name="Normal 96 4 4" xfId="20366" xr:uid="{00000000-0005-0000-0000-00004A500000}"/>
    <cellStyle name="Normal 96 5" xfId="20367" xr:uid="{00000000-0005-0000-0000-00004B500000}"/>
    <cellStyle name="Normal 96 6" xfId="20368" xr:uid="{00000000-0005-0000-0000-00004C500000}"/>
    <cellStyle name="Normal 96 7" xfId="20369" xr:uid="{00000000-0005-0000-0000-00004D500000}"/>
    <cellStyle name="Normal 97" xfId="20370" xr:uid="{00000000-0005-0000-0000-00004E500000}"/>
    <cellStyle name="Normal 97 2" xfId="20371" xr:uid="{00000000-0005-0000-0000-00004F500000}"/>
    <cellStyle name="Normal 97 3" xfId="20372" xr:uid="{00000000-0005-0000-0000-000050500000}"/>
    <cellStyle name="Normal 97 4" xfId="20373" xr:uid="{00000000-0005-0000-0000-000051500000}"/>
    <cellStyle name="Normal 98" xfId="20374" xr:uid="{00000000-0005-0000-0000-000052500000}"/>
    <cellStyle name="Normal 98 2" xfId="20375" xr:uid="{00000000-0005-0000-0000-000053500000}"/>
    <cellStyle name="Normal 98 3" xfId="20376" xr:uid="{00000000-0005-0000-0000-000054500000}"/>
    <cellStyle name="Normal 98 4" xfId="20377" xr:uid="{00000000-0005-0000-0000-000055500000}"/>
    <cellStyle name="Normal 99" xfId="20378" xr:uid="{00000000-0005-0000-0000-000056500000}"/>
    <cellStyle name="Normal 99 2" xfId="20379" xr:uid="{00000000-0005-0000-0000-000057500000}"/>
    <cellStyle name="Normal 99 3" xfId="20380" xr:uid="{00000000-0005-0000-0000-000058500000}"/>
    <cellStyle name="Normal 99 4" xfId="20381" xr:uid="{00000000-0005-0000-0000-000059500000}"/>
    <cellStyle name="Normal_Capital &amp; RWA N" xfId="8" xr:uid="{00000000-0005-0000-0000-00005A500000}"/>
    <cellStyle name="Normal_Capital &amp; RWA N 2" xfId="16" xr:uid="{00000000-0005-0000-0000-00005B500000}"/>
    <cellStyle name="Normal_Casestdy draft" xfId="15" xr:uid="{00000000-0005-0000-0000-00005C500000}"/>
    <cellStyle name="Normal_Casestdy draft 2" xfId="9" xr:uid="{00000000-0005-0000-0000-00005D500000}"/>
    <cellStyle name="Normalny_Eksport 2000 - F" xfId="20382" xr:uid="{00000000-0005-0000-0000-00005E500000}"/>
    <cellStyle name="Note 2" xfId="20383" xr:uid="{00000000-0005-0000-0000-00005F500000}"/>
    <cellStyle name="Note 2 10" xfId="20384" xr:uid="{00000000-0005-0000-0000-000060500000}"/>
    <cellStyle name="Note 2 10 2" xfId="20385" xr:uid="{00000000-0005-0000-0000-000061500000}"/>
    <cellStyle name="Note 2 10 2 2" xfId="21221" xr:uid="{00000000-0005-0000-0000-000062500000}"/>
    <cellStyle name="Note 2 10 3" xfId="20386" xr:uid="{00000000-0005-0000-0000-000063500000}"/>
    <cellStyle name="Note 2 10 3 2" xfId="21220" xr:uid="{00000000-0005-0000-0000-000064500000}"/>
    <cellStyle name="Note 2 10 4" xfId="20387" xr:uid="{00000000-0005-0000-0000-000065500000}"/>
    <cellStyle name="Note 2 10 4 2" xfId="21219" xr:uid="{00000000-0005-0000-0000-000066500000}"/>
    <cellStyle name="Note 2 10 5" xfId="20388" xr:uid="{00000000-0005-0000-0000-000067500000}"/>
    <cellStyle name="Note 2 10 5 2" xfId="21218" xr:uid="{00000000-0005-0000-0000-000068500000}"/>
    <cellStyle name="Note 2 11" xfId="20389" xr:uid="{00000000-0005-0000-0000-000069500000}"/>
    <cellStyle name="Note 2 11 2" xfId="20390" xr:uid="{00000000-0005-0000-0000-00006A500000}"/>
    <cellStyle name="Note 2 11 2 2" xfId="21217" xr:uid="{00000000-0005-0000-0000-00006B500000}"/>
    <cellStyle name="Note 2 11 3" xfId="20391" xr:uid="{00000000-0005-0000-0000-00006C500000}"/>
    <cellStyle name="Note 2 11 3 2" xfId="21216" xr:uid="{00000000-0005-0000-0000-00006D500000}"/>
    <cellStyle name="Note 2 11 4" xfId="20392" xr:uid="{00000000-0005-0000-0000-00006E500000}"/>
    <cellStyle name="Note 2 11 4 2" xfId="21215" xr:uid="{00000000-0005-0000-0000-00006F500000}"/>
    <cellStyle name="Note 2 11 5" xfId="20393" xr:uid="{00000000-0005-0000-0000-000070500000}"/>
    <cellStyle name="Note 2 11 5 2" xfId="21214" xr:uid="{00000000-0005-0000-0000-000071500000}"/>
    <cellStyle name="Note 2 12" xfId="20394" xr:uid="{00000000-0005-0000-0000-000072500000}"/>
    <cellStyle name="Note 2 12 2" xfId="20395" xr:uid="{00000000-0005-0000-0000-000073500000}"/>
    <cellStyle name="Note 2 12 2 2" xfId="21213" xr:uid="{00000000-0005-0000-0000-000074500000}"/>
    <cellStyle name="Note 2 12 3" xfId="20396" xr:uid="{00000000-0005-0000-0000-000075500000}"/>
    <cellStyle name="Note 2 12 3 2" xfId="21212" xr:uid="{00000000-0005-0000-0000-000076500000}"/>
    <cellStyle name="Note 2 12 4" xfId="20397" xr:uid="{00000000-0005-0000-0000-000077500000}"/>
    <cellStyle name="Note 2 12 4 2" xfId="21211" xr:uid="{00000000-0005-0000-0000-000078500000}"/>
    <cellStyle name="Note 2 12 5" xfId="20398" xr:uid="{00000000-0005-0000-0000-000079500000}"/>
    <cellStyle name="Note 2 12 5 2" xfId="21210" xr:uid="{00000000-0005-0000-0000-00007A500000}"/>
    <cellStyle name="Note 2 13" xfId="20399" xr:uid="{00000000-0005-0000-0000-00007B500000}"/>
    <cellStyle name="Note 2 13 2" xfId="20400" xr:uid="{00000000-0005-0000-0000-00007C500000}"/>
    <cellStyle name="Note 2 13 2 2" xfId="21209" xr:uid="{00000000-0005-0000-0000-00007D500000}"/>
    <cellStyle name="Note 2 13 3" xfId="20401" xr:uid="{00000000-0005-0000-0000-00007E500000}"/>
    <cellStyle name="Note 2 13 3 2" xfId="21208" xr:uid="{00000000-0005-0000-0000-00007F500000}"/>
    <cellStyle name="Note 2 13 4" xfId="20402" xr:uid="{00000000-0005-0000-0000-000080500000}"/>
    <cellStyle name="Note 2 13 4 2" xfId="21207" xr:uid="{00000000-0005-0000-0000-000081500000}"/>
    <cellStyle name="Note 2 13 5" xfId="20403" xr:uid="{00000000-0005-0000-0000-000082500000}"/>
    <cellStyle name="Note 2 13 5 2" xfId="21206" xr:uid="{00000000-0005-0000-0000-000083500000}"/>
    <cellStyle name="Note 2 14" xfId="20404" xr:uid="{00000000-0005-0000-0000-000084500000}"/>
    <cellStyle name="Note 2 14 2" xfId="20405" xr:uid="{00000000-0005-0000-0000-000085500000}"/>
    <cellStyle name="Note 2 14 2 2" xfId="21204" xr:uid="{00000000-0005-0000-0000-000086500000}"/>
    <cellStyle name="Note 2 14 3" xfId="21205" xr:uid="{00000000-0005-0000-0000-000087500000}"/>
    <cellStyle name="Note 2 15" xfId="20406" xr:uid="{00000000-0005-0000-0000-000088500000}"/>
    <cellStyle name="Note 2 15 2" xfId="20407" xr:uid="{00000000-0005-0000-0000-000089500000}"/>
    <cellStyle name="Note 2 15 2 2" xfId="21203" xr:uid="{00000000-0005-0000-0000-00008A500000}"/>
    <cellStyle name="Note 2 16" xfId="20408" xr:uid="{00000000-0005-0000-0000-00008B500000}"/>
    <cellStyle name="Note 2 16 2" xfId="21202" xr:uid="{00000000-0005-0000-0000-00008C500000}"/>
    <cellStyle name="Note 2 17" xfId="20409" xr:uid="{00000000-0005-0000-0000-00008D500000}"/>
    <cellStyle name="Note 2 17 2" xfId="21201" xr:uid="{00000000-0005-0000-0000-00008E500000}"/>
    <cellStyle name="Note 2 18" xfId="21222" xr:uid="{00000000-0005-0000-0000-00008F500000}"/>
    <cellStyle name="Note 2 2" xfId="20410" xr:uid="{00000000-0005-0000-0000-000090500000}"/>
    <cellStyle name="Note 2 2 10" xfId="20411" xr:uid="{00000000-0005-0000-0000-000091500000}"/>
    <cellStyle name="Note 2 2 10 2" xfId="21199" xr:uid="{00000000-0005-0000-0000-000092500000}"/>
    <cellStyle name="Note 2 2 11" xfId="21200" xr:uid="{00000000-0005-0000-0000-000093500000}"/>
    <cellStyle name="Note 2 2 2" xfId="20412" xr:uid="{00000000-0005-0000-0000-000094500000}"/>
    <cellStyle name="Note 2 2 2 2" xfId="20413" xr:uid="{00000000-0005-0000-0000-000095500000}"/>
    <cellStyle name="Note 2 2 2 2 2" xfId="21197" xr:uid="{00000000-0005-0000-0000-000096500000}"/>
    <cellStyle name="Note 2 2 2 3" xfId="20414" xr:uid="{00000000-0005-0000-0000-000097500000}"/>
    <cellStyle name="Note 2 2 2 3 2" xfId="21196" xr:uid="{00000000-0005-0000-0000-000098500000}"/>
    <cellStyle name="Note 2 2 2 4" xfId="20415" xr:uid="{00000000-0005-0000-0000-000099500000}"/>
    <cellStyle name="Note 2 2 2 4 2" xfId="21195" xr:uid="{00000000-0005-0000-0000-00009A500000}"/>
    <cellStyle name="Note 2 2 2 5" xfId="20416" xr:uid="{00000000-0005-0000-0000-00009B500000}"/>
    <cellStyle name="Note 2 2 2 5 2" xfId="21194" xr:uid="{00000000-0005-0000-0000-00009C500000}"/>
    <cellStyle name="Note 2 2 2 6" xfId="21198" xr:uid="{00000000-0005-0000-0000-00009D500000}"/>
    <cellStyle name="Note 2 2 3" xfId="20417" xr:uid="{00000000-0005-0000-0000-00009E500000}"/>
    <cellStyle name="Note 2 2 3 2" xfId="20418" xr:uid="{00000000-0005-0000-0000-00009F500000}"/>
    <cellStyle name="Note 2 2 3 2 2" xfId="21193" xr:uid="{00000000-0005-0000-0000-0000A0500000}"/>
    <cellStyle name="Note 2 2 3 3" xfId="20419" xr:uid="{00000000-0005-0000-0000-0000A1500000}"/>
    <cellStyle name="Note 2 2 3 3 2" xfId="21192" xr:uid="{00000000-0005-0000-0000-0000A2500000}"/>
    <cellStyle name="Note 2 2 3 4" xfId="20420" xr:uid="{00000000-0005-0000-0000-0000A3500000}"/>
    <cellStyle name="Note 2 2 3 4 2" xfId="21191" xr:uid="{00000000-0005-0000-0000-0000A4500000}"/>
    <cellStyle name="Note 2 2 3 5" xfId="20421" xr:uid="{00000000-0005-0000-0000-0000A5500000}"/>
    <cellStyle name="Note 2 2 3 5 2" xfId="21190" xr:uid="{00000000-0005-0000-0000-0000A6500000}"/>
    <cellStyle name="Note 2 2 4" xfId="20422" xr:uid="{00000000-0005-0000-0000-0000A7500000}"/>
    <cellStyle name="Note 2 2 4 2" xfId="20423" xr:uid="{00000000-0005-0000-0000-0000A8500000}"/>
    <cellStyle name="Note 2 2 4 2 2" xfId="21188" xr:uid="{00000000-0005-0000-0000-0000A9500000}"/>
    <cellStyle name="Note 2 2 4 3" xfId="20424" xr:uid="{00000000-0005-0000-0000-0000AA500000}"/>
    <cellStyle name="Note 2 2 4 3 2" xfId="21187" xr:uid="{00000000-0005-0000-0000-0000AB500000}"/>
    <cellStyle name="Note 2 2 4 4" xfId="20425" xr:uid="{00000000-0005-0000-0000-0000AC500000}"/>
    <cellStyle name="Note 2 2 4 4 2" xfId="21186" xr:uid="{00000000-0005-0000-0000-0000AD500000}"/>
    <cellStyle name="Note 2 2 4 5" xfId="21189" xr:uid="{00000000-0005-0000-0000-0000AE500000}"/>
    <cellStyle name="Note 2 2 5" xfId="20426" xr:uid="{00000000-0005-0000-0000-0000AF500000}"/>
    <cellStyle name="Note 2 2 5 2" xfId="20427" xr:uid="{00000000-0005-0000-0000-0000B0500000}"/>
    <cellStyle name="Note 2 2 5 2 2" xfId="21184" xr:uid="{00000000-0005-0000-0000-0000B1500000}"/>
    <cellStyle name="Note 2 2 5 3" xfId="20428" xr:uid="{00000000-0005-0000-0000-0000B2500000}"/>
    <cellStyle name="Note 2 2 5 3 2" xfId="21183" xr:uid="{00000000-0005-0000-0000-0000B3500000}"/>
    <cellStyle name="Note 2 2 5 4" xfId="20429" xr:uid="{00000000-0005-0000-0000-0000B4500000}"/>
    <cellStyle name="Note 2 2 5 4 2" xfId="21182" xr:uid="{00000000-0005-0000-0000-0000B5500000}"/>
    <cellStyle name="Note 2 2 5 5" xfId="21185" xr:uid="{00000000-0005-0000-0000-0000B6500000}"/>
    <cellStyle name="Note 2 2 6" xfId="20430" xr:uid="{00000000-0005-0000-0000-0000B7500000}"/>
    <cellStyle name="Note 2 2 6 2" xfId="21181" xr:uid="{00000000-0005-0000-0000-0000B8500000}"/>
    <cellStyle name="Note 2 2 7" xfId="20431" xr:uid="{00000000-0005-0000-0000-0000B9500000}"/>
    <cellStyle name="Note 2 2 7 2" xfId="21180" xr:uid="{00000000-0005-0000-0000-0000BA500000}"/>
    <cellStyle name="Note 2 2 8" xfId="20432" xr:uid="{00000000-0005-0000-0000-0000BB500000}"/>
    <cellStyle name="Note 2 2 8 2" xfId="21179" xr:uid="{00000000-0005-0000-0000-0000BC500000}"/>
    <cellStyle name="Note 2 2 9" xfId="20433" xr:uid="{00000000-0005-0000-0000-0000BD500000}"/>
    <cellStyle name="Note 2 2 9 2" xfId="21178" xr:uid="{00000000-0005-0000-0000-0000BE500000}"/>
    <cellStyle name="Note 2 3" xfId="20434" xr:uid="{00000000-0005-0000-0000-0000BF500000}"/>
    <cellStyle name="Note 2 3 2" xfId="20435" xr:uid="{00000000-0005-0000-0000-0000C0500000}"/>
    <cellStyle name="Note 2 3 2 2" xfId="21177" xr:uid="{00000000-0005-0000-0000-0000C1500000}"/>
    <cellStyle name="Note 2 3 3" xfId="20436" xr:uid="{00000000-0005-0000-0000-0000C2500000}"/>
    <cellStyle name="Note 2 3 3 2" xfId="21176" xr:uid="{00000000-0005-0000-0000-0000C3500000}"/>
    <cellStyle name="Note 2 3 4" xfId="20437" xr:uid="{00000000-0005-0000-0000-0000C4500000}"/>
    <cellStyle name="Note 2 3 4 2" xfId="21175" xr:uid="{00000000-0005-0000-0000-0000C5500000}"/>
    <cellStyle name="Note 2 3 5" xfId="20438" xr:uid="{00000000-0005-0000-0000-0000C6500000}"/>
    <cellStyle name="Note 2 3 5 2" xfId="21174" xr:uid="{00000000-0005-0000-0000-0000C7500000}"/>
    <cellStyle name="Note 2 4" xfId="20439" xr:uid="{00000000-0005-0000-0000-0000C8500000}"/>
    <cellStyle name="Note 2 4 2" xfId="20440" xr:uid="{00000000-0005-0000-0000-0000C9500000}"/>
    <cellStyle name="Note 2 4 2 2" xfId="20441" xr:uid="{00000000-0005-0000-0000-0000CA500000}"/>
    <cellStyle name="Note 2 4 2 2 2" xfId="21173" xr:uid="{00000000-0005-0000-0000-0000CB500000}"/>
    <cellStyle name="Note 2 4 3" xfId="20442" xr:uid="{00000000-0005-0000-0000-0000CC500000}"/>
    <cellStyle name="Note 2 4 3 2" xfId="20443" xr:uid="{00000000-0005-0000-0000-0000CD500000}"/>
    <cellStyle name="Note 2 4 3 2 2" xfId="21172" xr:uid="{00000000-0005-0000-0000-0000CE500000}"/>
    <cellStyle name="Note 2 4 4" xfId="20444" xr:uid="{00000000-0005-0000-0000-0000CF500000}"/>
    <cellStyle name="Note 2 4 4 2" xfId="20445" xr:uid="{00000000-0005-0000-0000-0000D0500000}"/>
    <cellStyle name="Note 2 4 4 2 2" xfId="21171" xr:uid="{00000000-0005-0000-0000-0000D1500000}"/>
    <cellStyle name="Note 2 4 5" xfId="20446" xr:uid="{00000000-0005-0000-0000-0000D2500000}"/>
    <cellStyle name="Note 2 4 6" xfId="20447" xr:uid="{00000000-0005-0000-0000-0000D3500000}"/>
    <cellStyle name="Note 2 4 7" xfId="20448" xr:uid="{00000000-0005-0000-0000-0000D4500000}"/>
    <cellStyle name="Note 2 4 7 2" xfId="21170" xr:uid="{00000000-0005-0000-0000-0000D5500000}"/>
    <cellStyle name="Note 2 5" xfId="20449" xr:uid="{00000000-0005-0000-0000-0000D6500000}"/>
    <cellStyle name="Note 2 5 2" xfId="20450" xr:uid="{00000000-0005-0000-0000-0000D7500000}"/>
    <cellStyle name="Note 2 5 2 2" xfId="20451" xr:uid="{00000000-0005-0000-0000-0000D8500000}"/>
    <cellStyle name="Note 2 5 2 2 2" xfId="21169" xr:uid="{00000000-0005-0000-0000-0000D9500000}"/>
    <cellStyle name="Note 2 5 3" xfId="20452" xr:uid="{00000000-0005-0000-0000-0000DA500000}"/>
    <cellStyle name="Note 2 5 3 2" xfId="20453" xr:uid="{00000000-0005-0000-0000-0000DB500000}"/>
    <cellStyle name="Note 2 5 3 2 2" xfId="21168" xr:uid="{00000000-0005-0000-0000-0000DC500000}"/>
    <cellStyle name="Note 2 5 4" xfId="20454" xr:uid="{00000000-0005-0000-0000-0000DD500000}"/>
    <cellStyle name="Note 2 5 4 2" xfId="20455" xr:uid="{00000000-0005-0000-0000-0000DE500000}"/>
    <cellStyle name="Note 2 5 4 2 2" xfId="21167" xr:uid="{00000000-0005-0000-0000-0000DF500000}"/>
    <cellStyle name="Note 2 5 5" xfId="20456" xr:uid="{00000000-0005-0000-0000-0000E0500000}"/>
    <cellStyle name="Note 2 5 6" xfId="20457" xr:uid="{00000000-0005-0000-0000-0000E1500000}"/>
    <cellStyle name="Note 2 5 7" xfId="20458" xr:uid="{00000000-0005-0000-0000-0000E2500000}"/>
    <cellStyle name="Note 2 5 7 2" xfId="21166" xr:uid="{00000000-0005-0000-0000-0000E3500000}"/>
    <cellStyle name="Note 2 6" xfId="20459" xr:uid="{00000000-0005-0000-0000-0000E4500000}"/>
    <cellStyle name="Note 2 6 2" xfId="20460" xr:uid="{00000000-0005-0000-0000-0000E5500000}"/>
    <cellStyle name="Note 2 6 2 2" xfId="20461" xr:uid="{00000000-0005-0000-0000-0000E6500000}"/>
    <cellStyle name="Note 2 6 2 2 2" xfId="21165" xr:uid="{00000000-0005-0000-0000-0000E7500000}"/>
    <cellStyle name="Note 2 6 3" xfId="20462" xr:uid="{00000000-0005-0000-0000-0000E8500000}"/>
    <cellStyle name="Note 2 6 3 2" xfId="20463" xr:uid="{00000000-0005-0000-0000-0000E9500000}"/>
    <cellStyle name="Note 2 6 3 2 2" xfId="21164" xr:uid="{00000000-0005-0000-0000-0000EA500000}"/>
    <cellStyle name="Note 2 6 4" xfId="20464" xr:uid="{00000000-0005-0000-0000-0000EB500000}"/>
    <cellStyle name="Note 2 6 4 2" xfId="20465" xr:uid="{00000000-0005-0000-0000-0000EC500000}"/>
    <cellStyle name="Note 2 6 4 2 2" xfId="21163" xr:uid="{00000000-0005-0000-0000-0000ED500000}"/>
    <cellStyle name="Note 2 6 5" xfId="20466" xr:uid="{00000000-0005-0000-0000-0000EE500000}"/>
    <cellStyle name="Note 2 6 6" xfId="20467" xr:uid="{00000000-0005-0000-0000-0000EF500000}"/>
    <cellStyle name="Note 2 6 7" xfId="20468" xr:uid="{00000000-0005-0000-0000-0000F0500000}"/>
    <cellStyle name="Note 2 6 7 2" xfId="21162" xr:uid="{00000000-0005-0000-0000-0000F1500000}"/>
    <cellStyle name="Note 2 7" xfId="20469" xr:uid="{00000000-0005-0000-0000-0000F2500000}"/>
    <cellStyle name="Note 2 7 2" xfId="20470" xr:uid="{00000000-0005-0000-0000-0000F3500000}"/>
    <cellStyle name="Note 2 7 2 2" xfId="20471" xr:uid="{00000000-0005-0000-0000-0000F4500000}"/>
    <cellStyle name="Note 2 7 2 2 2" xfId="21161" xr:uid="{00000000-0005-0000-0000-0000F5500000}"/>
    <cellStyle name="Note 2 7 3" xfId="20472" xr:uid="{00000000-0005-0000-0000-0000F6500000}"/>
    <cellStyle name="Note 2 7 3 2" xfId="20473" xr:uid="{00000000-0005-0000-0000-0000F7500000}"/>
    <cellStyle name="Note 2 7 3 2 2" xfId="21160" xr:uid="{00000000-0005-0000-0000-0000F8500000}"/>
    <cellStyle name="Note 2 7 4" xfId="20474" xr:uid="{00000000-0005-0000-0000-0000F9500000}"/>
    <cellStyle name="Note 2 7 4 2" xfId="20475" xr:uid="{00000000-0005-0000-0000-0000FA500000}"/>
    <cellStyle name="Note 2 7 4 2 2" xfId="21159" xr:uid="{00000000-0005-0000-0000-0000FB500000}"/>
    <cellStyle name="Note 2 7 5" xfId="20476" xr:uid="{00000000-0005-0000-0000-0000FC500000}"/>
    <cellStyle name="Note 2 7 6" xfId="20477" xr:uid="{00000000-0005-0000-0000-0000FD500000}"/>
    <cellStyle name="Note 2 7 7" xfId="20478" xr:uid="{00000000-0005-0000-0000-0000FE500000}"/>
    <cellStyle name="Note 2 7 7 2" xfId="21158" xr:uid="{00000000-0005-0000-0000-0000FF500000}"/>
    <cellStyle name="Note 2 8" xfId="20479" xr:uid="{00000000-0005-0000-0000-000000510000}"/>
    <cellStyle name="Note 2 8 2" xfId="20480" xr:uid="{00000000-0005-0000-0000-000001510000}"/>
    <cellStyle name="Note 2 8 2 2" xfId="21157" xr:uid="{00000000-0005-0000-0000-000002510000}"/>
    <cellStyle name="Note 2 8 3" xfId="20481" xr:uid="{00000000-0005-0000-0000-000003510000}"/>
    <cellStyle name="Note 2 8 3 2" xfId="21156" xr:uid="{00000000-0005-0000-0000-000004510000}"/>
    <cellStyle name="Note 2 8 4" xfId="20482" xr:uid="{00000000-0005-0000-0000-000005510000}"/>
    <cellStyle name="Note 2 8 4 2" xfId="21155" xr:uid="{00000000-0005-0000-0000-000006510000}"/>
    <cellStyle name="Note 2 8 5" xfId="20483" xr:uid="{00000000-0005-0000-0000-000007510000}"/>
    <cellStyle name="Note 2 8 5 2" xfId="21154" xr:uid="{00000000-0005-0000-0000-000008510000}"/>
    <cellStyle name="Note 2 9" xfId="20484" xr:uid="{00000000-0005-0000-0000-000009510000}"/>
    <cellStyle name="Note 2 9 2" xfId="20485" xr:uid="{00000000-0005-0000-0000-00000A510000}"/>
    <cellStyle name="Note 2 9 2 2" xfId="21153" xr:uid="{00000000-0005-0000-0000-00000B510000}"/>
    <cellStyle name="Note 2 9 3" xfId="20486" xr:uid="{00000000-0005-0000-0000-00000C510000}"/>
    <cellStyle name="Note 2 9 3 2" xfId="21152" xr:uid="{00000000-0005-0000-0000-00000D510000}"/>
    <cellStyle name="Note 2 9 4" xfId="20487" xr:uid="{00000000-0005-0000-0000-00000E510000}"/>
    <cellStyle name="Note 2 9 4 2" xfId="21151" xr:uid="{00000000-0005-0000-0000-00000F510000}"/>
    <cellStyle name="Note 2 9 5" xfId="20488" xr:uid="{00000000-0005-0000-0000-000010510000}"/>
    <cellStyle name="Note 2 9 5 2" xfId="21150" xr:uid="{00000000-0005-0000-0000-000011510000}"/>
    <cellStyle name="Note 3 2" xfId="20489" xr:uid="{00000000-0005-0000-0000-000012510000}"/>
    <cellStyle name="Note 3 2 2" xfId="20490" xr:uid="{00000000-0005-0000-0000-000013510000}"/>
    <cellStyle name="Note 3 2 2 2" xfId="21148" xr:uid="{00000000-0005-0000-0000-000014510000}"/>
    <cellStyle name="Note 3 2 3" xfId="20491" xr:uid="{00000000-0005-0000-0000-000015510000}"/>
    <cellStyle name="Note 3 2 4" xfId="21149" xr:uid="{00000000-0005-0000-0000-000016510000}"/>
    <cellStyle name="Note 3 3" xfId="20492" xr:uid="{00000000-0005-0000-0000-000017510000}"/>
    <cellStyle name="Note 3 3 2" xfId="20493" xr:uid="{00000000-0005-0000-0000-000018510000}"/>
    <cellStyle name="Note 3 3 3" xfId="21147" xr:uid="{00000000-0005-0000-0000-000019510000}"/>
    <cellStyle name="Note 3 4" xfId="20494" xr:uid="{00000000-0005-0000-0000-00001A510000}"/>
    <cellStyle name="Note 3 4 2" xfId="21146" xr:uid="{00000000-0005-0000-0000-00001B510000}"/>
    <cellStyle name="Note 3 5" xfId="20495" xr:uid="{00000000-0005-0000-0000-00001C510000}"/>
    <cellStyle name="Note 4 2" xfId="20496" xr:uid="{00000000-0005-0000-0000-00001D510000}"/>
    <cellStyle name="Note 4 2 2" xfId="20497" xr:uid="{00000000-0005-0000-0000-00001E510000}"/>
    <cellStyle name="Note 4 2 2 2" xfId="21144" xr:uid="{00000000-0005-0000-0000-00001F510000}"/>
    <cellStyle name="Note 4 2 3" xfId="20498" xr:uid="{00000000-0005-0000-0000-000020510000}"/>
    <cellStyle name="Note 4 2 4" xfId="21145" xr:uid="{00000000-0005-0000-0000-000021510000}"/>
    <cellStyle name="Note 4 3" xfId="20499" xr:uid="{00000000-0005-0000-0000-000022510000}"/>
    <cellStyle name="Note 4 4" xfId="20500" xr:uid="{00000000-0005-0000-0000-000023510000}"/>
    <cellStyle name="Note 4 4 2" xfId="21143" xr:uid="{00000000-0005-0000-0000-000024510000}"/>
    <cellStyle name="Note 4 5" xfId="20501" xr:uid="{00000000-0005-0000-0000-000025510000}"/>
    <cellStyle name="Note 5" xfId="20502" xr:uid="{00000000-0005-0000-0000-000026510000}"/>
    <cellStyle name="Note 5 2" xfId="20503" xr:uid="{00000000-0005-0000-0000-000027510000}"/>
    <cellStyle name="Note 5 2 2" xfId="20504" xr:uid="{00000000-0005-0000-0000-000028510000}"/>
    <cellStyle name="Note 5 2 3" xfId="21141" xr:uid="{00000000-0005-0000-0000-000029510000}"/>
    <cellStyle name="Note 5 3" xfId="20505" xr:uid="{00000000-0005-0000-0000-00002A510000}"/>
    <cellStyle name="Note 5 3 2" xfId="20506" xr:uid="{00000000-0005-0000-0000-00002B510000}"/>
    <cellStyle name="Note 5 3 3" xfId="21140" xr:uid="{00000000-0005-0000-0000-00002C510000}"/>
    <cellStyle name="Note 5 4" xfId="20507" xr:uid="{00000000-0005-0000-0000-00002D510000}"/>
    <cellStyle name="Note 5 4 2" xfId="21139" xr:uid="{00000000-0005-0000-0000-00002E510000}"/>
    <cellStyle name="Note 5 5" xfId="20508" xr:uid="{00000000-0005-0000-0000-00002F510000}"/>
    <cellStyle name="Note 5 6" xfId="21142" xr:uid="{00000000-0005-0000-0000-000030510000}"/>
    <cellStyle name="Note 6" xfId="20509" xr:uid="{00000000-0005-0000-0000-000031510000}"/>
    <cellStyle name="Note 6 2" xfId="20510" xr:uid="{00000000-0005-0000-0000-000032510000}"/>
    <cellStyle name="Note 6 2 2" xfId="20511" xr:uid="{00000000-0005-0000-0000-000033510000}"/>
    <cellStyle name="Note 6 2 3" xfId="21137" xr:uid="{00000000-0005-0000-0000-000034510000}"/>
    <cellStyle name="Note 6 3" xfId="20512" xr:uid="{00000000-0005-0000-0000-000035510000}"/>
    <cellStyle name="Note 6 4" xfId="20513" xr:uid="{00000000-0005-0000-0000-000036510000}"/>
    <cellStyle name="Note 6 5" xfId="21138" xr:uid="{00000000-0005-0000-0000-000037510000}"/>
    <cellStyle name="Note 7" xfId="20514" xr:uid="{00000000-0005-0000-0000-000038510000}"/>
    <cellStyle name="Note 7 2" xfId="21136" xr:uid="{00000000-0005-0000-0000-000039510000}"/>
    <cellStyle name="Note 8" xfId="20515" xr:uid="{00000000-0005-0000-0000-00003A510000}"/>
    <cellStyle name="Note 8 2" xfId="20516" xr:uid="{00000000-0005-0000-0000-00003B510000}"/>
    <cellStyle name="Note 8 2 2" xfId="21134" xr:uid="{00000000-0005-0000-0000-00003C510000}"/>
    <cellStyle name="Note 8 3" xfId="21135" xr:uid="{00000000-0005-0000-0000-00003D510000}"/>
    <cellStyle name="Note 9" xfId="20517" xr:uid="{00000000-0005-0000-0000-00003E510000}"/>
    <cellStyle name="Note 9 2" xfId="21133" xr:uid="{00000000-0005-0000-0000-00003F510000}"/>
    <cellStyle name="Ôèíàíñîâûé [0]_Ëèñò1" xfId="20518" xr:uid="{00000000-0005-0000-0000-000040510000}"/>
    <cellStyle name="Ôèíàíñîâûé_Ëèñò1" xfId="20519" xr:uid="{00000000-0005-0000-0000-000041510000}"/>
    <cellStyle name="Option" xfId="20520" xr:uid="{00000000-0005-0000-0000-000042510000}"/>
    <cellStyle name="Option 2" xfId="20521" xr:uid="{00000000-0005-0000-0000-000043510000}"/>
    <cellStyle name="Option 3" xfId="20522" xr:uid="{00000000-0005-0000-0000-000044510000}"/>
    <cellStyle name="Option 4" xfId="20523" xr:uid="{00000000-0005-0000-0000-000045510000}"/>
    <cellStyle name="optionalExposure" xfId="20524" xr:uid="{00000000-0005-0000-0000-000046510000}"/>
    <cellStyle name="optionalExposure 2" xfId="21132" xr:uid="{00000000-0005-0000-0000-000047510000}"/>
    <cellStyle name="OptionHeading" xfId="20525" xr:uid="{00000000-0005-0000-0000-000048510000}"/>
    <cellStyle name="OptionHeading 2" xfId="20526" xr:uid="{00000000-0005-0000-0000-000049510000}"/>
    <cellStyle name="OptionHeading 3" xfId="20527" xr:uid="{00000000-0005-0000-0000-00004A510000}"/>
    <cellStyle name="Output 2" xfId="20528" xr:uid="{00000000-0005-0000-0000-00004B510000}"/>
    <cellStyle name="Output 2 10" xfId="20529" xr:uid="{00000000-0005-0000-0000-00004C510000}"/>
    <cellStyle name="Output 2 10 2" xfId="20530" xr:uid="{00000000-0005-0000-0000-00004D510000}"/>
    <cellStyle name="Output 2 10 2 2" xfId="21130" xr:uid="{00000000-0005-0000-0000-00004E510000}"/>
    <cellStyle name="Output 2 10 3" xfId="20531" xr:uid="{00000000-0005-0000-0000-00004F510000}"/>
    <cellStyle name="Output 2 10 3 2" xfId="21129" xr:uid="{00000000-0005-0000-0000-000050510000}"/>
    <cellStyle name="Output 2 10 4" xfId="20532" xr:uid="{00000000-0005-0000-0000-000051510000}"/>
    <cellStyle name="Output 2 10 4 2" xfId="21128" xr:uid="{00000000-0005-0000-0000-000052510000}"/>
    <cellStyle name="Output 2 10 5" xfId="20533" xr:uid="{00000000-0005-0000-0000-000053510000}"/>
    <cellStyle name="Output 2 10 5 2" xfId="21127" xr:uid="{00000000-0005-0000-0000-000054510000}"/>
    <cellStyle name="Output 2 11" xfId="20534" xr:uid="{00000000-0005-0000-0000-000055510000}"/>
    <cellStyle name="Output 2 11 2" xfId="20535" xr:uid="{00000000-0005-0000-0000-000056510000}"/>
    <cellStyle name="Output 2 11 2 2" xfId="21125" xr:uid="{00000000-0005-0000-0000-000057510000}"/>
    <cellStyle name="Output 2 11 3" xfId="20536" xr:uid="{00000000-0005-0000-0000-000058510000}"/>
    <cellStyle name="Output 2 11 3 2" xfId="21124" xr:uid="{00000000-0005-0000-0000-000059510000}"/>
    <cellStyle name="Output 2 11 4" xfId="20537" xr:uid="{00000000-0005-0000-0000-00005A510000}"/>
    <cellStyle name="Output 2 11 4 2" xfId="21123" xr:uid="{00000000-0005-0000-0000-00005B510000}"/>
    <cellStyle name="Output 2 11 5" xfId="20538" xr:uid="{00000000-0005-0000-0000-00005C510000}"/>
    <cellStyle name="Output 2 11 5 2" xfId="21122" xr:uid="{00000000-0005-0000-0000-00005D510000}"/>
    <cellStyle name="Output 2 11 6" xfId="21126" xr:uid="{00000000-0005-0000-0000-00005E510000}"/>
    <cellStyle name="Output 2 12" xfId="20539" xr:uid="{00000000-0005-0000-0000-00005F510000}"/>
    <cellStyle name="Output 2 12 2" xfId="20540" xr:uid="{00000000-0005-0000-0000-000060510000}"/>
    <cellStyle name="Output 2 12 2 2" xfId="21120" xr:uid="{00000000-0005-0000-0000-000061510000}"/>
    <cellStyle name="Output 2 12 3" xfId="20541" xr:uid="{00000000-0005-0000-0000-000062510000}"/>
    <cellStyle name="Output 2 12 3 2" xfId="21119" xr:uid="{00000000-0005-0000-0000-000063510000}"/>
    <cellStyle name="Output 2 12 4" xfId="20542" xr:uid="{00000000-0005-0000-0000-000064510000}"/>
    <cellStyle name="Output 2 12 4 2" xfId="21118" xr:uid="{00000000-0005-0000-0000-000065510000}"/>
    <cellStyle name="Output 2 12 5" xfId="20543" xr:uid="{00000000-0005-0000-0000-000066510000}"/>
    <cellStyle name="Output 2 12 5 2" xfId="21117" xr:uid="{00000000-0005-0000-0000-000067510000}"/>
    <cellStyle name="Output 2 12 6" xfId="21121" xr:uid="{00000000-0005-0000-0000-000068510000}"/>
    <cellStyle name="Output 2 13" xfId="20544" xr:uid="{00000000-0005-0000-0000-000069510000}"/>
    <cellStyle name="Output 2 13 2" xfId="20545" xr:uid="{00000000-0005-0000-0000-00006A510000}"/>
    <cellStyle name="Output 2 13 2 2" xfId="21115" xr:uid="{00000000-0005-0000-0000-00006B510000}"/>
    <cellStyle name="Output 2 13 3" xfId="20546" xr:uid="{00000000-0005-0000-0000-00006C510000}"/>
    <cellStyle name="Output 2 13 3 2" xfId="21114" xr:uid="{00000000-0005-0000-0000-00006D510000}"/>
    <cellStyle name="Output 2 13 4" xfId="20547" xr:uid="{00000000-0005-0000-0000-00006E510000}"/>
    <cellStyle name="Output 2 13 4 2" xfId="21113" xr:uid="{00000000-0005-0000-0000-00006F510000}"/>
    <cellStyle name="Output 2 13 5" xfId="21116" xr:uid="{00000000-0005-0000-0000-000070510000}"/>
    <cellStyle name="Output 2 14" xfId="20548" xr:uid="{00000000-0005-0000-0000-000071510000}"/>
    <cellStyle name="Output 2 14 2" xfId="21112" xr:uid="{00000000-0005-0000-0000-000072510000}"/>
    <cellStyle name="Output 2 15" xfId="20549" xr:uid="{00000000-0005-0000-0000-000073510000}"/>
    <cellStyle name="Output 2 15 2" xfId="21111" xr:uid="{00000000-0005-0000-0000-000074510000}"/>
    <cellStyle name="Output 2 16" xfId="20550" xr:uid="{00000000-0005-0000-0000-000075510000}"/>
    <cellStyle name="Output 2 16 2" xfId="21110" xr:uid="{00000000-0005-0000-0000-000076510000}"/>
    <cellStyle name="Output 2 17" xfId="21131" xr:uid="{00000000-0005-0000-0000-000077510000}"/>
    <cellStyle name="Output 2 2" xfId="20551" xr:uid="{00000000-0005-0000-0000-000078510000}"/>
    <cellStyle name="Output 2 2 10" xfId="21109" xr:uid="{00000000-0005-0000-0000-000079510000}"/>
    <cellStyle name="Output 2 2 2" xfId="20552" xr:uid="{00000000-0005-0000-0000-00007A510000}"/>
    <cellStyle name="Output 2 2 2 2" xfId="20553" xr:uid="{00000000-0005-0000-0000-00007B510000}"/>
    <cellStyle name="Output 2 2 2 2 2" xfId="21107" xr:uid="{00000000-0005-0000-0000-00007C510000}"/>
    <cellStyle name="Output 2 2 2 3" xfId="20554" xr:uid="{00000000-0005-0000-0000-00007D510000}"/>
    <cellStyle name="Output 2 2 2 3 2" xfId="21106" xr:uid="{00000000-0005-0000-0000-00007E510000}"/>
    <cellStyle name="Output 2 2 2 4" xfId="20555" xr:uid="{00000000-0005-0000-0000-00007F510000}"/>
    <cellStyle name="Output 2 2 2 4 2" xfId="21105" xr:uid="{00000000-0005-0000-0000-000080510000}"/>
    <cellStyle name="Output 2 2 2 5" xfId="21108" xr:uid="{00000000-0005-0000-0000-000081510000}"/>
    <cellStyle name="Output 2 2 3" xfId="20556" xr:uid="{00000000-0005-0000-0000-000082510000}"/>
    <cellStyle name="Output 2 2 3 2" xfId="20557" xr:uid="{00000000-0005-0000-0000-000083510000}"/>
    <cellStyle name="Output 2 2 3 2 2" xfId="21103" xr:uid="{00000000-0005-0000-0000-000084510000}"/>
    <cellStyle name="Output 2 2 3 3" xfId="20558" xr:uid="{00000000-0005-0000-0000-000085510000}"/>
    <cellStyle name="Output 2 2 3 3 2" xfId="21102" xr:uid="{00000000-0005-0000-0000-000086510000}"/>
    <cellStyle name="Output 2 2 3 4" xfId="20559" xr:uid="{00000000-0005-0000-0000-000087510000}"/>
    <cellStyle name="Output 2 2 3 4 2" xfId="21101" xr:uid="{00000000-0005-0000-0000-000088510000}"/>
    <cellStyle name="Output 2 2 3 5" xfId="21104" xr:uid="{00000000-0005-0000-0000-000089510000}"/>
    <cellStyle name="Output 2 2 4" xfId="20560" xr:uid="{00000000-0005-0000-0000-00008A510000}"/>
    <cellStyle name="Output 2 2 4 2" xfId="20561" xr:uid="{00000000-0005-0000-0000-00008B510000}"/>
    <cellStyle name="Output 2 2 4 2 2" xfId="21099" xr:uid="{00000000-0005-0000-0000-00008C510000}"/>
    <cellStyle name="Output 2 2 4 3" xfId="20562" xr:uid="{00000000-0005-0000-0000-00008D510000}"/>
    <cellStyle name="Output 2 2 4 3 2" xfId="21098" xr:uid="{00000000-0005-0000-0000-00008E510000}"/>
    <cellStyle name="Output 2 2 4 4" xfId="20563" xr:uid="{00000000-0005-0000-0000-00008F510000}"/>
    <cellStyle name="Output 2 2 4 4 2" xfId="21097" xr:uid="{00000000-0005-0000-0000-000090510000}"/>
    <cellStyle name="Output 2 2 4 5" xfId="21100" xr:uid="{00000000-0005-0000-0000-000091510000}"/>
    <cellStyle name="Output 2 2 5" xfId="20564" xr:uid="{00000000-0005-0000-0000-000092510000}"/>
    <cellStyle name="Output 2 2 5 2" xfId="20565" xr:uid="{00000000-0005-0000-0000-000093510000}"/>
    <cellStyle name="Output 2 2 5 2 2" xfId="21095" xr:uid="{00000000-0005-0000-0000-000094510000}"/>
    <cellStyle name="Output 2 2 5 3" xfId="20566" xr:uid="{00000000-0005-0000-0000-000095510000}"/>
    <cellStyle name="Output 2 2 5 3 2" xfId="21094" xr:uid="{00000000-0005-0000-0000-000096510000}"/>
    <cellStyle name="Output 2 2 5 4" xfId="20567" xr:uid="{00000000-0005-0000-0000-000097510000}"/>
    <cellStyle name="Output 2 2 5 4 2" xfId="21093" xr:uid="{00000000-0005-0000-0000-000098510000}"/>
    <cellStyle name="Output 2 2 5 5" xfId="21096" xr:uid="{00000000-0005-0000-0000-000099510000}"/>
    <cellStyle name="Output 2 2 6" xfId="20568" xr:uid="{00000000-0005-0000-0000-00009A510000}"/>
    <cellStyle name="Output 2 2 6 2" xfId="21092" xr:uid="{00000000-0005-0000-0000-00009B510000}"/>
    <cellStyle name="Output 2 2 7" xfId="20569" xr:uid="{00000000-0005-0000-0000-00009C510000}"/>
    <cellStyle name="Output 2 2 7 2" xfId="21091" xr:uid="{00000000-0005-0000-0000-00009D510000}"/>
    <cellStyle name="Output 2 2 8" xfId="20570" xr:uid="{00000000-0005-0000-0000-00009E510000}"/>
    <cellStyle name="Output 2 2 8 2" xfId="21090" xr:uid="{00000000-0005-0000-0000-00009F510000}"/>
    <cellStyle name="Output 2 2 9" xfId="20571" xr:uid="{00000000-0005-0000-0000-0000A0510000}"/>
    <cellStyle name="Output 2 2 9 2" xfId="21089" xr:uid="{00000000-0005-0000-0000-0000A1510000}"/>
    <cellStyle name="Output 2 3" xfId="20572" xr:uid="{00000000-0005-0000-0000-0000A2510000}"/>
    <cellStyle name="Output 2 3 2" xfId="20573" xr:uid="{00000000-0005-0000-0000-0000A3510000}"/>
    <cellStyle name="Output 2 3 2 2" xfId="21088" xr:uid="{00000000-0005-0000-0000-0000A4510000}"/>
    <cellStyle name="Output 2 3 3" xfId="20574" xr:uid="{00000000-0005-0000-0000-0000A5510000}"/>
    <cellStyle name="Output 2 3 3 2" xfId="21087" xr:uid="{00000000-0005-0000-0000-0000A6510000}"/>
    <cellStyle name="Output 2 3 4" xfId="20575" xr:uid="{00000000-0005-0000-0000-0000A7510000}"/>
    <cellStyle name="Output 2 3 4 2" xfId="21086" xr:uid="{00000000-0005-0000-0000-0000A8510000}"/>
    <cellStyle name="Output 2 3 5" xfId="20576" xr:uid="{00000000-0005-0000-0000-0000A9510000}"/>
    <cellStyle name="Output 2 3 5 2" xfId="21085" xr:uid="{00000000-0005-0000-0000-0000AA510000}"/>
    <cellStyle name="Output 2 4" xfId="20577" xr:uid="{00000000-0005-0000-0000-0000AB510000}"/>
    <cellStyle name="Output 2 4 2" xfId="20578" xr:uid="{00000000-0005-0000-0000-0000AC510000}"/>
    <cellStyle name="Output 2 4 2 2" xfId="21084" xr:uid="{00000000-0005-0000-0000-0000AD510000}"/>
    <cellStyle name="Output 2 4 3" xfId="20579" xr:uid="{00000000-0005-0000-0000-0000AE510000}"/>
    <cellStyle name="Output 2 4 3 2" xfId="21083" xr:uid="{00000000-0005-0000-0000-0000AF510000}"/>
    <cellStyle name="Output 2 4 4" xfId="20580" xr:uid="{00000000-0005-0000-0000-0000B0510000}"/>
    <cellStyle name="Output 2 4 4 2" xfId="21082" xr:uid="{00000000-0005-0000-0000-0000B1510000}"/>
    <cellStyle name="Output 2 4 5" xfId="20581" xr:uid="{00000000-0005-0000-0000-0000B2510000}"/>
    <cellStyle name="Output 2 4 5 2" xfId="21081" xr:uid="{00000000-0005-0000-0000-0000B3510000}"/>
    <cellStyle name="Output 2 5" xfId="20582" xr:uid="{00000000-0005-0000-0000-0000B4510000}"/>
    <cellStyle name="Output 2 5 2" xfId="20583" xr:uid="{00000000-0005-0000-0000-0000B5510000}"/>
    <cellStyle name="Output 2 5 2 2" xfId="21080" xr:uid="{00000000-0005-0000-0000-0000B6510000}"/>
    <cellStyle name="Output 2 5 3" xfId="20584" xr:uid="{00000000-0005-0000-0000-0000B7510000}"/>
    <cellStyle name="Output 2 5 3 2" xfId="21079" xr:uid="{00000000-0005-0000-0000-0000B8510000}"/>
    <cellStyle name="Output 2 5 4" xfId="20585" xr:uid="{00000000-0005-0000-0000-0000B9510000}"/>
    <cellStyle name="Output 2 5 4 2" xfId="21078" xr:uid="{00000000-0005-0000-0000-0000BA510000}"/>
    <cellStyle name="Output 2 5 5" xfId="20586" xr:uid="{00000000-0005-0000-0000-0000BB510000}"/>
    <cellStyle name="Output 2 5 5 2" xfId="21077" xr:uid="{00000000-0005-0000-0000-0000BC510000}"/>
    <cellStyle name="Output 2 6" xfId="20587" xr:uid="{00000000-0005-0000-0000-0000BD510000}"/>
    <cellStyle name="Output 2 6 2" xfId="20588" xr:uid="{00000000-0005-0000-0000-0000BE510000}"/>
    <cellStyle name="Output 2 6 2 2" xfId="21076" xr:uid="{00000000-0005-0000-0000-0000BF510000}"/>
    <cellStyle name="Output 2 6 3" xfId="20589" xr:uid="{00000000-0005-0000-0000-0000C0510000}"/>
    <cellStyle name="Output 2 6 3 2" xfId="21075" xr:uid="{00000000-0005-0000-0000-0000C1510000}"/>
    <cellStyle name="Output 2 6 4" xfId="20590" xr:uid="{00000000-0005-0000-0000-0000C2510000}"/>
    <cellStyle name="Output 2 6 4 2" xfId="21074" xr:uid="{00000000-0005-0000-0000-0000C3510000}"/>
    <cellStyle name="Output 2 6 5" xfId="20591" xr:uid="{00000000-0005-0000-0000-0000C4510000}"/>
    <cellStyle name="Output 2 6 5 2" xfId="21073" xr:uid="{00000000-0005-0000-0000-0000C5510000}"/>
    <cellStyle name="Output 2 7" xfId="20592" xr:uid="{00000000-0005-0000-0000-0000C6510000}"/>
    <cellStyle name="Output 2 7 2" xfId="20593" xr:uid="{00000000-0005-0000-0000-0000C7510000}"/>
    <cellStyle name="Output 2 7 2 2" xfId="21072" xr:uid="{00000000-0005-0000-0000-0000C8510000}"/>
    <cellStyle name="Output 2 7 3" xfId="20594" xr:uid="{00000000-0005-0000-0000-0000C9510000}"/>
    <cellStyle name="Output 2 7 3 2" xfId="21071" xr:uid="{00000000-0005-0000-0000-0000CA510000}"/>
    <cellStyle name="Output 2 7 4" xfId="20595" xr:uid="{00000000-0005-0000-0000-0000CB510000}"/>
    <cellStyle name="Output 2 7 4 2" xfId="21070" xr:uid="{00000000-0005-0000-0000-0000CC510000}"/>
    <cellStyle name="Output 2 7 5" xfId="20596" xr:uid="{00000000-0005-0000-0000-0000CD510000}"/>
    <cellStyle name="Output 2 7 5 2" xfId="21069" xr:uid="{00000000-0005-0000-0000-0000CE510000}"/>
    <cellStyle name="Output 2 8" xfId="20597" xr:uid="{00000000-0005-0000-0000-0000CF510000}"/>
    <cellStyle name="Output 2 8 2" xfId="20598" xr:uid="{00000000-0005-0000-0000-0000D0510000}"/>
    <cellStyle name="Output 2 8 2 2" xfId="21068" xr:uid="{00000000-0005-0000-0000-0000D1510000}"/>
    <cellStyle name="Output 2 8 3" xfId="20599" xr:uid="{00000000-0005-0000-0000-0000D2510000}"/>
    <cellStyle name="Output 2 8 3 2" xfId="21067" xr:uid="{00000000-0005-0000-0000-0000D3510000}"/>
    <cellStyle name="Output 2 8 4" xfId="20600" xr:uid="{00000000-0005-0000-0000-0000D4510000}"/>
    <cellStyle name="Output 2 8 4 2" xfId="21066" xr:uid="{00000000-0005-0000-0000-0000D5510000}"/>
    <cellStyle name="Output 2 8 5" xfId="20601" xr:uid="{00000000-0005-0000-0000-0000D6510000}"/>
    <cellStyle name="Output 2 8 5 2" xfId="21065" xr:uid="{00000000-0005-0000-0000-0000D7510000}"/>
    <cellStyle name="Output 2 9" xfId="20602" xr:uid="{00000000-0005-0000-0000-0000D8510000}"/>
    <cellStyle name="Output 2 9 2" xfId="20603" xr:uid="{00000000-0005-0000-0000-0000D9510000}"/>
    <cellStyle name="Output 2 9 2 2" xfId="21064" xr:uid="{00000000-0005-0000-0000-0000DA510000}"/>
    <cellStyle name="Output 2 9 3" xfId="20604" xr:uid="{00000000-0005-0000-0000-0000DB510000}"/>
    <cellStyle name="Output 2 9 3 2" xfId="21063" xr:uid="{00000000-0005-0000-0000-0000DC510000}"/>
    <cellStyle name="Output 2 9 4" xfId="20605" xr:uid="{00000000-0005-0000-0000-0000DD510000}"/>
    <cellStyle name="Output 2 9 4 2" xfId="21062" xr:uid="{00000000-0005-0000-0000-0000DE510000}"/>
    <cellStyle name="Output 2 9 5" xfId="20606" xr:uid="{00000000-0005-0000-0000-0000DF510000}"/>
    <cellStyle name="Output 2 9 5 2" xfId="21061" xr:uid="{00000000-0005-0000-0000-0000E0510000}"/>
    <cellStyle name="Output 3" xfId="20607" xr:uid="{00000000-0005-0000-0000-0000E1510000}"/>
    <cellStyle name="Output 3 2" xfId="20608" xr:uid="{00000000-0005-0000-0000-0000E2510000}"/>
    <cellStyle name="Output 3 2 2" xfId="21059" xr:uid="{00000000-0005-0000-0000-0000E3510000}"/>
    <cellStyle name="Output 3 3" xfId="20609" xr:uid="{00000000-0005-0000-0000-0000E4510000}"/>
    <cellStyle name="Output 3 3 2" xfId="21058" xr:uid="{00000000-0005-0000-0000-0000E5510000}"/>
    <cellStyle name="Output 3 4" xfId="21060" xr:uid="{00000000-0005-0000-0000-0000E6510000}"/>
    <cellStyle name="Output 4" xfId="20610" xr:uid="{00000000-0005-0000-0000-0000E7510000}"/>
    <cellStyle name="Output 4 2" xfId="20611" xr:uid="{00000000-0005-0000-0000-0000E8510000}"/>
    <cellStyle name="Output 4 2 2" xfId="21056" xr:uid="{00000000-0005-0000-0000-0000E9510000}"/>
    <cellStyle name="Output 4 3" xfId="20612" xr:uid="{00000000-0005-0000-0000-0000EA510000}"/>
    <cellStyle name="Output 4 3 2" xfId="21055" xr:uid="{00000000-0005-0000-0000-0000EB510000}"/>
    <cellStyle name="Output 4 4" xfId="21057" xr:uid="{00000000-0005-0000-0000-0000EC510000}"/>
    <cellStyle name="Output 5" xfId="20613" xr:uid="{00000000-0005-0000-0000-0000ED510000}"/>
    <cellStyle name="Output 5 2" xfId="20614" xr:uid="{00000000-0005-0000-0000-0000EE510000}"/>
    <cellStyle name="Output 5 2 2" xfId="21053" xr:uid="{00000000-0005-0000-0000-0000EF510000}"/>
    <cellStyle name="Output 5 3" xfId="20615" xr:uid="{00000000-0005-0000-0000-0000F0510000}"/>
    <cellStyle name="Output 5 3 2" xfId="21052" xr:uid="{00000000-0005-0000-0000-0000F1510000}"/>
    <cellStyle name="Output 5 4" xfId="21054" xr:uid="{00000000-0005-0000-0000-0000F2510000}"/>
    <cellStyle name="Output 6" xfId="20616" xr:uid="{00000000-0005-0000-0000-0000F3510000}"/>
    <cellStyle name="Output 6 2" xfId="20617" xr:uid="{00000000-0005-0000-0000-0000F4510000}"/>
    <cellStyle name="Output 6 2 2" xfId="21050" xr:uid="{00000000-0005-0000-0000-0000F5510000}"/>
    <cellStyle name="Output 6 3" xfId="20618" xr:uid="{00000000-0005-0000-0000-0000F6510000}"/>
    <cellStyle name="Output 6 3 2" xfId="21049" xr:uid="{00000000-0005-0000-0000-0000F7510000}"/>
    <cellStyle name="Output 6 4" xfId="21051" xr:uid="{00000000-0005-0000-0000-0000F8510000}"/>
    <cellStyle name="Output 7" xfId="20619" xr:uid="{00000000-0005-0000-0000-0000F9510000}"/>
    <cellStyle name="Output 7 2" xfId="21048" xr:uid="{00000000-0005-0000-0000-0000FA510000}"/>
    <cellStyle name="Percen - Style1" xfId="20620" xr:uid="{00000000-0005-0000-0000-0000FB510000}"/>
    <cellStyle name="Percent" xfId="20961" builtinId="5"/>
    <cellStyle name="Percent [0]" xfId="20621" xr:uid="{00000000-0005-0000-0000-0000FD510000}"/>
    <cellStyle name="Percent [00]" xfId="20622" xr:uid="{00000000-0005-0000-0000-0000FE510000}"/>
    <cellStyle name="Percent 10" xfId="20623" xr:uid="{00000000-0005-0000-0000-0000FF510000}"/>
    <cellStyle name="Percent 10 2" xfId="20624" xr:uid="{00000000-0005-0000-0000-000000520000}"/>
    <cellStyle name="Percent 10 2 2" xfId="20625" xr:uid="{00000000-0005-0000-0000-000001520000}"/>
    <cellStyle name="Percent 10 3" xfId="20626" xr:uid="{00000000-0005-0000-0000-000002520000}"/>
    <cellStyle name="Percent 10 4" xfId="20627" xr:uid="{00000000-0005-0000-0000-000003520000}"/>
    <cellStyle name="Percent 11" xfId="20628" xr:uid="{00000000-0005-0000-0000-000004520000}"/>
    <cellStyle name="Percent 11 2" xfId="20629" xr:uid="{00000000-0005-0000-0000-000005520000}"/>
    <cellStyle name="Percent 12" xfId="20630" xr:uid="{00000000-0005-0000-0000-000006520000}"/>
    <cellStyle name="Percent 12 2" xfId="20631" xr:uid="{00000000-0005-0000-0000-000007520000}"/>
    <cellStyle name="Percent 13" xfId="20632" xr:uid="{00000000-0005-0000-0000-000008520000}"/>
    <cellStyle name="Percent 13 2" xfId="20633" xr:uid="{00000000-0005-0000-0000-000009520000}"/>
    <cellStyle name="Percent 14" xfId="20634" xr:uid="{00000000-0005-0000-0000-00000A520000}"/>
    <cellStyle name="Percent 15" xfId="20635" xr:uid="{00000000-0005-0000-0000-00000B520000}"/>
    <cellStyle name="Percent 15 2" xfId="20636" xr:uid="{00000000-0005-0000-0000-00000C520000}"/>
    <cellStyle name="Percent 16" xfId="20637" xr:uid="{00000000-0005-0000-0000-00000D520000}"/>
    <cellStyle name="Percent 17" xfId="20638" xr:uid="{00000000-0005-0000-0000-00000E520000}"/>
    <cellStyle name="Percent 18" xfId="20639" xr:uid="{00000000-0005-0000-0000-00000F520000}"/>
    <cellStyle name="Percent 19" xfId="20640" xr:uid="{00000000-0005-0000-0000-000010520000}"/>
    <cellStyle name="Percent 2" xfId="6" xr:uid="{00000000-0005-0000-0000-000011520000}"/>
    <cellStyle name="Percent 2 2" xfId="20641" xr:uid="{00000000-0005-0000-0000-000012520000}"/>
    <cellStyle name="Percent 2 2 2" xfId="20642" xr:uid="{00000000-0005-0000-0000-000013520000}"/>
    <cellStyle name="Percent 2 2 3" xfId="20643" xr:uid="{00000000-0005-0000-0000-000014520000}"/>
    <cellStyle name="Percent 2 2 4" xfId="20644" xr:uid="{00000000-0005-0000-0000-000015520000}"/>
    <cellStyle name="Percent 2 2 4 2" xfId="20645" xr:uid="{00000000-0005-0000-0000-000016520000}"/>
    <cellStyle name="Percent 2 2 4 2 2" xfId="20646" xr:uid="{00000000-0005-0000-0000-000017520000}"/>
    <cellStyle name="Percent 2 2 4 2 2 2" xfId="20647" xr:uid="{00000000-0005-0000-0000-000018520000}"/>
    <cellStyle name="Percent 2 2 4 2 2 3" xfId="20648" xr:uid="{00000000-0005-0000-0000-000019520000}"/>
    <cellStyle name="Percent 2 2 4 2 2 4" xfId="20649" xr:uid="{00000000-0005-0000-0000-00001A520000}"/>
    <cellStyle name="Percent 2 2 4 2 3" xfId="20650" xr:uid="{00000000-0005-0000-0000-00001B520000}"/>
    <cellStyle name="Percent 2 2 4 2 4" xfId="20651" xr:uid="{00000000-0005-0000-0000-00001C520000}"/>
    <cellStyle name="Percent 2 2 4 2 5" xfId="20652" xr:uid="{00000000-0005-0000-0000-00001D520000}"/>
    <cellStyle name="Percent 2 2 4 3" xfId="20653" xr:uid="{00000000-0005-0000-0000-00001E520000}"/>
    <cellStyle name="Percent 2 2 4 3 2" xfId="20654" xr:uid="{00000000-0005-0000-0000-00001F520000}"/>
    <cellStyle name="Percent 2 2 4 3 3" xfId="20655" xr:uid="{00000000-0005-0000-0000-000020520000}"/>
    <cellStyle name="Percent 2 2 4 3 4" xfId="20656" xr:uid="{00000000-0005-0000-0000-000021520000}"/>
    <cellStyle name="Percent 2 2 4 4" xfId="20657" xr:uid="{00000000-0005-0000-0000-000022520000}"/>
    <cellStyle name="Percent 2 2 4 5" xfId="20658" xr:uid="{00000000-0005-0000-0000-000023520000}"/>
    <cellStyle name="Percent 2 2 4 6" xfId="20659" xr:uid="{00000000-0005-0000-0000-000024520000}"/>
    <cellStyle name="Percent 2 2 5" xfId="20660" xr:uid="{00000000-0005-0000-0000-000025520000}"/>
    <cellStyle name="Percent 2 3" xfId="20661" xr:uid="{00000000-0005-0000-0000-000026520000}"/>
    <cellStyle name="Percent 2 4" xfId="20662" xr:uid="{00000000-0005-0000-0000-000027520000}"/>
    <cellStyle name="Percent 2 5" xfId="20663" xr:uid="{00000000-0005-0000-0000-000028520000}"/>
    <cellStyle name="Percent 2 6" xfId="20664" xr:uid="{00000000-0005-0000-0000-000029520000}"/>
    <cellStyle name="Percent 2 7" xfId="20665" xr:uid="{00000000-0005-0000-0000-00002A520000}"/>
    <cellStyle name="Percent 2 8" xfId="20666" xr:uid="{00000000-0005-0000-0000-00002B520000}"/>
    <cellStyle name="Percent 2 8 2" xfId="20667" xr:uid="{00000000-0005-0000-0000-00002C520000}"/>
    <cellStyle name="Percent 2 9" xfId="20668" xr:uid="{00000000-0005-0000-0000-00002D520000}"/>
    <cellStyle name="Percent 2 9 2" xfId="20669" xr:uid="{00000000-0005-0000-0000-00002E520000}"/>
    <cellStyle name="Percent 2 9 2 2" xfId="20670" xr:uid="{00000000-0005-0000-0000-00002F520000}"/>
    <cellStyle name="Percent 2 9 2 2 2" xfId="20671" xr:uid="{00000000-0005-0000-0000-000030520000}"/>
    <cellStyle name="Percent 2 9 2 2 3" xfId="20672" xr:uid="{00000000-0005-0000-0000-000031520000}"/>
    <cellStyle name="Percent 2 9 2 2 4" xfId="20673" xr:uid="{00000000-0005-0000-0000-000032520000}"/>
    <cellStyle name="Percent 2 9 2 3" xfId="20674" xr:uid="{00000000-0005-0000-0000-000033520000}"/>
    <cellStyle name="Percent 2 9 2 4" xfId="20675" xr:uid="{00000000-0005-0000-0000-000034520000}"/>
    <cellStyle name="Percent 2 9 2 5" xfId="20676" xr:uid="{00000000-0005-0000-0000-000035520000}"/>
    <cellStyle name="Percent 2 9 3" xfId="20677" xr:uid="{00000000-0005-0000-0000-000036520000}"/>
    <cellStyle name="Percent 2 9 3 2" xfId="20678" xr:uid="{00000000-0005-0000-0000-000037520000}"/>
    <cellStyle name="Percent 2 9 3 3" xfId="20679" xr:uid="{00000000-0005-0000-0000-000038520000}"/>
    <cellStyle name="Percent 2 9 3 4" xfId="20680" xr:uid="{00000000-0005-0000-0000-000039520000}"/>
    <cellStyle name="Percent 2 9 4" xfId="20681" xr:uid="{00000000-0005-0000-0000-00003A520000}"/>
    <cellStyle name="Percent 2 9 5" xfId="20682" xr:uid="{00000000-0005-0000-0000-00003B520000}"/>
    <cellStyle name="Percent 2 9 6" xfId="20683" xr:uid="{00000000-0005-0000-0000-00003C520000}"/>
    <cellStyle name="Percent 20" xfId="20684" xr:uid="{00000000-0005-0000-0000-00003D520000}"/>
    <cellStyle name="Percent 21" xfId="20685" xr:uid="{00000000-0005-0000-0000-00003E520000}"/>
    <cellStyle name="Percent 21 2" xfId="20686" xr:uid="{00000000-0005-0000-0000-00003F520000}"/>
    <cellStyle name="Percent 21 3" xfId="20687" xr:uid="{00000000-0005-0000-0000-000040520000}"/>
    <cellStyle name="Percent 21 4" xfId="20688" xr:uid="{00000000-0005-0000-0000-000041520000}"/>
    <cellStyle name="Percent 3" xfId="14" xr:uid="{00000000-0005-0000-0000-000042520000}"/>
    <cellStyle name="Percent 3 2" xfId="20689" xr:uid="{00000000-0005-0000-0000-000043520000}"/>
    <cellStyle name="Percent 3 2 2" xfId="20690" xr:uid="{00000000-0005-0000-0000-000044520000}"/>
    <cellStyle name="Percent 3 2 2 2" xfId="20691" xr:uid="{00000000-0005-0000-0000-000045520000}"/>
    <cellStyle name="Percent 3 2 2 3" xfId="20692" xr:uid="{00000000-0005-0000-0000-000046520000}"/>
    <cellStyle name="Percent 3 2 3" xfId="20693" xr:uid="{00000000-0005-0000-0000-000047520000}"/>
    <cellStyle name="Percent 3 2 4" xfId="20694" xr:uid="{00000000-0005-0000-0000-000048520000}"/>
    <cellStyle name="Percent 3 3" xfId="20695" xr:uid="{00000000-0005-0000-0000-000049520000}"/>
    <cellStyle name="Percent 3 3 2" xfId="20696" xr:uid="{00000000-0005-0000-0000-00004A520000}"/>
    <cellStyle name="Percent 3 4" xfId="20697" xr:uid="{00000000-0005-0000-0000-00004B520000}"/>
    <cellStyle name="Percent 3 4 2" xfId="20698" xr:uid="{00000000-0005-0000-0000-00004C520000}"/>
    <cellStyle name="Percent 3 4 3" xfId="20699" xr:uid="{00000000-0005-0000-0000-00004D520000}"/>
    <cellStyle name="Percent 4" xfId="20700" xr:uid="{00000000-0005-0000-0000-00004E520000}"/>
    <cellStyle name="Percent 4 2" xfId="20701" xr:uid="{00000000-0005-0000-0000-00004F520000}"/>
    <cellStyle name="Percent 4 2 2" xfId="20702" xr:uid="{00000000-0005-0000-0000-000050520000}"/>
    <cellStyle name="Percent 4 2 2 2" xfId="20703" xr:uid="{00000000-0005-0000-0000-000051520000}"/>
    <cellStyle name="Percent 4 3" xfId="20704" xr:uid="{00000000-0005-0000-0000-000052520000}"/>
    <cellStyle name="Percent 4 3 2" xfId="20705" xr:uid="{00000000-0005-0000-0000-000053520000}"/>
    <cellStyle name="Percent 4 4" xfId="20706" xr:uid="{00000000-0005-0000-0000-000054520000}"/>
    <cellStyle name="Percent 5" xfId="20707" xr:uid="{00000000-0005-0000-0000-000055520000}"/>
    <cellStyle name="Percent 5 2" xfId="20708" xr:uid="{00000000-0005-0000-0000-000056520000}"/>
    <cellStyle name="Percent 5 2 2" xfId="20709" xr:uid="{00000000-0005-0000-0000-000057520000}"/>
    <cellStyle name="Percent 5 2 2 2" xfId="20710" xr:uid="{00000000-0005-0000-0000-000058520000}"/>
    <cellStyle name="Percent 5 2 3" xfId="20711" xr:uid="{00000000-0005-0000-0000-000059520000}"/>
    <cellStyle name="Percent 5 2 4" xfId="20712" xr:uid="{00000000-0005-0000-0000-00005A520000}"/>
    <cellStyle name="Percent 5 2 4 2" xfId="20713" xr:uid="{00000000-0005-0000-0000-00005B520000}"/>
    <cellStyle name="Percent 5 2 4 2 2" xfId="20714" xr:uid="{00000000-0005-0000-0000-00005C520000}"/>
    <cellStyle name="Percent 5 2 4 2 3" xfId="20715" xr:uid="{00000000-0005-0000-0000-00005D520000}"/>
    <cellStyle name="Percent 5 2 4 2 4" xfId="20716" xr:uid="{00000000-0005-0000-0000-00005E520000}"/>
    <cellStyle name="Percent 5 2 4 3" xfId="20717" xr:uid="{00000000-0005-0000-0000-00005F520000}"/>
    <cellStyle name="Percent 5 2 4 4" xfId="20718" xr:uid="{00000000-0005-0000-0000-000060520000}"/>
    <cellStyle name="Percent 5 2 4 5" xfId="20719" xr:uid="{00000000-0005-0000-0000-000061520000}"/>
    <cellStyle name="Percent 5 2 5" xfId="20720" xr:uid="{00000000-0005-0000-0000-000062520000}"/>
    <cellStyle name="Percent 5 2 5 2" xfId="20721" xr:uid="{00000000-0005-0000-0000-000063520000}"/>
    <cellStyle name="Percent 5 2 5 3" xfId="20722" xr:uid="{00000000-0005-0000-0000-000064520000}"/>
    <cellStyle name="Percent 5 2 5 4" xfId="20723" xr:uid="{00000000-0005-0000-0000-000065520000}"/>
    <cellStyle name="Percent 5 2 6" xfId="20724" xr:uid="{00000000-0005-0000-0000-000066520000}"/>
    <cellStyle name="Percent 5 2 7" xfId="20725" xr:uid="{00000000-0005-0000-0000-000067520000}"/>
    <cellStyle name="Percent 5 2 8" xfId="20726" xr:uid="{00000000-0005-0000-0000-000068520000}"/>
    <cellStyle name="Percent 5 3" xfId="20727" xr:uid="{00000000-0005-0000-0000-000069520000}"/>
    <cellStyle name="Percent 5 3 2" xfId="20728" xr:uid="{00000000-0005-0000-0000-00006A520000}"/>
    <cellStyle name="Percent 5 4" xfId="20729" xr:uid="{00000000-0005-0000-0000-00006B520000}"/>
    <cellStyle name="Percent 5 4 2" xfId="20730" xr:uid="{00000000-0005-0000-0000-00006C520000}"/>
    <cellStyle name="Percent 5 4 2 2" xfId="20731" xr:uid="{00000000-0005-0000-0000-00006D520000}"/>
    <cellStyle name="Percent 5 4 2 3" xfId="20732" xr:uid="{00000000-0005-0000-0000-00006E520000}"/>
    <cellStyle name="Percent 5 4 2 4" xfId="20733" xr:uid="{00000000-0005-0000-0000-00006F520000}"/>
    <cellStyle name="Percent 5 4 3" xfId="20734" xr:uid="{00000000-0005-0000-0000-000070520000}"/>
    <cellStyle name="Percent 5 4 4" xfId="20735" xr:uid="{00000000-0005-0000-0000-000071520000}"/>
    <cellStyle name="Percent 5 4 5" xfId="20736" xr:uid="{00000000-0005-0000-0000-000072520000}"/>
    <cellStyle name="Percent 5 5" xfId="20737" xr:uid="{00000000-0005-0000-0000-000073520000}"/>
    <cellStyle name="Percent 5 5 2" xfId="20738" xr:uid="{00000000-0005-0000-0000-000074520000}"/>
    <cellStyle name="Percent 5 5 3" xfId="20739" xr:uid="{00000000-0005-0000-0000-000075520000}"/>
    <cellStyle name="Percent 5 5 4" xfId="20740" xr:uid="{00000000-0005-0000-0000-000076520000}"/>
    <cellStyle name="Percent 5 6" xfId="20741" xr:uid="{00000000-0005-0000-0000-000077520000}"/>
    <cellStyle name="Percent 5 7" xfId="20742" xr:uid="{00000000-0005-0000-0000-000078520000}"/>
    <cellStyle name="Percent 5 8" xfId="20743" xr:uid="{00000000-0005-0000-0000-000079520000}"/>
    <cellStyle name="Percent 6" xfId="20744" xr:uid="{00000000-0005-0000-0000-00007A520000}"/>
    <cellStyle name="Percent 6 2" xfId="20745" xr:uid="{00000000-0005-0000-0000-00007B520000}"/>
    <cellStyle name="Percent 6 2 2" xfId="20746" xr:uid="{00000000-0005-0000-0000-00007C520000}"/>
    <cellStyle name="Percent 6 3" xfId="20747" xr:uid="{00000000-0005-0000-0000-00007D520000}"/>
    <cellStyle name="Percent 6 3 2" xfId="20748" xr:uid="{00000000-0005-0000-0000-00007E520000}"/>
    <cellStyle name="Percent 7" xfId="20749" xr:uid="{00000000-0005-0000-0000-00007F520000}"/>
    <cellStyle name="Percent 7 2" xfId="20750" xr:uid="{00000000-0005-0000-0000-000080520000}"/>
    <cellStyle name="Percent 7 2 2" xfId="20751" xr:uid="{00000000-0005-0000-0000-000081520000}"/>
    <cellStyle name="Percent 7 3" xfId="20752" xr:uid="{00000000-0005-0000-0000-000082520000}"/>
    <cellStyle name="Percent 8" xfId="20753" xr:uid="{00000000-0005-0000-0000-000083520000}"/>
    <cellStyle name="Percent 8 10" xfId="20754" xr:uid="{00000000-0005-0000-0000-000084520000}"/>
    <cellStyle name="Percent 8 11" xfId="20755" xr:uid="{00000000-0005-0000-0000-000085520000}"/>
    <cellStyle name="Percent 8 12" xfId="20756" xr:uid="{00000000-0005-0000-0000-000086520000}"/>
    <cellStyle name="Percent 8 2" xfId="20757" xr:uid="{00000000-0005-0000-0000-000087520000}"/>
    <cellStyle name="Percent 8 3" xfId="20758" xr:uid="{00000000-0005-0000-0000-000088520000}"/>
    <cellStyle name="Percent 8 4" xfId="20759" xr:uid="{00000000-0005-0000-0000-000089520000}"/>
    <cellStyle name="Percent 8 5" xfId="20760" xr:uid="{00000000-0005-0000-0000-00008A520000}"/>
    <cellStyle name="Percent 8 6" xfId="20761" xr:uid="{00000000-0005-0000-0000-00008B520000}"/>
    <cellStyle name="Percent 8 7" xfId="20762" xr:uid="{00000000-0005-0000-0000-00008C520000}"/>
    <cellStyle name="Percent 8 8" xfId="20763" xr:uid="{00000000-0005-0000-0000-00008D520000}"/>
    <cellStyle name="Percent 8 9" xfId="20764" xr:uid="{00000000-0005-0000-0000-00008E520000}"/>
    <cellStyle name="Percent 9" xfId="20765" xr:uid="{00000000-0005-0000-0000-00008F520000}"/>
    <cellStyle name="Percent 9 10" xfId="20766" xr:uid="{00000000-0005-0000-0000-000090520000}"/>
    <cellStyle name="Percent 9 11" xfId="20767" xr:uid="{00000000-0005-0000-0000-000091520000}"/>
    <cellStyle name="Percent 9 2" xfId="20768" xr:uid="{00000000-0005-0000-0000-000092520000}"/>
    <cellStyle name="Percent 9 3" xfId="20769" xr:uid="{00000000-0005-0000-0000-000093520000}"/>
    <cellStyle name="Percent 9 4" xfId="20770" xr:uid="{00000000-0005-0000-0000-000094520000}"/>
    <cellStyle name="Percent 9 5" xfId="20771" xr:uid="{00000000-0005-0000-0000-000095520000}"/>
    <cellStyle name="Percent 9 6" xfId="20772" xr:uid="{00000000-0005-0000-0000-000096520000}"/>
    <cellStyle name="Percent 9 7" xfId="20773" xr:uid="{00000000-0005-0000-0000-000097520000}"/>
    <cellStyle name="Percent 9 8" xfId="20774" xr:uid="{00000000-0005-0000-0000-000098520000}"/>
    <cellStyle name="Percent 9 9" xfId="20775" xr:uid="{00000000-0005-0000-0000-000099520000}"/>
    <cellStyle name="PrePop Currency (0)" xfId="20776" xr:uid="{00000000-0005-0000-0000-00009A520000}"/>
    <cellStyle name="PrePop Currency (2)" xfId="20777" xr:uid="{00000000-0005-0000-0000-00009B520000}"/>
    <cellStyle name="PrePop Units (0)" xfId="20778" xr:uid="{00000000-0005-0000-0000-00009C520000}"/>
    <cellStyle name="PrePop Units (1)" xfId="20779" xr:uid="{00000000-0005-0000-0000-00009D520000}"/>
    <cellStyle name="PrePop Units (2)" xfId="20780" xr:uid="{00000000-0005-0000-0000-00009E520000}"/>
    <cellStyle name="Price" xfId="20781" xr:uid="{00000000-0005-0000-0000-00009F520000}"/>
    <cellStyle name="Price 2" xfId="20782" xr:uid="{00000000-0005-0000-0000-0000A0520000}"/>
    <cellStyle name="Price 3" xfId="20783" xr:uid="{00000000-0005-0000-0000-0000A1520000}"/>
    <cellStyle name="RunRep_Header" xfId="20784" xr:uid="{00000000-0005-0000-0000-0000A2520000}"/>
    <cellStyle name="Sheet Title" xfId="20785" xr:uid="{00000000-0005-0000-0000-0000A3520000}"/>
    <cellStyle name="showExposure" xfId="20786" xr:uid="{00000000-0005-0000-0000-0000A4520000}"/>
    <cellStyle name="showExposure 2" xfId="21047" xr:uid="{00000000-0005-0000-0000-0000A5520000}"/>
    <cellStyle name="showParameterE" xfId="20787" xr:uid="{00000000-0005-0000-0000-0000A6520000}"/>
    <cellStyle name="showParameterE 2" xfId="21046" xr:uid="{00000000-0005-0000-0000-0000A7520000}"/>
    <cellStyle name="Standard_AX-4-4-Profit-Loss-310899" xfId="20788" xr:uid="{00000000-0005-0000-0000-0000A8520000}"/>
    <cellStyle name="Style 1" xfId="20789" xr:uid="{00000000-0005-0000-0000-0000A9520000}"/>
    <cellStyle name="Style 1 2" xfId="20790" xr:uid="{00000000-0005-0000-0000-0000AA520000}"/>
    <cellStyle name="Style 1 2 2" xfId="20791" xr:uid="{00000000-0005-0000-0000-0000AB520000}"/>
    <cellStyle name="Style 1 3" xfId="20792" xr:uid="{00000000-0005-0000-0000-0000AC520000}"/>
    <cellStyle name="Style 1 4" xfId="20793" xr:uid="{00000000-0005-0000-0000-0000AD520000}"/>
    <cellStyle name="Style 2" xfId="20794" xr:uid="{00000000-0005-0000-0000-0000AE520000}"/>
    <cellStyle name="Style 3" xfId="20795" xr:uid="{00000000-0005-0000-0000-0000AF520000}"/>
    <cellStyle name="Style 4" xfId="20796" xr:uid="{00000000-0005-0000-0000-0000B0520000}"/>
    <cellStyle name="Style 5" xfId="20797" xr:uid="{00000000-0005-0000-0000-0000B1520000}"/>
    <cellStyle name="Style 6" xfId="20798" xr:uid="{00000000-0005-0000-0000-0000B2520000}"/>
    <cellStyle name="Style 7" xfId="20799" xr:uid="{00000000-0005-0000-0000-0000B3520000}"/>
    <cellStyle name="Style 8" xfId="20800" xr:uid="{00000000-0005-0000-0000-0000B4520000}"/>
    <cellStyle name="Style 9" xfId="21411" xr:uid="{00000000-0005-0000-0000-0000B5520000}"/>
    <cellStyle name="Text Indent A" xfId="20801" xr:uid="{00000000-0005-0000-0000-0000B6520000}"/>
    <cellStyle name="Text Indent B" xfId="20802" xr:uid="{00000000-0005-0000-0000-0000B7520000}"/>
    <cellStyle name="Text Indent C" xfId="20803" xr:uid="{00000000-0005-0000-0000-0000B8520000}"/>
    <cellStyle name="Tickmark" xfId="20804" xr:uid="{00000000-0005-0000-0000-0000B9520000}"/>
    <cellStyle name="Title 2" xfId="20805" xr:uid="{00000000-0005-0000-0000-0000BA520000}"/>
    <cellStyle name="Title 2 2" xfId="20806" xr:uid="{00000000-0005-0000-0000-0000BB520000}"/>
    <cellStyle name="Title 2 2 2" xfId="20807" xr:uid="{00000000-0005-0000-0000-0000BC520000}"/>
    <cellStyle name="Title 2 3" xfId="20808" xr:uid="{00000000-0005-0000-0000-0000BD520000}"/>
    <cellStyle name="Title 2 4" xfId="20809" xr:uid="{00000000-0005-0000-0000-0000BE520000}"/>
    <cellStyle name="Title 3" xfId="20810" xr:uid="{00000000-0005-0000-0000-0000BF520000}"/>
    <cellStyle name="Title 3 2" xfId="20811" xr:uid="{00000000-0005-0000-0000-0000C0520000}"/>
    <cellStyle name="Title 3 3" xfId="20812" xr:uid="{00000000-0005-0000-0000-0000C1520000}"/>
    <cellStyle name="Title 4" xfId="20813" xr:uid="{00000000-0005-0000-0000-0000C2520000}"/>
    <cellStyle name="Title 4 2" xfId="20814" xr:uid="{00000000-0005-0000-0000-0000C3520000}"/>
    <cellStyle name="Title 4 3" xfId="20815" xr:uid="{00000000-0005-0000-0000-0000C4520000}"/>
    <cellStyle name="Title 5" xfId="20816" xr:uid="{00000000-0005-0000-0000-0000C5520000}"/>
    <cellStyle name="Title 5 2" xfId="20817" xr:uid="{00000000-0005-0000-0000-0000C6520000}"/>
    <cellStyle name="Title 5 3" xfId="20818" xr:uid="{00000000-0005-0000-0000-0000C7520000}"/>
    <cellStyle name="Title 6" xfId="20819" xr:uid="{00000000-0005-0000-0000-0000C8520000}"/>
    <cellStyle name="Title 6 2" xfId="20820" xr:uid="{00000000-0005-0000-0000-0000C9520000}"/>
    <cellStyle name="Title 6 3" xfId="20821" xr:uid="{00000000-0005-0000-0000-0000CA520000}"/>
    <cellStyle name="Title 7" xfId="20822" xr:uid="{00000000-0005-0000-0000-0000CB520000}"/>
    <cellStyle name="Total 2" xfId="20823" xr:uid="{00000000-0005-0000-0000-0000CC520000}"/>
    <cellStyle name="Total 2 10" xfId="20824" xr:uid="{00000000-0005-0000-0000-0000CD520000}"/>
    <cellStyle name="Total 2 10 2" xfId="20825" xr:uid="{00000000-0005-0000-0000-0000CE520000}"/>
    <cellStyle name="Total 2 10 2 2" xfId="21044" xr:uid="{00000000-0005-0000-0000-0000CF520000}"/>
    <cellStyle name="Total 2 10 3" xfId="20826" xr:uid="{00000000-0005-0000-0000-0000D0520000}"/>
    <cellStyle name="Total 2 10 3 2" xfId="21043" xr:uid="{00000000-0005-0000-0000-0000D1520000}"/>
    <cellStyle name="Total 2 10 4" xfId="20827" xr:uid="{00000000-0005-0000-0000-0000D2520000}"/>
    <cellStyle name="Total 2 10 4 2" xfId="21042" xr:uid="{00000000-0005-0000-0000-0000D3520000}"/>
    <cellStyle name="Total 2 10 5" xfId="20828" xr:uid="{00000000-0005-0000-0000-0000D4520000}"/>
    <cellStyle name="Total 2 10 5 2" xfId="21041" xr:uid="{00000000-0005-0000-0000-0000D5520000}"/>
    <cellStyle name="Total 2 11" xfId="20829" xr:uid="{00000000-0005-0000-0000-0000D6520000}"/>
    <cellStyle name="Total 2 11 2" xfId="20830" xr:uid="{00000000-0005-0000-0000-0000D7520000}"/>
    <cellStyle name="Total 2 11 2 2" xfId="21039" xr:uid="{00000000-0005-0000-0000-0000D8520000}"/>
    <cellStyle name="Total 2 11 3" xfId="20831" xr:uid="{00000000-0005-0000-0000-0000D9520000}"/>
    <cellStyle name="Total 2 11 3 2" xfId="21038" xr:uid="{00000000-0005-0000-0000-0000DA520000}"/>
    <cellStyle name="Total 2 11 4" xfId="20832" xr:uid="{00000000-0005-0000-0000-0000DB520000}"/>
    <cellStyle name="Total 2 11 4 2" xfId="21037" xr:uid="{00000000-0005-0000-0000-0000DC520000}"/>
    <cellStyle name="Total 2 11 5" xfId="20833" xr:uid="{00000000-0005-0000-0000-0000DD520000}"/>
    <cellStyle name="Total 2 11 5 2" xfId="21036" xr:uid="{00000000-0005-0000-0000-0000DE520000}"/>
    <cellStyle name="Total 2 11 6" xfId="21040" xr:uid="{00000000-0005-0000-0000-0000DF520000}"/>
    <cellStyle name="Total 2 12" xfId="20834" xr:uid="{00000000-0005-0000-0000-0000E0520000}"/>
    <cellStyle name="Total 2 12 2" xfId="20835" xr:uid="{00000000-0005-0000-0000-0000E1520000}"/>
    <cellStyle name="Total 2 12 2 2" xfId="21034" xr:uid="{00000000-0005-0000-0000-0000E2520000}"/>
    <cellStyle name="Total 2 12 3" xfId="20836" xr:uid="{00000000-0005-0000-0000-0000E3520000}"/>
    <cellStyle name="Total 2 12 3 2" xfId="21033" xr:uid="{00000000-0005-0000-0000-0000E4520000}"/>
    <cellStyle name="Total 2 12 4" xfId="20837" xr:uid="{00000000-0005-0000-0000-0000E5520000}"/>
    <cellStyle name="Total 2 12 4 2" xfId="21032" xr:uid="{00000000-0005-0000-0000-0000E6520000}"/>
    <cellStyle name="Total 2 12 5" xfId="20838" xr:uid="{00000000-0005-0000-0000-0000E7520000}"/>
    <cellStyle name="Total 2 12 5 2" xfId="21031" xr:uid="{00000000-0005-0000-0000-0000E8520000}"/>
    <cellStyle name="Total 2 12 6" xfId="21035" xr:uid="{00000000-0005-0000-0000-0000E9520000}"/>
    <cellStyle name="Total 2 13" xfId="20839" xr:uid="{00000000-0005-0000-0000-0000EA520000}"/>
    <cellStyle name="Total 2 13 2" xfId="20840" xr:uid="{00000000-0005-0000-0000-0000EB520000}"/>
    <cellStyle name="Total 2 13 2 2" xfId="21029" xr:uid="{00000000-0005-0000-0000-0000EC520000}"/>
    <cellStyle name="Total 2 13 3" xfId="20841" xr:uid="{00000000-0005-0000-0000-0000ED520000}"/>
    <cellStyle name="Total 2 13 3 2" xfId="21028" xr:uid="{00000000-0005-0000-0000-0000EE520000}"/>
    <cellStyle name="Total 2 13 4" xfId="20842" xr:uid="{00000000-0005-0000-0000-0000EF520000}"/>
    <cellStyle name="Total 2 13 4 2" xfId="21027" xr:uid="{00000000-0005-0000-0000-0000F0520000}"/>
    <cellStyle name="Total 2 13 5" xfId="21030" xr:uid="{00000000-0005-0000-0000-0000F1520000}"/>
    <cellStyle name="Total 2 14" xfId="20843" xr:uid="{00000000-0005-0000-0000-0000F2520000}"/>
    <cellStyle name="Total 2 14 2" xfId="21026" xr:uid="{00000000-0005-0000-0000-0000F3520000}"/>
    <cellStyle name="Total 2 15" xfId="20844" xr:uid="{00000000-0005-0000-0000-0000F4520000}"/>
    <cellStyle name="Total 2 15 2" xfId="21025" xr:uid="{00000000-0005-0000-0000-0000F5520000}"/>
    <cellStyle name="Total 2 16" xfId="20845" xr:uid="{00000000-0005-0000-0000-0000F6520000}"/>
    <cellStyle name="Total 2 16 2" xfId="21024" xr:uid="{00000000-0005-0000-0000-0000F7520000}"/>
    <cellStyle name="Total 2 17" xfId="21045" xr:uid="{00000000-0005-0000-0000-0000F8520000}"/>
    <cellStyle name="Total 2 2" xfId="20846" xr:uid="{00000000-0005-0000-0000-0000F9520000}"/>
    <cellStyle name="Total 2 2 10" xfId="21023" xr:uid="{00000000-0005-0000-0000-0000FA520000}"/>
    <cellStyle name="Total 2 2 2" xfId="20847" xr:uid="{00000000-0005-0000-0000-0000FB520000}"/>
    <cellStyle name="Total 2 2 2 2" xfId="20848" xr:uid="{00000000-0005-0000-0000-0000FC520000}"/>
    <cellStyle name="Total 2 2 2 2 2" xfId="21021" xr:uid="{00000000-0005-0000-0000-0000FD520000}"/>
    <cellStyle name="Total 2 2 2 3" xfId="20849" xr:uid="{00000000-0005-0000-0000-0000FE520000}"/>
    <cellStyle name="Total 2 2 2 3 2" xfId="21020" xr:uid="{00000000-0005-0000-0000-0000FF520000}"/>
    <cellStyle name="Total 2 2 2 4" xfId="20850" xr:uid="{00000000-0005-0000-0000-000000530000}"/>
    <cellStyle name="Total 2 2 2 4 2" xfId="21019" xr:uid="{00000000-0005-0000-0000-000001530000}"/>
    <cellStyle name="Total 2 2 2 5" xfId="21022" xr:uid="{00000000-0005-0000-0000-000002530000}"/>
    <cellStyle name="Total 2 2 3" xfId="20851" xr:uid="{00000000-0005-0000-0000-000003530000}"/>
    <cellStyle name="Total 2 2 3 2" xfId="20852" xr:uid="{00000000-0005-0000-0000-000004530000}"/>
    <cellStyle name="Total 2 2 3 2 2" xfId="21017" xr:uid="{00000000-0005-0000-0000-000005530000}"/>
    <cellStyle name="Total 2 2 3 3" xfId="20853" xr:uid="{00000000-0005-0000-0000-000006530000}"/>
    <cellStyle name="Total 2 2 3 3 2" xfId="21016" xr:uid="{00000000-0005-0000-0000-000007530000}"/>
    <cellStyle name="Total 2 2 3 4" xfId="20854" xr:uid="{00000000-0005-0000-0000-000008530000}"/>
    <cellStyle name="Total 2 2 3 4 2" xfId="21015" xr:uid="{00000000-0005-0000-0000-000009530000}"/>
    <cellStyle name="Total 2 2 3 5" xfId="21018" xr:uid="{00000000-0005-0000-0000-00000A530000}"/>
    <cellStyle name="Total 2 2 4" xfId="20855" xr:uid="{00000000-0005-0000-0000-00000B530000}"/>
    <cellStyle name="Total 2 2 4 2" xfId="20856" xr:uid="{00000000-0005-0000-0000-00000C530000}"/>
    <cellStyle name="Total 2 2 4 2 2" xfId="21013" xr:uid="{00000000-0005-0000-0000-00000D530000}"/>
    <cellStyle name="Total 2 2 4 3" xfId="20857" xr:uid="{00000000-0005-0000-0000-00000E530000}"/>
    <cellStyle name="Total 2 2 4 3 2" xfId="21012" xr:uid="{00000000-0005-0000-0000-00000F530000}"/>
    <cellStyle name="Total 2 2 4 4" xfId="20858" xr:uid="{00000000-0005-0000-0000-000010530000}"/>
    <cellStyle name="Total 2 2 4 4 2" xfId="21011" xr:uid="{00000000-0005-0000-0000-000011530000}"/>
    <cellStyle name="Total 2 2 4 5" xfId="21014" xr:uid="{00000000-0005-0000-0000-000012530000}"/>
    <cellStyle name="Total 2 2 5" xfId="20859" xr:uid="{00000000-0005-0000-0000-000013530000}"/>
    <cellStyle name="Total 2 2 5 2" xfId="20860" xr:uid="{00000000-0005-0000-0000-000014530000}"/>
    <cellStyle name="Total 2 2 5 2 2" xfId="21009" xr:uid="{00000000-0005-0000-0000-000015530000}"/>
    <cellStyle name="Total 2 2 5 3" xfId="20861" xr:uid="{00000000-0005-0000-0000-000016530000}"/>
    <cellStyle name="Total 2 2 5 3 2" xfId="21008" xr:uid="{00000000-0005-0000-0000-000017530000}"/>
    <cellStyle name="Total 2 2 5 4" xfId="20862" xr:uid="{00000000-0005-0000-0000-000018530000}"/>
    <cellStyle name="Total 2 2 5 4 2" xfId="21007" xr:uid="{00000000-0005-0000-0000-000019530000}"/>
    <cellStyle name="Total 2 2 5 5" xfId="21010" xr:uid="{00000000-0005-0000-0000-00001A530000}"/>
    <cellStyle name="Total 2 2 6" xfId="20863" xr:uid="{00000000-0005-0000-0000-00001B530000}"/>
    <cellStyle name="Total 2 2 6 2" xfId="21006" xr:uid="{00000000-0005-0000-0000-00001C530000}"/>
    <cellStyle name="Total 2 2 7" xfId="20864" xr:uid="{00000000-0005-0000-0000-00001D530000}"/>
    <cellStyle name="Total 2 2 7 2" xfId="21005" xr:uid="{00000000-0005-0000-0000-00001E530000}"/>
    <cellStyle name="Total 2 2 8" xfId="20865" xr:uid="{00000000-0005-0000-0000-00001F530000}"/>
    <cellStyle name="Total 2 2 8 2" xfId="21004" xr:uid="{00000000-0005-0000-0000-000020530000}"/>
    <cellStyle name="Total 2 2 9" xfId="20866" xr:uid="{00000000-0005-0000-0000-000021530000}"/>
    <cellStyle name="Total 2 2 9 2" xfId="21003" xr:uid="{00000000-0005-0000-0000-000022530000}"/>
    <cellStyle name="Total 2 3" xfId="20867" xr:uid="{00000000-0005-0000-0000-000023530000}"/>
    <cellStyle name="Total 2 3 2" xfId="20868" xr:uid="{00000000-0005-0000-0000-000024530000}"/>
    <cellStyle name="Total 2 3 2 2" xfId="21002" xr:uid="{00000000-0005-0000-0000-000025530000}"/>
    <cellStyle name="Total 2 3 3" xfId="20869" xr:uid="{00000000-0005-0000-0000-000026530000}"/>
    <cellStyle name="Total 2 3 3 2" xfId="21001" xr:uid="{00000000-0005-0000-0000-000027530000}"/>
    <cellStyle name="Total 2 3 4" xfId="20870" xr:uid="{00000000-0005-0000-0000-000028530000}"/>
    <cellStyle name="Total 2 3 4 2" xfId="21000" xr:uid="{00000000-0005-0000-0000-000029530000}"/>
    <cellStyle name="Total 2 3 5" xfId="20871" xr:uid="{00000000-0005-0000-0000-00002A530000}"/>
    <cellStyle name="Total 2 3 5 2" xfId="20999" xr:uid="{00000000-0005-0000-0000-00002B530000}"/>
    <cellStyle name="Total 2 4" xfId="20872" xr:uid="{00000000-0005-0000-0000-00002C530000}"/>
    <cellStyle name="Total 2 4 2" xfId="20873" xr:uid="{00000000-0005-0000-0000-00002D530000}"/>
    <cellStyle name="Total 2 4 2 2" xfId="20998" xr:uid="{00000000-0005-0000-0000-00002E530000}"/>
    <cellStyle name="Total 2 4 3" xfId="20874" xr:uid="{00000000-0005-0000-0000-00002F530000}"/>
    <cellStyle name="Total 2 4 3 2" xfId="20997" xr:uid="{00000000-0005-0000-0000-000030530000}"/>
    <cellStyle name="Total 2 4 4" xfId="20875" xr:uid="{00000000-0005-0000-0000-000031530000}"/>
    <cellStyle name="Total 2 4 4 2" xfId="20996" xr:uid="{00000000-0005-0000-0000-000032530000}"/>
    <cellStyle name="Total 2 4 5" xfId="20876" xr:uid="{00000000-0005-0000-0000-000033530000}"/>
    <cellStyle name="Total 2 4 5 2" xfId="20995" xr:uid="{00000000-0005-0000-0000-000034530000}"/>
    <cellStyle name="Total 2 5" xfId="20877" xr:uid="{00000000-0005-0000-0000-000035530000}"/>
    <cellStyle name="Total 2 5 2" xfId="20878" xr:uid="{00000000-0005-0000-0000-000036530000}"/>
    <cellStyle name="Total 2 5 2 2" xfId="20994" xr:uid="{00000000-0005-0000-0000-000037530000}"/>
    <cellStyle name="Total 2 5 3" xfId="20879" xr:uid="{00000000-0005-0000-0000-000038530000}"/>
    <cellStyle name="Total 2 5 3 2" xfId="20993" xr:uid="{00000000-0005-0000-0000-000039530000}"/>
    <cellStyle name="Total 2 5 4" xfId="20880" xr:uid="{00000000-0005-0000-0000-00003A530000}"/>
    <cellStyle name="Total 2 5 4 2" xfId="20992" xr:uid="{00000000-0005-0000-0000-00003B530000}"/>
    <cellStyle name="Total 2 5 5" xfId="20881" xr:uid="{00000000-0005-0000-0000-00003C530000}"/>
    <cellStyle name="Total 2 5 5 2" xfId="20991" xr:uid="{00000000-0005-0000-0000-00003D530000}"/>
    <cellStyle name="Total 2 6" xfId="20882" xr:uid="{00000000-0005-0000-0000-00003E530000}"/>
    <cellStyle name="Total 2 6 2" xfId="20883" xr:uid="{00000000-0005-0000-0000-00003F530000}"/>
    <cellStyle name="Total 2 6 2 2" xfId="20990" xr:uid="{00000000-0005-0000-0000-000040530000}"/>
    <cellStyle name="Total 2 6 3" xfId="20884" xr:uid="{00000000-0005-0000-0000-000041530000}"/>
    <cellStyle name="Total 2 6 3 2" xfId="20989" xr:uid="{00000000-0005-0000-0000-000042530000}"/>
    <cellStyle name="Total 2 6 4" xfId="20885" xr:uid="{00000000-0005-0000-0000-000043530000}"/>
    <cellStyle name="Total 2 6 4 2" xfId="20988" xr:uid="{00000000-0005-0000-0000-000044530000}"/>
    <cellStyle name="Total 2 6 5" xfId="20886" xr:uid="{00000000-0005-0000-0000-000045530000}"/>
    <cellStyle name="Total 2 6 5 2" xfId="20987" xr:uid="{00000000-0005-0000-0000-000046530000}"/>
    <cellStyle name="Total 2 7" xfId="20887" xr:uid="{00000000-0005-0000-0000-000047530000}"/>
    <cellStyle name="Total 2 7 2" xfId="20888" xr:uid="{00000000-0005-0000-0000-000048530000}"/>
    <cellStyle name="Total 2 7 2 2" xfId="20986" xr:uid="{00000000-0005-0000-0000-000049530000}"/>
    <cellStyle name="Total 2 7 3" xfId="20889" xr:uid="{00000000-0005-0000-0000-00004A530000}"/>
    <cellStyle name="Total 2 7 3 2" xfId="20985" xr:uid="{00000000-0005-0000-0000-00004B530000}"/>
    <cellStyle name="Total 2 7 4" xfId="20890" xr:uid="{00000000-0005-0000-0000-00004C530000}"/>
    <cellStyle name="Total 2 7 4 2" xfId="20984" xr:uid="{00000000-0005-0000-0000-00004D530000}"/>
    <cellStyle name="Total 2 7 5" xfId="20891" xr:uid="{00000000-0005-0000-0000-00004E530000}"/>
    <cellStyle name="Total 2 7 5 2" xfId="20983" xr:uid="{00000000-0005-0000-0000-00004F530000}"/>
    <cellStyle name="Total 2 8" xfId="20892" xr:uid="{00000000-0005-0000-0000-000050530000}"/>
    <cellStyle name="Total 2 8 2" xfId="20893" xr:uid="{00000000-0005-0000-0000-000051530000}"/>
    <cellStyle name="Total 2 8 2 2" xfId="20982" xr:uid="{00000000-0005-0000-0000-000052530000}"/>
    <cellStyle name="Total 2 8 3" xfId="20894" xr:uid="{00000000-0005-0000-0000-000053530000}"/>
    <cellStyle name="Total 2 8 3 2" xfId="20981" xr:uid="{00000000-0005-0000-0000-000054530000}"/>
    <cellStyle name="Total 2 8 4" xfId="20895" xr:uid="{00000000-0005-0000-0000-000055530000}"/>
    <cellStyle name="Total 2 8 4 2" xfId="20980" xr:uid="{00000000-0005-0000-0000-000056530000}"/>
    <cellStyle name="Total 2 8 5" xfId="20896" xr:uid="{00000000-0005-0000-0000-000057530000}"/>
    <cellStyle name="Total 2 8 5 2" xfId="20979" xr:uid="{00000000-0005-0000-0000-000058530000}"/>
    <cellStyle name="Total 2 9" xfId="20897" xr:uid="{00000000-0005-0000-0000-000059530000}"/>
    <cellStyle name="Total 2 9 2" xfId="20898" xr:uid="{00000000-0005-0000-0000-00005A530000}"/>
    <cellStyle name="Total 2 9 2 2" xfId="20978" xr:uid="{00000000-0005-0000-0000-00005B530000}"/>
    <cellStyle name="Total 2 9 3" xfId="20899" xr:uid="{00000000-0005-0000-0000-00005C530000}"/>
    <cellStyle name="Total 2 9 3 2" xfId="20977" xr:uid="{00000000-0005-0000-0000-00005D530000}"/>
    <cellStyle name="Total 2 9 4" xfId="20900" xr:uid="{00000000-0005-0000-0000-00005E530000}"/>
    <cellStyle name="Total 2 9 4 2" xfId="20976" xr:uid="{00000000-0005-0000-0000-00005F530000}"/>
    <cellStyle name="Total 2 9 5" xfId="20901" xr:uid="{00000000-0005-0000-0000-000060530000}"/>
    <cellStyle name="Total 2 9 5 2" xfId="20975" xr:uid="{00000000-0005-0000-0000-000061530000}"/>
    <cellStyle name="Total 3" xfId="20902" xr:uid="{00000000-0005-0000-0000-000062530000}"/>
    <cellStyle name="Total 3 2" xfId="20903" xr:uid="{00000000-0005-0000-0000-000063530000}"/>
    <cellStyle name="Total 3 2 2" xfId="20973" xr:uid="{00000000-0005-0000-0000-000064530000}"/>
    <cellStyle name="Total 3 3" xfId="20904" xr:uid="{00000000-0005-0000-0000-000065530000}"/>
    <cellStyle name="Total 3 3 2" xfId="20972" xr:uid="{00000000-0005-0000-0000-000066530000}"/>
    <cellStyle name="Total 3 4" xfId="20974" xr:uid="{00000000-0005-0000-0000-000067530000}"/>
    <cellStyle name="Total 4" xfId="20905" xr:uid="{00000000-0005-0000-0000-000068530000}"/>
    <cellStyle name="Total 4 2" xfId="20906" xr:uid="{00000000-0005-0000-0000-000069530000}"/>
    <cellStyle name="Total 4 2 2" xfId="20970" xr:uid="{00000000-0005-0000-0000-00006A530000}"/>
    <cellStyle name="Total 4 3" xfId="20907" xr:uid="{00000000-0005-0000-0000-00006B530000}"/>
    <cellStyle name="Total 4 3 2" xfId="20969" xr:uid="{00000000-0005-0000-0000-00006C530000}"/>
    <cellStyle name="Total 4 4" xfId="20971" xr:uid="{00000000-0005-0000-0000-00006D530000}"/>
    <cellStyle name="Total 5" xfId="20908" xr:uid="{00000000-0005-0000-0000-00006E530000}"/>
    <cellStyle name="Total 5 2" xfId="20909" xr:uid="{00000000-0005-0000-0000-00006F530000}"/>
    <cellStyle name="Total 5 2 2" xfId="20967" xr:uid="{00000000-0005-0000-0000-000070530000}"/>
    <cellStyle name="Total 5 3" xfId="20910" xr:uid="{00000000-0005-0000-0000-000071530000}"/>
    <cellStyle name="Total 5 3 2" xfId="20966" xr:uid="{00000000-0005-0000-0000-000072530000}"/>
    <cellStyle name="Total 5 4" xfId="20968" xr:uid="{00000000-0005-0000-0000-000073530000}"/>
    <cellStyle name="Total 6" xfId="20911" xr:uid="{00000000-0005-0000-0000-000074530000}"/>
    <cellStyle name="Total 6 2" xfId="20912" xr:uid="{00000000-0005-0000-0000-000075530000}"/>
    <cellStyle name="Total 6 2 2" xfId="20964" xr:uid="{00000000-0005-0000-0000-000076530000}"/>
    <cellStyle name="Total 6 3" xfId="20913" xr:uid="{00000000-0005-0000-0000-000077530000}"/>
    <cellStyle name="Total 6 3 2" xfId="20963" xr:uid="{00000000-0005-0000-0000-000078530000}"/>
    <cellStyle name="Total 6 4" xfId="20965" xr:uid="{00000000-0005-0000-0000-000079530000}"/>
    <cellStyle name="Total 7" xfId="20914" xr:uid="{00000000-0005-0000-0000-00007A530000}"/>
    <cellStyle name="Total 7 2" xfId="20962" xr:uid="{00000000-0005-0000-0000-00007B530000}"/>
    <cellStyle name="Total2 - Style2" xfId="20915" xr:uid="{00000000-0005-0000-0000-00007C530000}"/>
    <cellStyle name="Unit" xfId="20916" xr:uid="{00000000-0005-0000-0000-00007D530000}"/>
    <cellStyle name="Unit 2" xfId="20917" xr:uid="{00000000-0005-0000-0000-00007E530000}"/>
    <cellStyle name="Unit 3" xfId="20918" xr:uid="{00000000-0005-0000-0000-00007F530000}"/>
    <cellStyle name="Unit 4" xfId="20919" xr:uid="{00000000-0005-0000-0000-000080530000}"/>
    <cellStyle name="Vertical" xfId="20920" xr:uid="{00000000-0005-0000-0000-000081530000}"/>
    <cellStyle name="Vertical 2" xfId="20921" xr:uid="{00000000-0005-0000-0000-000082530000}"/>
    <cellStyle name="Vertical 3" xfId="20922" xr:uid="{00000000-0005-0000-0000-000083530000}"/>
    <cellStyle name="Währung [0]" xfId="20923" xr:uid="{00000000-0005-0000-0000-000084530000}"/>
    <cellStyle name="Währung_AX-3-4-Balance-Sheet-310899" xfId="20924" xr:uid="{00000000-0005-0000-0000-000085530000}"/>
    <cellStyle name="Warning Text 2" xfId="20925" xr:uid="{00000000-0005-0000-0000-000086530000}"/>
    <cellStyle name="Warning Text 2 10" xfId="20926" xr:uid="{00000000-0005-0000-0000-000087530000}"/>
    <cellStyle name="Warning Text 2 11" xfId="20927" xr:uid="{00000000-0005-0000-0000-000088530000}"/>
    <cellStyle name="Warning Text 2 12" xfId="20928" xr:uid="{00000000-0005-0000-0000-000089530000}"/>
    <cellStyle name="Warning Text 2 2" xfId="20929" xr:uid="{00000000-0005-0000-0000-00008A530000}"/>
    <cellStyle name="Warning Text 2 2 2" xfId="20930" xr:uid="{00000000-0005-0000-0000-00008B530000}"/>
    <cellStyle name="Warning Text 2 3" xfId="20931" xr:uid="{00000000-0005-0000-0000-00008C530000}"/>
    <cellStyle name="Warning Text 2 4" xfId="20932" xr:uid="{00000000-0005-0000-0000-00008D530000}"/>
    <cellStyle name="Warning Text 2 5" xfId="20933" xr:uid="{00000000-0005-0000-0000-00008E530000}"/>
    <cellStyle name="Warning Text 2 6" xfId="20934" xr:uid="{00000000-0005-0000-0000-00008F530000}"/>
    <cellStyle name="Warning Text 2 7" xfId="20935" xr:uid="{00000000-0005-0000-0000-000090530000}"/>
    <cellStyle name="Warning Text 2 8" xfId="20936" xr:uid="{00000000-0005-0000-0000-000091530000}"/>
    <cellStyle name="Warning Text 2 9" xfId="20937" xr:uid="{00000000-0005-0000-0000-000092530000}"/>
    <cellStyle name="Warning Text 3" xfId="20938" xr:uid="{00000000-0005-0000-0000-000093530000}"/>
    <cellStyle name="Warning Text 3 2" xfId="20939" xr:uid="{00000000-0005-0000-0000-000094530000}"/>
    <cellStyle name="Warning Text 3 3" xfId="20940" xr:uid="{00000000-0005-0000-0000-000095530000}"/>
    <cellStyle name="Warning Text 4" xfId="20941" xr:uid="{00000000-0005-0000-0000-000096530000}"/>
    <cellStyle name="Warning Text 4 2" xfId="20942" xr:uid="{00000000-0005-0000-0000-000097530000}"/>
    <cellStyle name="Warning Text 4 3" xfId="20943" xr:uid="{00000000-0005-0000-0000-000098530000}"/>
    <cellStyle name="Warning Text 5" xfId="20944" xr:uid="{00000000-0005-0000-0000-000099530000}"/>
    <cellStyle name="Warning Text 5 2" xfId="20945" xr:uid="{00000000-0005-0000-0000-00009A530000}"/>
    <cellStyle name="Warning Text 5 3" xfId="20946" xr:uid="{00000000-0005-0000-0000-00009B530000}"/>
    <cellStyle name="Warning Text 6" xfId="20947" xr:uid="{00000000-0005-0000-0000-00009C530000}"/>
    <cellStyle name="Warning Text 6 2" xfId="20948" xr:uid="{00000000-0005-0000-0000-00009D530000}"/>
    <cellStyle name="Warning Text 6 3" xfId="20949" xr:uid="{00000000-0005-0000-0000-00009E530000}"/>
    <cellStyle name="Warning Text 7" xfId="20950" xr:uid="{00000000-0005-0000-0000-00009F530000}"/>
    <cellStyle name="Years" xfId="20951" xr:uid="{00000000-0005-0000-0000-0000A0530000}"/>
    <cellStyle name="Денежный [0]_Capex" xfId="20952" xr:uid="{00000000-0005-0000-0000-0000A1530000}"/>
    <cellStyle name="Денежный_Capex" xfId="20953" xr:uid="{00000000-0005-0000-0000-0000A2530000}"/>
    <cellStyle name="Обычный_7.1" xfId="20954" xr:uid="{00000000-0005-0000-0000-0000A3530000}"/>
    <cellStyle name="ТЕКСТ" xfId="20955" xr:uid="{00000000-0005-0000-0000-0000A4530000}"/>
    <cellStyle name="Тысячи [0]_Chart1 (Sales &amp; Costs)" xfId="20956" xr:uid="{00000000-0005-0000-0000-0000A5530000}"/>
    <cellStyle name="Тысячи_Chart1 (Sales &amp; Costs)" xfId="20957" xr:uid="{00000000-0005-0000-0000-0000A6530000}"/>
    <cellStyle name="Финансовый [0]_Capex" xfId="20958" xr:uid="{00000000-0005-0000-0000-0000A7530000}"/>
    <cellStyle name="Финансовый_Capex" xfId="20959" xr:uid="{00000000-0005-0000-0000-0000A853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38"/>
  <sheetViews>
    <sheetView zoomScaleNormal="100" workbookViewId="0">
      <pane xSplit="1" ySplit="7" topLeftCell="B8" activePane="bottomRight" state="frozen"/>
      <selection pane="topRight" activeCell="B1" sqref="B1"/>
      <selection pane="bottomLeft" activeCell="A8" sqref="A8"/>
      <selection pane="bottomRight" activeCell="C2" sqref="C2:C5"/>
    </sheetView>
  </sheetViews>
  <sheetFormatPr defaultRowHeight="15"/>
  <cols>
    <col min="1" max="1" width="10.140625" style="1" customWidth="1"/>
    <col min="2" max="2" width="153" bestFit="1" customWidth="1"/>
    <col min="3" max="3" width="39.42578125" customWidth="1"/>
    <col min="7" max="7" width="25" customWidth="1"/>
  </cols>
  <sheetData>
    <row r="1" spans="1:3" ht="15.75">
      <c r="A1" s="4"/>
      <c r="B1" s="92" t="s">
        <v>148</v>
      </c>
      <c r="C1" s="43"/>
    </row>
    <row r="2" spans="1:3" s="89" customFormat="1" ht="15.75">
      <c r="A2" s="133">
        <v>1</v>
      </c>
      <c r="B2" s="90" t="s">
        <v>149</v>
      </c>
      <c r="C2" s="88" t="s">
        <v>1000</v>
      </c>
    </row>
    <row r="3" spans="1:3" s="89" customFormat="1" ht="15.75">
      <c r="A3" s="133">
        <v>2</v>
      </c>
      <c r="B3" s="91" t="s">
        <v>150</v>
      </c>
      <c r="C3" s="88" t="s">
        <v>1001</v>
      </c>
    </row>
    <row r="4" spans="1:3" s="89" customFormat="1" ht="15.75">
      <c r="A4" s="133">
        <v>3</v>
      </c>
      <c r="B4" s="91" t="s">
        <v>151</v>
      </c>
      <c r="C4" s="88" t="s">
        <v>1002</v>
      </c>
    </row>
    <row r="5" spans="1:3" s="89" customFormat="1" ht="15.75">
      <c r="A5" s="134">
        <v>4</v>
      </c>
      <c r="B5" s="94" t="s">
        <v>152</v>
      </c>
      <c r="C5" s="88" t="s">
        <v>1003</v>
      </c>
    </row>
    <row r="6" spans="1:3" s="93" customFormat="1" ht="65.25" customHeight="1">
      <c r="A6" s="752" t="s">
        <v>309</v>
      </c>
      <c r="B6" s="753"/>
      <c r="C6" s="753"/>
    </row>
    <row r="7" spans="1:3">
      <c r="A7" s="222" t="s">
        <v>240</v>
      </c>
      <c r="B7" s="223" t="s">
        <v>153</v>
      </c>
    </row>
    <row r="8" spans="1:3">
      <c r="A8" s="224">
        <v>1</v>
      </c>
      <c r="B8" s="220" t="s">
        <v>128</v>
      </c>
    </row>
    <row r="9" spans="1:3">
      <c r="A9" s="224">
        <v>2</v>
      </c>
      <c r="B9" s="220" t="s">
        <v>154</v>
      </c>
    </row>
    <row r="10" spans="1:3">
      <c r="A10" s="224">
        <v>3</v>
      </c>
      <c r="B10" s="220" t="s">
        <v>155</v>
      </c>
    </row>
    <row r="11" spans="1:3">
      <c r="A11" s="224">
        <v>4</v>
      </c>
      <c r="B11" s="220" t="s">
        <v>156</v>
      </c>
    </row>
    <row r="12" spans="1:3">
      <c r="A12" s="224">
        <v>5</v>
      </c>
      <c r="B12" s="220" t="s">
        <v>96</v>
      </c>
    </row>
    <row r="13" spans="1:3">
      <c r="A13" s="224">
        <v>6</v>
      </c>
      <c r="B13" s="225" t="s">
        <v>80</v>
      </c>
    </row>
    <row r="14" spans="1:3">
      <c r="A14" s="224">
        <v>7</v>
      </c>
      <c r="B14" s="220" t="s">
        <v>157</v>
      </c>
    </row>
    <row r="15" spans="1:3">
      <c r="A15" s="224">
        <v>8</v>
      </c>
      <c r="B15" s="220" t="s">
        <v>160</v>
      </c>
    </row>
    <row r="16" spans="1:3">
      <c r="A16" s="224">
        <v>9</v>
      </c>
      <c r="B16" s="220" t="s">
        <v>74</v>
      </c>
    </row>
    <row r="17" spans="1:2">
      <c r="A17" s="226" t="s">
        <v>366</v>
      </c>
      <c r="B17" s="220" t="s">
        <v>346</v>
      </c>
    </row>
    <row r="18" spans="1:2">
      <c r="A18" s="224">
        <v>9.1999999999999993</v>
      </c>
      <c r="B18" s="572" t="s">
        <v>946</v>
      </c>
    </row>
    <row r="19" spans="1:2">
      <c r="A19" s="224">
        <v>9.3000000000000007</v>
      </c>
      <c r="B19" s="572" t="s">
        <v>947</v>
      </c>
    </row>
    <row r="20" spans="1:2">
      <c r="A20" s="224">
        <v>10</v>
      </c>
      <c r="B20" s="220" t="s">
        <v>161</v>
      </c>
    </row>
    <row r="21" spans="1:2">
      <c r="A21" s="224">
        <v>11</v>
      </c>
      <c r="B21" s="225" t="s">
        <v>144</v>
      </c>
    </row>
    <row r="22" spans="1:2">
      <c r="A22" s="224">
        <v>12</v>
      </c>
      <c r="B22" s="225" t="s">
        <v>141</v>
      </c>
    </row>
    <row r="23" spans="1:2">
      <c r="A23" s="224">
        <v>13</v>
      </c>
      <c r="B23" s="227" t="s">
        <v>285</v>
      </c>
    </row>
    <row r="24" spans="1:2">
      <c r="A24" s="224">
        <v>14</v>
      </c>
      <c r="B24" s="220" t="s">
        <v>339</v>
      </c>
    </row>
    <row r="25" spans="1:2">
      <c r="A25" s="224">
        <v>15</v>
      </c>
      <c r="B25" s="220" t="s">
        <v>73</v>
      </c>
    </row>
    <row r="26" spans="1:2">
      <c r="A26" s="224">
        <v>15.1</v>
      </c>
      <c r="B26" s="220" t="s">
        <v>375</v>
      </c>
    </row>
    <row r="27" spans="1:2">
      <c r="A27" s="571">
        <v>15.2</v>
      </c>
      <c r="B27" s="572" t="s">
        <v>970</v>
      </c>
    </row>
    <row r="28" spans="1:2">
      <c r="A28" s="224">
        <v>16</v>
      </c>
      <c r="B28" s="220" t="s">
        <v>422</v>
      </c>
    </row>
    <row r="29" spans="1:2">
      <c r="A29" s="224">
        <v>17</v>
      </c>
      <c r="B29" s="220" t="s">
        <v>646</v>
      </c>
    </row>
    <row r="30" spans="1:2">
      <c r="A30" s="224">
        <v>18</v>
      </c>
      <c r="B30" s="220" t="s">
        <v>906</v>
      </c>
    </row>
    <row r="31" spans="1:2">
      <c r="A31" s="224">
        <v>19</v>
      </c>
      <c r="B31" s="220" t="s">
        <v>907</v>
      </c>
    </row>
    <row r="32" spans="1:2">
      <c r="A32" s="224">
        <v>20</v>
      </c>
      <c r="B32" s="220" t="s">
        <v>908</v>
      </c>
    </row>
    <row r="33" spans="1:2">
      <c r="A33" s="224">
        <v>21</v>
      </c>
      <c r="B33" s="220" t="s">
        <v>515</v>
      </c>
    </row>
    <row r="34" spans="1:2">
      <c r="A34" s="224">
        <v>22</v>
      </c>
      <c r="B34" s="220" t="s">
        <v>909</v>
      </c>
    </row>
    <row r="35" spans="1:2" ht="25.5">
      <c r="A35" s="224">
        <v>23</v>
      </c>
      <c r="B35" s="529" t="s">
        <v>905</v>
      </c>
    </row>
    <row r="36" spans="1:2">
      <c r="A36" s="224">
        <v>24</v>
      </c>
      <c r="B36" s="220" t="s">
        <v>910</v>
      </c>
    </row>
    <row r="37" spans="1:2">
      <c r="A37" s="224">
        <v>25</v>
      </c>
      <c r="B37" s="220" t="s">
        <v>911</v>
      </c>
    </row>
    <row r="38" spans="1:2">
      <c r="A38" s="224">
        <v>26</v>
      </c>
      <c r="B38" s="220" t="s">
        <v>691</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00000000-0004-0000-0000-00001C000000}"/>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00000000-0004-0000-0000-00001D000000}"/>
    <hyperlink ref="B27" location="'15.2. CVA'!A1" display="საკრედიტო გადაფასების კორექტირება" xr:uid="{00000000-0004-0000-0000-00001E000000}"/>
  </hyperlinks>
  <pageMargins left="0.7" right="0.7" top="0.75" bottom="0.75" header="0.3" footer="0.3"/>
  <pageSetup paperSize="9" orientation="portrait" r:id="rId1"/>
  <headerFooter>
    <oddHeader>&amp;C&amp;"Calibri"&amp;10&amp;K0078D7 Classification: Restricted to Partners&amp;1#_x000D_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sheetPr>
  <dimension ref="A1:F56"/>
  <sheetViews>
    <sheetView zoomScale="80" zoomScaleNormal="80" workbookViewId="0">
      <pane xSplit="1" ySplit="5" topLeftCell="B6" activePane="bottomRight" state="frozen"/>
      <selection pane="topRight" activeCell="B1" sqref="B1"/>
      <selection pane="bottomLeft" activeCell="A5" sqref="A5"/>
      <selection pane="bottomRight" activeCell="K9" sqref="K5:K9"/>
    </sheetView>
  </sheetViews>
  <sheetFormatPr defaultRowHeight="15"/>
  <cols>
    <col min="1" max="1" width="9.5703125" style="1" bestFit="1" customWidth="1"/>
    <col min="2" max="2" width="132.42578125" style="1" customWidth="1"/>
    <col min="3" max="3" width="18.42578125" style="1" customWidth="1"/>
  </cols>
  <sheetData>
    <row r="1" spans="1:6" ht="15.75">
      <c r="A1" s="10" t="s">
        <v>97</v>
      </c>
      <c r="B1" s="9" t="str">
        <f>Info!C2</f>
        <v>სს პროკრედიტ ბანკი</v>
      </c>
      <c r="D1" s="1"/>
      <c r="E1" s="1"/>
      <c r="F1" s="1"/>
    </row>
    <row r="2" spans="1:6" s="10" customFormat="1" ht="15.75" customHeight="1">
      <c r="A2" s="10" t="s">
        <v>98</v>
      </c>
      <c r="B2" s="272">
        <f>'1. key ratios'!B2</f>
        <v>46022</v>
      </c>
    </row>
    <row r="3" spans="1:6" s="10" customFormat="1" ht="15.75" customHeight="1"/>
    <row r="4" spans="1:6" ht="15.75" thickBot="1">
      <c r="A4" s="1" t="s">
        <v>246</v>
      </c>
      <c r="B4" s="19" t="s">
        <v>74</v>
      </c>
    </row>
    <row r="5" spans="1:6">
      <c r="A5" s="62" t="s">
        <v>25</v>
      </c>
      <c r="B5" s="63"/>
      <c r="C5" s="64" t="s">
        <v>26</v>
      </c>
    </row>
    <row r="6" spans="1:6">
      <c r="A6" s="65">
        <v>1</v>
      </c>
      <c r="B6" s="39" t="s">
        <v>27</v>
      </c>
      <c r="C6" s="143">
        <v>325398890.42191422</v>
      </c>
      <c r="D6" s="734"/>
    </row>
    <row r="7" spans="1:6">
      <c r="A7" s="65">
        <v>2</v>
      </c>
      <c r="B7" s="36" t="s">
        <v>28</v>
      </c>
      <c r="C7" s="144">
        <v>112482805</v>
      </c>
      <c r="D7" s="734"/>
    </row>
    <row r="8" spans="1:6">
      <c r="A8" s="65">
        <v>3</v>
      </c>
      <c r="B8" s="31" t="s">
        <v>29</v>
      </c>
      <c r="C8" s="144">
        <v>72117569.829999998</v>
      </c>
      <c r="D8" s="734"/>
    </row>
    <row r="9" spans="1:6">
      <c r="A9" s="65">
        <v>4</v>
      </c>
      <c r="B9" s="31" t="s">
        <v>30</v>
      </c>
      <c r="C9" s="144">
        <v>401996.38</v>
      </c>
      <c r="D9" s="734"/>
    </row>
    <row r="10" spans="1:6">
      <c r="A10" s="65">
        <v>5</v>
      </c>
      <c r="B10" s="31" t="s">
        <v>31</v>
      </c>
      <c r="C10" s="144">
        <v>0</v>
      </c>
      <c r="D10" s="734"/>
    </row>
    <row r="11" spans="1:6">
      <c r="A11" s="65">
        <v>6</v>
      </c>
      <c r="B11" s="37" t="s">
        <v>32</v>
      </c>
      <c r="C11" s="144">
        <v>140396519.21191424</v>
      </c>
      <c r="D11" s="734"/>
    </row>
    <row r="12" spans="1:6" s="2" customFormat="1">
      <c r="A12" s="65">
        <v>7</v>
      </c>
      <c r="B12" s="39" t="s">
        <v>33</v>
      </c>
      <c r="C12" s="145">
        <v>14315615.68</v>
      </c>
      <c r="D12" s="734"/>
    </row>
    <row r="13" spans="1:6" s="2" customFormat="1">
      <c r="A13" s="65">
        <v>8</v>
      </c>
      <c r="B13" s="38" t="s">
        <v>34</v>
      </c>
      <c r="C13" s="146">
        <v>401996.38</v>
      </c>
      <c r="D13" s="734"/>
    </row>
    <row r="14" spans="1:6" s="2" customFormat="1" ht="25.5">
      <c r="A14" s="65">
        <v>9</v>
      </c>
      <c r="B14" s="32" t="s">
        <v>35</v>
      </c>
      <c r="C14" s="146">
        <v>0</v>
      </c>
      <c r="D14" s="734"/>
    </row>
    <row r="15" spans="1:6" s="2" customFormat="1">
      <c r="A15" s="65">
        <v>10</v>
      </c>
      <c r="B15" s="33" t="s">
        <v>36</v>
      </c>
      <c r="C15" s="146">
        <v>4235155.82</v>
      </c>
      <c r="D15" s="734"/>
    </row>
    <row r="16" spans="1:6" s="2" customFormat="1">
      <c r="A16" s="65">
        <v>11</v>
      </c>
      <c r="B16" s="34" t="s">
        <v>37</v>
      </c>
      <c r="C16" s="146">
        <v>0</v>
      </c>
      <c r="D16" s="734"/>
    </row>
    <row r="17" spans="1:4" s="2" customFormat="1">
      <c r="A17" s="65">
        <v>12</v>
      </c>
      <c r="B17" s="33" t="s">
        <v>38</v>
      </c>
      <c r="C17" s="146">
        <v>0</v>
      </c>
      <c r="D17" s="734"/>
    </row>
    <row r="18" spans="1:4" s="2" customFormat="1">
      <c r="A18" s="65">
        <v>13</v>
      </c>
      <c r="B18" s="33" t="s">
        <v>39</v>
      </c>
      <c r="C18" s="146">
        <v>0</v>
      </c>
      <c r="D18" s="734"/>
    </row>
    <row r="19" spans="1:4" s="2" customFormat="1">
      <c r="A19" s="65">
        <v>14</v>
      </c>
      <c r="B19" s="33" t="s">
        <v>40</v>
      </c>
      <c r="C19" s="146">
        <v>0</v>
      </c>
      <c r="D19" s="734"/>
    </row>
    <row r="20" spans="1:4" s="2" customFormat="1" ht="25.5">
      <c r="A20" s="65">
        <v>15</v>
      </c>
      <c r="B20" s="33" t="s">
        <v>41</v>
      </c>
      <c r="C20" s="146">
        <v>0</v>
      </c>
      <c r="D20" s="734"/>
    </row>
    <row r="21" spans="1:4" s="2" customFormat="1" ht="25.5">
      <c r="A21" s="65">
        <v>16</v>
      </c>
      <c r="B21" s="32" t="s">
        <v>42</v>
      </c>
      <c r="C21" s="146">
        <v>0</v>
      </c>
      <c r="D21" s="734"/>
    </row>
    <row r="22" spans="1:4" s="2" customFormat="1">
      <c r="A22" s="65">
        <v>17</v>
      </c>
      <c r="B22" s="66" t="s">
        <v>43</v>
      </c>
      <c r="C22" s="146">
        <v>9678463.4800000004</v>
      </c>
      <c r="D22" s="734"/>
    </row>
    <row r="23" spans="1:4" s="2" customFormat="1">
      <c r="A23" s="65">
        <v>18</v>
      </c>
      <c r="B23" s="564" t="s">
        <v>694</v>
      </c>
      <c r="C23" s="338">
        <v>0</v>
      </c>
      <c r="D23" s="734"/>
    </row>
    <row r="24" spans="1:4" s="2" customFormat="1" ht="25.5">
      <c r="A24" s="65">
        <v>19</v>
      </c>
      <c r="B24" s="32" t="s">
        <v>44</v>
      </c>
      <c r="C24" s="146">
        <v>0</v>
      </c>
      <c r="D24" s="734"/>
    </row>
    <row r="25" spans="1:4" s="2" customFormat="1" ht="25.5">
      <c r="A25" s="65">
        <v>20</v>
      </c>
      <c r="B25" s="32" t="s">
        <v>45</v>
      </c>
      <c r="C25" s="146">
        <v>0</v>
      </c>
      <c r="D25" s="734"/>
    </row>
    <row r="26" spans="1:4" s="2" customFormat="1" ht="25.5">
      <c r="A26" s="65">
        <v>21</v>
      </c>
      <c r="B26" s="34" t="s">
        <v>46</v>
      </c>
      <c r="C26" s="146">
        <v>0</v>
      </c>
      <c r="D26" s="734"/>
    </row>
    <row r="27" spans="1:4" s="2" customFormat="1">
      <c r="A27" s="65">
        <v>22</v>
      </c>
      <c r="B27" s="34" t="s">
        <v>47</v>
      </c>
      <c r="C27" s="146">
        <v>0</v>
      </c>
      <c r="D27" s="734"/>
    </row>
    <row r="28" spans="1:4" s="2" customFormat="1" ht="25.5">
      <c r="A28" s="65">
        <v>23</v>
      </c>
      <c r="B28" s="34" t="s">
        <v>48</v>
      </c>
      <c r="C28" s="146">
        <v>0</v>
      </c>
      <c r="D28" s="734"/>
    </row>
    <row r="29" spans="1:4" s="2" customFormat="1">
      <c r="A29" s="65">
        <v>24</v>
      </c>
      <c r="B29" s="40" t="s">
        <v>22</v>
      </c>
      <c r="C29" s="145">
        <v>311083274.74191421</v>
      </c>
      <c r="D29" s="734"/>
    </row>
    <row r="30" spans="1:4" s="2" customFormat="1">
      <c r="A30" s="67"/>
      <c r="B30" s="35"/>
      <c r="C30" s="146"/>
      <c r="D30" s="734"/>
    </row>
    <row r="31" spans="1:4" s="2" customFormat="1">
      <c r="A31" s="67">
        <v>25</v>
      </c>
      <c r="B31" s="40" t="s">
        <v>49</v>
      </c>
      <c r="C31" s="145">
        <v>0</v>
      </c>
      <c r="D31" s="734"/>
    </row>
    <row r="32" spans="1:4" s="2" customFormat="1">
      <c r="A32" s="67">
        <v>26</v>
      </c>
      <c r="B32" s="31" t="s">
        <v>50</v>
      </c>
      <c r="C32" s="147">
        <v>0</v>
      </c>
      <c r="D32" s="734"/>
    </row>
    <row r="33" spans="1:4" s="2" customFormat="1">
      <c r="A33" s="67">
        <v>27</v>
      </c>
      <c r="B33" s="86" t="s">
        <v>51</v>
      </c>
      <c r="C33" s="146">
        <v>0</v>
      </c>
      <c r="D33" s="734"/>
    </row>
    <row r="34" spans="1:4" s="2" customFormat="1">
      <c r="A34" s="67">
        <v>28</v>
      </c>
      <c r="B34" s="86" t="s">
        <v>52</v>
      </c>
      <c r="C34" s="146">
        <v>0</v>
      </c>
      <c r="D34" s="734"/>
    </row>
    <row r="35" spans="1:4" s="2" customFormat="1">
      <c r="A35" s="67">
        <v>29</v>
      </c>
      <c r="B35" s="31" t="s">
        <v>53</v>
      </c>
      <c r="C35" s="146">
        <v>0</v>
      </c>
      <c r="D35" s="734"/>
    </row>
    <row r="36" spans="1:4" s="2" customFormat="1">
      <c r="A36" s="67">
        <v>30</v>
      </c>
      <c r="B36" s="40" t="s">
        <v>54</v>
      </c>
      <c r="C36" s="145">
        <v>0</v>
      </c>
      <c r="D36" s="734"/>
    </row>
    <row r="37" spans="1:4" s="2" customFormat="1">
      <c r="A37" s="67">
        <v>31</v>
      </c>
      <c r="B37" s="32" t="s">
        <v>55</v>
      </c>
      <c r="C37" s="146">
        <v>0</v>
      </c>
      <c r="D37" s="734"/>
    </row>
    <row r="38" spans="1:4" s="2" customFormat="1">
      <c r="A38" s="67">
        <v>32</v>
      </c>
      <c r="B38" s="33" t="s">
        <v>56</v>
      </c>
      <c r="C38" s="146">
        <v>0</v>
      </c>
      <c r="D38" s="734"/>
    </row>
    <row r="39" spans="1:4" s="2" customFormat="1" ht="25.5">
      <c r="A39" s="67">
        <v>33</v>
      </c>
      <c r="B39" s="32" t="s">
        <v>57</v>
      </c>
      <c r="C39" s="146">
        <v>0</v>
      </c>
      <c r="D39" s="734"/>
    </row>
    <row r="40" spans="1:4" s="2" customFormat="1" ht="25.5">
      <c r="A40" s="67">
        <v>34</v>
      </c>
      <c r="B40" s="32" t="s">
        <v>45</v>
      </c>
      <c r="C40" s="146">
        <v>0</v>
      </c>
      <c r="D40" s="734"/>
    </row>
    <row r="41" spans="1:4" s="2" customFormat="1" ht="25.5">
      <c r="A41" s="67">
        <v>35</v>
      </c>
      <c r="B41" s="34" t="s">
        <v>58</v>
      </c>
      <c r="C41" s="146">
        <v>0</v>
      </c>
      <c r="D41" s="734"/>
    </row>
    <row r="42" spans="1:4" s="2" customFormat="1">
      <c r="A42" s="67">
        <v>36</v>
      </c>
      <c r="B42" s="40" t="s">
        <v>23</v>
      </c>
      <c r="C42" s="145">
        <v>0</v>
      </c>
      <c r="D42" s="734"/>
    </row>
    <row r="43" spans="1:4" s="2" customFormat="1">
      <c r="A43" s="67"/>
      <c r="B43" s="35"/>
      <c r="C43" s="146"/>
      <c r="D43" s="734"/>
    </row>
    <row r="44" spans="1:4" s="2" customFormat="1">
      <c r="A44" s="67">
        <v>37</v>
      </c>
      <c r="B44" s="41" t="s">
        <v>59</v>
      </c>
      <c r="C44" s="145">
        <v>59903800</v>
      </c>
      <c r="D44" s="734"/>
    </row>
    <row r="45" spans="1:4" s="2" customFormat="1">
      <c r="A45" s="67">
        <v>38</v>
      </c>
      <c r="B45" s="31" t="s">
        <v>60</v>
      </c>
      <c r="C45" s="146">
        <v>59903800</v>
      </c>
      <c r="D45" s="734"/>
    </row>
    <row r="46" spans="1:4" s="2" customFormat="1">
      <c r="A46" s="67">
        <v>39</v>
      </c>
      <c r="B46" s="31" t="s">
        <v>61</v>
      </c>
      <c r="C46" s="146">
        <v>0</v>
      </c>
      <c r="D46" s="734"/>
    </row>
    <row r="47" spans="1:4" s="2" customFormat="1">
      <c r="A47" s="67">
        <v>40</v>
      </c>
      <c r="B47" s="565" t="s">
        <v>693</v>
      </c>
      <c r="C47" s="146">
        <v>0</v>
      </c>
      <c r="D47" s="734"/>
    </row>
    <row r="48" spans="1:4" s="2" customFormat="1">
      <c r="A48" s="67">
        <v>41</v>
      </c>
      <c r="B48" s="41" t="s">
        <v>62</v>
      </c>
      <c r="C48" s="145">
        <v>0</v>
      </c>
      <c r="D48" s="734"/>
    </row>
    <row r="49" spans="1:4" s="2" customFormat="1">
      <c r="A49" s="67">
        <v>42</v>
      </c>
      <c r="B49" s="32" t="s">
        <v>63</v>
      </c>
      <c r="C49" s="146">
        <v>0</v>
      </c>
      <c r="D49" s="734"/>
    </row>
    <row r="50" spans="1:4" s="2" customFormat="1">
      <c r="A50" s="67">
        <v>43</v>
      </c>
      <c r="B50" s="33" t="s">
        <v>64</v>
      </c>
      <c r="C50" s="146">
        <v>0</v>
      </c>
      <c r="D50" s="734"/>
    </row>
    <row r="51" spans="1:4" s="2" customFormat="1" ht="25.5">
      <c r="A51" s="67">
        <v>44</v>
      </c>
      <c r="B51" s="32" t="s">
        <v>65</v>
      </c>
      <c r="C51" s="146">
        <v>0</v>
      </c>
      <c r="D51" s="734"/>
    </row>
    <row r="52" spans="1:4" s="2" customFormat="1" ht="25.5">
      <c r="A52" s="67">
        <v>45</v>
      </c>
      <c r="B52" s="32" t="s">
        <v>45</v>
      </c>
      <c r="C52" s="146">
        <v>0</v>
      </c>
      <c r="D52" s="734"/>
    </row>
    <row r="53" spans="1:4" s="2" customFormat="1" ht="15.75" thickBot="1">
      <c r="A53" s="67">
        <v>46</v>
      </c>
      <c r="B53" s="68" t="s">
        <v>24</v>
      </c>
      <c r="C53" s="148">
        <v>59903800</v>
      </c>
      <c r="D53" s="734"/>
    </row>
    <row r="54" spans="1:4">
      <c r="D54" s="734"/>
    </row>
    <row r="55" spans="1:4">
      <c r="D55" s="734"/>
    </row>
    <row r="56" spans="1:4">
      <c r="B56" s="1" t="s">
        <v>130</v>
      </c>
      <c r="D56" s="734"/>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headerFooter>
    <oddHeader>&amp;C&amp;"Calibri"&amp;10&amp;K0078D7 Classification: Restricted to Partners&amp;1#_x000D_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F23"/>
  <sheetViews>
    <sheetView zoomScale="80" zoomScaleNormal="80" workbookViewId="0">
      <selection activeCell="I18" sqref="I18"/>
    </sheetView>
  </sheetViews>
  <sheetFormatPr defaultColWidth="9.140625" defaultRowHeight="12.75"/>
  <cols>
    <col min="1" max="1" width="10.85546875" style="1" bestFit="1" customWidth="1"/>
    <col min="2" max="2" width="59" style="1" customWidth="1"/>
    <col min="3" max="3" width="16.85546875" style="1" bestFit="1" customWidth="1"/>
    <col min="4" max="4" width="22.140625" style="1" customWidth="1"/>
    <col min="5" max="16384" width="9.140625" style="1"/>
  </cols>
  <sheetData>
    <row r="1" spans="1:6" ht="15">
      <c r="A1" s="10" t="s">
        <v>97</v>
      </c>
      <c r="B1" s="9" t="str">
        <f>Info!C2</f>
        <v>სს პროკრედიტ ბანკი</v>
      </c>
    </row>
    <row r="2" spans="1:6" s="10" customFormat="1" ht="15.75" customHeight="1">
      <c r="A2" s="10" t="s">
        <v>98</v>
      </c>
      <c r="B2" s="272">
        <f>'1. key ratios'!B2</f>
        <v>46022</v>
      </c>
    </row>
    <row r="3" spans="1:6" s="10" customFormat="1" ht="15.75" customHeight="1"/>
    <row r="4" spans="1:6" ht="13.5" thickBot="1">
      <c r="A4" s="1" t="s">
        <v>345</v>
      </c>
      <c r="B4" s="209" t="s">
        <v>346</v>
      </c>
    </row>
    <row r="5" spans="1:6" s="27" customFormat="1">
      <c r="A5" s="785" t="s">
        <v>347</v>
      </c>
      <c r="B5" s="786"/>
      <c r="C5" s="199" t="s">
        <v>348</v>
      </c>
      <c r="D5" s="200" t="s">
        <v>349</v>
      </c>
    </row>
    <row r="6" spans="1:6" s="210" customFormat="1">
      <c r="A6" s="201">
        <v>1</v>
      </c>
      <c r="B6" s="202" t="s">
        <v>350</v>
      </c>
      <c r="C6" s="202"/>
      <c r="D6" s="203"/>
    </row>
    <row r="7" spans="1:6" s="210" customFormat="1">
      <c r="A7" s="204" t="s">
        <v>351</v>
      </c>
      <c r="B7" s="205" t="s">
        <v>352</v>
      </c>
      <c r="C7" s="229">
        <v>4.4999999999999998E-2</v>
      </c>
      <c r="D7" s="645">
        <v>71866403.773581564</v>
      </c>
      <c r="E7" s="743"/>
      <c r="F7" s="743"/>
    </row>
    <row r="8" spans="1:6" s="210" customFormat="1">
      <c r="A8" s="204" t="s">
        <v>353</v>
      </c>
      <c r="B8" s="205" t="s">
        <v>354</v>
      </c>
      <c r="C8" s="230">
        <v>0.06</v>
      </c>
      <c r="D8" s="645">
        <v>95821871.698108763</v>
      </c>
      <c r="E8" s="743"/>
      <c r="F8" s="743"/>
    </row>
    <row r="9" spans="1:6" s="210" customFormat="1">
      <c r="A9" s="204" t="s">
        <v>355</v>
      </c>
      <c r="B9" s="205" t="s">
        <v>356</v>
      </c>
      <c r="C9" s="230">
        <v>0.08</v>
      </c>
      <c r="D9" s="645">
        <v>127762495.59747836</v>
      </c>
      <c r="E9" s="743"/>
      <c r="F9" s="743"/>
    </row>
    <row r="10" spans="1:6" s="210" customFormat="1">
      <c r="A10" s="201" t="s">
        <v>357</v>
      </c>
      <c r="B10" s="202" t="s">
        <v>358</v>
      </c>
      <c r="C10" s="231"/>
      <c r="D10" s="646"/>
      <c r="E10" s="743"/>
      <c r="F10" s="743"/>
    </row>
    <row r="11" spans="1:6" s="211" customFormat="1">
      <c r="A11" s="206" t="s">
        <v>359</v>
      </c>
      <c r="B11" s="207" t="s">
        <v>997</v>
      </c>
      <c r="C11" s="232">
        <v>2.5000000000000001E-2</v>
      </c>
      <c r="D11" s="647">
        <v>39925779.874211989</v>
      </c>
      <c r="E11" s="743"/>
      <c r="F11" s="743"/>
    </row>
    <row r="12" spans="1:6" s="211" customFormat="1">
      <c r="A12" s="206" t="s">
        <v>360</v>
      </c>
      <c r="B12" s="207" t="s">
        <v>361</v>
      </c>
      <c r="C12" s="232">
        <v>5.0000000000000001E-3</v>
      </c>
      <c r="D12" s="647">
        <v>7985155.9748423975</v>
      </c>
      <c r="E12" s="743"/>
      <c r="F12" s="743"/>
    </row>
    <row r="13" spans="1:6" s="211" customFormat="1">
      <c r="A13" s="206" t="s">
        <v>362</v>
      </c>
      <c r="B13" s="207" t="s">
        <v>363</v>
      </c>
      <c r="C13" s="232">
        <v>0</v>
      </c>
      <c r="D13" s="647">
        <v>0</v>
      </c>
      <c r="E13" s="743"/>
      <c r="F13" s="743"/>
    </row>
    <row r="14" spans="1:6" s="210" customFormat="1">
      <c r="A14" s="201" t="s">
        <v>364</v>
      </c>
      <c r="B14" s="202" t="s">
        <v>409</v>
      </c>
      <c r="C14" s="233"/>
      <c r="D14" s="646"/>
      <c r="E14" s="743"/>
      <c r="F14" s="743"/>
    </row>
    <row r="15" spans="1:6" s="210" customFormat="1">
      <c r="A15" s="221" t="s">
        <v>367</v>
      </c>
      <c r="B15" s="207" t="s">
        <v>410</v>
      </c>
      <c r="C15" s="232">
        <v>4.8193050816120686E-2</v>
      </c>
      <c r="D15" s="647">
        <v>76965805.534045875</v>
      </c>
      <c r="E15" s="743"/>
      <c r="F15" s="743"/>
    </row>
    <row r="16" spans="1:6" s="210" customFormat="1">
      <c r="A16" s="221" t="s">
        <v>368</v>
      </c>
      <c r="B16" s="207" t="s">
        <v>370</v>
      </c>
      <c r="C16" s="232">
        <v>5.9644900783299017E-2</v>
      </c>
      <c r="D16" s="647">
        <v>95254767.171728417</v>
      </c>
      <c r="E16" s="743"/>
      <c r="F16" s="743"/>
    </row>
    <row r="17" spans="1:6" s="210" customFormat="1">
      <c r="A17" s="221" t="s">
        <v>369</v>
      </c>
      <c r="B17" s="207" t="s">
        <v>407</v>
      </c>
      <c r="C17" s="232">
        <v>7.4713124424323152E-2</v>
      </c>
      <c r="D17" s="647">
        <v>119319190.37920548</v>
      </c>
      <c r="E17" s="743"/>
      <c r="F17" s="743"/>
    </row>
    <row r="18" spans="1:6" s="27" customFormat="1">
      <c r="A18" s="787" t="s">
        <v>408</v>
      </c>
      <c r="B18" s="788"/>
      <c r="C18" s="234" t="s">
        <v>348</v>
      </c>
      <c r="D18" s="228" t="s">
        <v>349</v>
      </c>
      <c r="E18" s="743"/>
      <c r="F18" s="743"/>
    </row>
    <row r="19" spans="1:6" s="210" customFormat="1">
      <c r="A19" s="208">
        <v>4</v>
      </c>
      <c r="B19" s="207" t="s">
        <v>22</v>
      </c>
      <c r="C19" s="232">
        <v>0.1231930508161207</v>
      </c>
      <c r="D19" s="645">
        <v>196743145.15668184</v>
      </c>
      <c r="E19" s="743"/>
      <c r="F19" s="743"/>
    </row>
    <row r="20" spans="1:6" s="210" customFormat="1">
      <c r="A20" s="208">
        <v>5</v>
      </c>
      <c r="B20" s="207" t="s">
        <v>75</v>
      </c>
      <c r="C20" s="232">
        <v>0.14964490078329901</v>
      </c>
      <c r="D20" s="645">
        <v>238987574.71889156</v>
      </c>
      <c r="E20" s="743"/>
      <c r="F20" s="743"/>
    </row>
    <row r="21" spans="1:6" s="210" customFormat="1" ht="13.5" thickBot="1">
      <c r="A21" s="212" t="s">
        <v>365</v>
      </c>
      <c r="B21" s="213" t="s">
        <v>74</v>
      </c>
      <c r="C21" s="235">
        <v>0.18471312442432317</v>
      </c>
      <c r="D21" s="648">
        <v>294992621.82573825</v>
      </c>
      <c r="E21" s="743"/>
      <c r="F21" s="743"/>
    </row>
    <row r="23" spans="1:6">
      <c r="B23" s="14"/>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headerFooter>
    <oddHeader>&amp;C&amp;"Calibri"&amp;10&amp;K0078D7 Classification: Restricted to Partners&amp;1#_x000D_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9.9978637043366805E-2"/>
  </sheetPr>
  <dimension ref="A1:E27"/>
  <sheetViews>
    <sheetView showGridLines="0" zoomScaleNormal="100" workbookViewId="0">
      <selection activeCell="C23" sqref="C23"/>
    </sheetView>
  </sheetViews>
  <sheetFormatPr defaultRowHeight="15"/>
  <cols>
    <col min="1" max="1" width="107.140625" bestFit="1" customWidth="1"/>
    <col min="2" max="2" width="50.85546875" bestFit="1" customWidth="1"/>
    <col min="3" max="3" width="28.140625" bestFit="1" customWidth="1"/>
    <col min="4" max="7" width="28.140625" customWidth="1"/>
  </cols>
  <sheetData>
    <row r="1" spans="1:2">
      <c r="A1" s="535" t="s">
        <v>97</v>
      </c>
      <c r="B1" s="9" t="str">
        <f>Info!C2</f>
        <v>სს პროკრედიტ ბანკი</v>
      </c>
    </row>
    <row r="2" spans="1:2">
      <c r="A2" s="535" t="s">
        <v>98</v>
      </c>
      <c r="B2" s="272">
        <f>'1. key ratios'!B2</f>
        <v>46022</v>
      </c>
    </row>
    <row r="3" spans="1:2">
      <c r="A3" s="536" t="s">
        <v>948</v>
      </c>
      <c r="B3" s="531" t="s">
        <v>919</v>
      </c>
    </row>
    <row r="4" spans="1:2" ht="15.75" thickBot="1"/>
    <row r="5" spans="1:2">
      <c r="A5" s="541"/>
      <c r="B5" s="542" t="s">
        <v>920</v>
      </c>
    </row>
    <row r="6" spans="1:2">
      <c r="A6" s="537" t="s">
        <v>921</v>
      </c>
      <c r="B6" s="543"/>
    </row>
    <row r="7" spans="1:2">
      <c r="A7" s="537" t="s">
        <v>954</v>
      </c>
      <c r="B7" s="543"/>
    </row>
    <row r="8" spans="1:2">
      <c r="A8" s="538" t="s">
        <v>922</v>
      </c>
      <c r="B8" s="544"/>
    </row>
    <row r="9" spans="1:2">
      <c r="A9" s="538" t="s">
        <v>923</v>
      </c>
      <c r="B9" s="544"/>
    </row>
    <row r="10" spans="1:2">
      <c r="A10" s="538" t="s">
        <v>924</v>
      </c>
      <c r="B10" s="544"/>
    </row>
    <row r="11" spans="1:2">
      <c r="A11" s="537" t="s">
        <v>925</v>
      </c>
      <c r="B11" s="543"/>
    </row>
    <row r="12" spans="1:2">
      <c r="A12" s="538" t="s">
        <v>955</v>
      </c>
      <c r="B12" s="544"/>
    </row>
    <row r="13" spans="1:2">
      <c r="A13" s="538" t="s">
        <v>956</v>
      </c>
      <c r="B13" s="544"/>
    </row>
    <row r="14" spans="1:2">
      <c r="A14" s="537" t="s">
        <v>926</v>
      </c>
      <c r="B14" s="543"/>
    </row>
    <row r="15" spans="1:2">
      <c r="A15" s="539" t="s">
        <v>927</v>
      </c>
      <c r="B15" s="544"/>
    </row>
    <row r="16" spans="1:2">
      <c r="A16" s="539" t="s">
        <v>74</v>
      </c>
      <c r="B16" s="544"/>
    </row>
    <row r="17" spans="1:5">
      <c r="A17" s="537" t="s">
        <v>928</v>
      </c>
      <c r="B17" s="543"/>
    </row>
    <row r="18" spans="1:5">
      <c r="A18" s="539" t="s">
        <v>929</v>
      </c>
      <c r="B18" s="544"/>
    </row>
    <row r="19" spans="1:5">
      <c r="A19" s="539" t="s">
        <v>930</v>
      </c>
      <c r="B19" s="544"/>
    </row>
    <row r="20" spans="1:5">
      <c r="A20" s="537" t="s">
        <v>931</v>
      </c>
      <c r="B20" s="543"/>
    </row>
    <row r="21" spans="1:5">
      <c r="A21" s="540" t="s">
        <v>932</v>
      </c>
      <c r="B21" s="545"/>
    </row>
    <row r="22" spans="1:5">
      <c r="A22" s="540" t="s">
        <v>933</v>
      </c>
      <c r="B22" s="545"/>
    </row>
    <row r="23" spans="1:5" ht="15.75" thickBot="1">
      <c r="A23" s="546" t="s">
        <v>934</v>
      </c>
      <c r="B23" s="547"/>
    </row>
    <row r="24" spans="1:5" ht="16.5" customHeight="1">
      <c r="A24" s="534" t="s">
        <v>957</v>
      </c>
      <c r="B24" s="532"/>
      <c r="C24" s="532"/>
      <c r="D24" s="532"/>
      <c r="E24" s="532"/>
    </row>
    <row r="25" spans="1:5" ht="25.5" customHeight="1">
      <c r="A25" s="534" t="s">
        <v>958</v>
      </c>
    </row>
    <row r="26" spans="1:5" ht="57" customHeight="1">
      <c r="A26" s="534" t="s">
        <v>959</v>
      </c>
    </row>
    <row r="27" spans="1:5">
      <c r="A27" s="533"/>
    </row>
  </sheetData>
  <pageMargins left="0.7" right="0.7" top="0.75" bottom="0.75" header="0.3" footer="0.3"/>
  <pageSetup orientation="portrait" horizontalDpi="4294967292" verticalDpi="0" r:id="rId1"/>
  <headerFooter>
    <oddHeader>&amp;C&amp;"Calibri"&amp;10&amp;K0078D7 Classification: Restricted to Partners&amp;1#_x000D_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F20"/>
  <sheetViews>
    <sheetView showGridLines="0" zoomScaleNormal="100" workbookViewId="0">
      <selection activeCell="F17" sqref="F17"/>
    </sheetView>
  </sheetViews>
  <sheetFormatPr defaultRowHeight="15"/>
  <cols>
    <col min="1" max="1" width="82" customWidth="1"/>
    <col min="2" max="2" width="28.140625" bestFit="1" customWidth="1"/>
    <col min="3" max="6" width="28.140625" customWidth="1"/>
  </cols>
  <sheetData>
    <row r="1" spans="1:6">
      <c r="A1" s="535" t="s">
        <v>97</v>
      </c>
      <c r="B1" s="9" t="str">
        <f>Info!C2</f>
        <v>სს პროკრედიტ ბანკი</v>
      </c>
      <c r="C1" s="1"/>
    </row>
    <row r="2" spans="1:6">
      <c r="A2" s="535" t="s">
        <v>98</v>
      </c>
      <c r="B2" s="272">
        <f>'1. key ratios'!B2</f>
        <v>46022</v>
      </c>
      <c r="C2" s="1"/>
    </row>
    <row r="3" spans="1:6">
      <c r="A3" s="536" t="s">
        <v>949</v>
      </c>
      <c r="B3" s="531" t="s">
        <v>919</v>
      </c>
      <c r="C3" s="1"/>
    </row>
    <row r="5" spans="1:6">
      <c r="A5" s="533"/>
    </row>
    <row r="6" spans="1:6" ht="15.75" thickBot="1">
      <c r="A6" s="548"/>
      <c r="B6" s="548"/>
      <c r="C6" s="548"/>
      <c r="D6" s="548"/>
      <c r="E6" s="548"/>
      <c r="F6" s="548"/>
    </row>
    <row r="7" spans="1:6">
      <c r="A7" s="789"/>
      <c r="B7" s="791" t="s">
        <v>935</v>
      </c>
      <c r="C7" s="791"/>
      <c r="D7" s="791"/>
      <c r="E7" s="791"/>
      <c r="F7" s="792" t="s">
        <v>936</v>
      </c>
    </row>
    <row r="8" spans="1:6" ht="25.5">
      <c r="A8" s="790"/>
      <c r="B8" s="549" t="s">
        <v>937</v>
      </c>
      <c r="C8" s="549" t="s">
        <v>938</v>
      </c>
      <c r="D8" s="549" t="s">
        <v>939</v>
      </c>
      <c r="E8" s="549" t="s">
        <v>940</v>
      </c>
      <c r="F8" s="793"/>
    </row>
    <row r="9" spans="1:6">
      <c r="A9" s="550" t="s">
        <v>941</v>
      </c>
      <c r="B9" s="551"/>
      <c r="C9" s="551"/>
      <c r="D9" s="551"/>
      <c r="E9" s="551"/>
      <c r="F9" s="552"/>
    </row>
    <row r="10" spans="1:6">
      <c r="A10" s="553" t="s">
        <v>942</v>
      </c>
      <c r="B10" s="554"/>
      <c r="C10" s="554"/>
      <c r="D10" s="554"/>
      <c r="E10" s="554"/>
      <c r="F10" s="552"/>
    </row>
    <row r="11" spans="1:6">
      <c r="A11" s="553" t="s">
        <v>943</v>
      </c>
      <c r="B11" s="554"/>
      <c r="C11" s="554"/>
      <c r="D11" s="554"/>
      <c r="E11" s="554"/>
      <c r="F11" s="552"/>
    </row>
    <row r="12" spans="1:6">
      <c r="A12" s="555" t="s">
        <v>944</v>
      </c>
      <c r="B12" s="554"/>
      <c r="C12" s="554"/>
      <c r="D12" s="554"/>
      <c r="E12" s="554"/>
      <c r="F12" s="552"/>
    </row>
    <row r="13" spans="1:6">
      <c r="A13" s="556" t="s">
        <v>945</v>
      </c>
      <c r="B13" s="557"/>
      <c r="C13" s="557"/>
      <c r="D13" s="557"/>
      <c r="E13" s="557"/>
      <c r="F13" s="558"/>
    </row>
    <row r="14" spans="1:6">
      <c r="A14" s="553" t="s">
        <v>942</v>
      </c>
      <c r="B14" s="559"/>
      <c r="C14" s="559"/>
      <c r="D14" s="559"/>
      <c r="E14" s="559"/>
      <c r="F14" s="560"/>
    </row>
    <row r="15" spans="1:6">
      <c r="A15" s="553" t="s">
        <v>943</v>
      </c>
      <c r="B15" s="559"/>
      <c r="C15" s="559"/>
      <c r="D15" s="559"/>
      <c r="E15" s="559"/>
      <c r="F15" s="560"/>
    </row>
    <row r="16" spans="1:6">
      <c r="A16" s="555" t="s">
        <v>944</v>
      </c>
      <c r="B16" s="559"/>
      <c r="C16" s="559"/>
      <c r="D16" s="559"/>
      <c r="E16" s="559"/>
      <c r="F16" s="560"/>
    </row>
    <row r="17" spans="1:6">
      <c r="A17" s="556" t="s">
        <v>925</v>
      </c>
      <c r="B17" s="557"/>
      <c r="C17" s="557"/>
      <c r="D17" s="557"/>
      <c r="E17" s="557"/>
      <c r="F17" s="560"/>
    </row>
    <row r="18" spans="1:6">
      <c r="A18" s="553" t="s">
        <v>942</v>
      </c>
      <c r="B18" s="559"/>
      <c r="C18" s="559"/>
      <c r="D18" s="559"/>
      <c r="E18" s="559"/>
      <c r="F18" s="560"/>
    </row>
    <row r="19" spans="1:6">
      <c r="A19" s="553" t="s">
        <v>943</v>
      </c>
      <c r="B19" s="559"/>
      <c r="C19" s="559"/>
      <c r="D19" s="559"/>
      <c r="E19" s="559"/>
      <c r="F19" s="560"/>
    </row>
    <row r="20" spans="1:6" ht="15.75" thickBot="1">
      <c r="A20" s="561" t="s">
        <v>944</v>
      </c>
      <c r="B20" s="562"/>
      <c r="C20" s="562"/>
      <c r="D20" s="562"/>
      <c r="E20" s="562"/>
      <c r="F20" s="563"/>
    </row>
  </sheetData>
  <mergeCells count="3">
    <mergeCell ref="A7:A8"/>
    <mergeCell ref="B7:E7"/>
    <mergeCell ref="F7:F8"/>
  </mergeCells>
  <pageMargins left="0.7" right="0.7" top="0.75" bottom="0.75" header="0.3" footer="0.3"/>
  <pageSetup orientation="portrait" horizontalDpi="4294967292" verticalDpi="0" r:id="rId1"/>
  <headerFooter>
    <oddHeader>&amp;C&amp;"Calibri"&amp;10&amp;K0078D7 Classification: Restricted to Partners&amp;1#_x000D_</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F68"/>
  <sheetViews>
    <sheetView zoomScale="80" zoomScaleNormal="80" workbookViewId="0">
      <pane xSplit="1" ySplit="5" topLeftCell="B6" activePane="bottomRight" state="frozen"/>
      <selection pane="topRight" activeCell="B1" sqref="B1"/>
      <selection pane="bottomLeft" activeCell="A5" sqref="A5"/>
      <selection pane="bottomRight" activeCell="J13" sqref="J13"/>
    </sheetView>
  </sheetViews>
  <sheetFormatPr defaultRowHeight="15.75"/>
  <cols>
    <col min="1" max="1" width="10.85546875" style="28" customWidth="1"/>
    <col min="2" max="2" width="91.85546875" style="28" customWidth="1"/>
    <col min="3" max="3" width="53.140625" style="28" customWidth="1"/>
    <col min="4" max="4" width="32.140625" style="28" customWidth="1"/>
    <col min="5" max="5" width="9.42578125" customWidth="1"/>
  </cols>
  <sheetData>
    <row r="1" spans="1:6">
      <c r="A1" s="10" t="s">
        <v>97</v>
      </c>
      <c r="B1" s="11" t="str">
        <f>Info!C2</f>
        <v>სს პროკრედიტ ბანკი</v>
      </c>
      <c r="E1" s="1"/>
      <c r="F1" s="1"/>
    </row>
    <row r="2" spans="1:6" s="10" customFormat="1" ht="15.75" customHeight="1">
      <c r="A2" s="10" t="s">
        <v>98</v>
      </c>
      <c r="B2" s="272">
        <f>'1. key ratios'!B2</f>
        <v>46022</v>
      </c>
    </row>
    <row r="3" spans="1:6" s="10" customFormat="1" ht="15.75" customHeight="1">
      <c r="A3" s="16"/>
    </row>
    <row r="4" spans="1:6" s="10" customFormat="1" ht="15.75" customHeight="1" thickBot="1">
      <c r="A4" s="10" t="s">
        <v>247</v>
      </c>
      <c r="B4" s="109" t="s">
        <v>161</v>
      </c>
      <c r="D4" s="111" t="s">
        <v>76</v>
      </c>
    </row>
    <row r="5" spans="1:6" ht="25.5">
      <c r="A5" s="74" t="s">
        <v>25</v>
      </c>
      <c r="B5" s="75" t="s">
        <v>133</v>
      </c>
      <c r="C5" s="76" t="s">
        <v>826</v>
      </c>
      <c r="D5" s="110" t="s">
        <v>162</v>
      </c>
    </row>
    <row r="6" spans="1:6">
      <c r="A6" s="380">
        <v>1</v>
      </c>
      <c r="B6" s="341" t="s">
        <v>811</v>
      </c>
      <c r="C6" s="649">
        <v>661099909.37811708</v>
      </c>
      <c r="D6" s="69"/>
      <c r="E6" s="3"/>
    </row>
    <row r="7" spans="1:6">
      <c r="A7" s="380">
        <v>1.1000000000000001</v>
      </c>
      <c r="B7" s="342" t="s">
        <v>85</v>
      </c>
      <c r="C7" s="650">
        <v>58152893.623000003</v>
      </c>
      <c r="D7" s="70"/>
      <c r="E7" s="3"/>
    </row>
    <row r="8" spans="1:6">
      <c r="A8" s="380">
        <v>1.2</v>
      </c>
      <c r="B8" s="342" t="s">
        <v>86</v>
      </c>
      <c r="C8" s="650">
        <v>376234654.76075995</v>
      </c>
      <c r="D8" s="70"/>
      <c r="E8" s="3"/>
    </row>
    <row r="9" spans="1:6">
      <c r="A9" s="380">
        <v>1.3</v>
      </c>
      <c r="B9" s="342" t="s">
        <v>87</v>
      </c>
      <c r="C9" s="650">
        <v>226712360.99435711</v>
      </c>
      <c r="D9" s="70"/>
      <c r="E9" s="3"/>
    </row>
    <row r="10" spans="1:6">
      <c r="A10" s="380">
        <v>2</v>
      </c>
      <c r="B10" s="343" t="s">
        <v>698</v>
      </c>
      <c r="C10" s="651">
        <v>0</v>
      </c>
      <c r="D10" s="70"/>
      <c r="E10" s="3"/>
    </row>
    <row r="11" spans="1:6">
      <c r="A11" s="380">
        <v>2.1</v>
      </c>
      <c r="B11" s="344" t="s">
        <v>699</v>
      </c>
      <c r="C11" s="652">
        <v>0</v>
      </c>
      <c r="D11" s="71"/>
      <c r="E11" s="3"/>
    </row>
    <row r="12" spans="1:6" ht="23.45" customHeight="1">
      <c r="A12" s="380">
        <v>3</v>
      </c>
      <c r="B12" s="345" t="s">
        <v>700</v>
      </c>
      <c r="C12" s="653">
        <v>0</v>
      </c>
      <c r="D12" s="71"/>
      <c r="E12" s="3"/>
    </row>
    <row r="13" spans="1:6" ht="23.1" customHeight="1">
      <c r="A13" s="380">
        <v>4</v>
      </c>
      <c r="B13" s="346" t="s">
        <v>701</v>
      </c>
      <c r="C13" s="653">
        <v>0</v>
      </c>
      <c r="D13" s="71"/>
      <c r="E13" s="3"/>
    </row>
    <row r="14" spans="1:6">
      <c r="A14" s="380">
        <v>5</v>
      </c>
      <c r="B14" s="346" t="s">
        <v>702</v>
      </c>
      <c r="C14" s="653">
        <v>642023.278859852</v>
      </c>
      <c r="D14" s="71"/>
      <c r="E14" s="3"/>
    </row>
    <row r="15" spans="1:6">
      <c r="A15" s="380">
        <v>5.0999999999999996</v>
      </c>
      <c r="B15" s="347" t="s">
        <v>703</v>
      </c>
      <c r="C15" s="650">
        <v>642023.278859852</v>
      </c>
      <c r="D15" s="71"/>
      <c r="E15" s="3"/>
    </row>
    <row r="16" spans="1:6">
      <c r="A16" s="380">
        <v>5.2</v>
      </c>
      <c r="B16" s="347" t="s">
        <v>538</v>
      </c>
      <c r="C16" s="650">
        <v>0</v>
      </c>
      <c r="D16" s="70"/>
      <c r="E16" s="3"/>
    </row>
    <row r="17" spans="1:5">
      <c r="A17" s="380">
        <v>5.3</v>
      </c>
      <c r="B17" s="347" t="s">
        <v>704</v>
      </c>
      <c r="C17" s="650">
        <v>0</v>
      </c>
      <c r="D17" s="70"/>
      <c r="E17" s="3"/>
    </row>
    <row r="18" spans="1:5">
      <c r="A18" s="380">
        <v>6</v>
      </c>
      <c r="B18" s="345" t="s">
        <v>705</v>
      </c>
      <c r="C18" s="651">
        <v>1534558233.2839034</v>
      </c>
      <c r="D18" s="70"/>
      <c r="E18" s="3"/>
    </row>
    <row r="19" spans="1:5">
      <c r="A19" s="380">
        <v>6.1</v>
      </c>
      <c r="B19" s="347" t="s">
        <v>538</v>
      </c>
      <c r="C19" s="652">
        <v>149987333.43000004</v>
      </c>
      <c r="D19" s="70"/>
      <c r="E19" s="3"/>
    </row>
    <row r="20" spans="1:5">
      <c r="A20" s="380">
        <v>6.2</v>
      </c>
      <c r="B20" s="347" t="s">
        <v>704</v>
      </c>
      <c r="C20" s="652">
        <v>1384570899.8539033</v>
      </c>
      <c r="D20" s="70"/>
      <c r="E20" s="3"/>
    </row>
    <row r="21" spans="1:5">
      <c r="A21" s="380">
        <v>7</v>
      </c>
      <c r="B21" s="348" t="s">
        <v>706</v>
      </c>
      <c r="C21" s="653">
        <v>9678463.4800000004</v>
      </c>
      <c r="D21" s="70" t="s">
        <v>1021</v>
      </c>
      <c r="E21" s="3"/>
    </row>
    <row r="22" spans="1:5">
      <c r="A22" s="380">
        <v>8</v>
      </c>
      <c r="B22" s="349" t="s">
        <v>707</v>
      </c>
      <c r="C22" s="651">
        <v>0</v>
      </c>
      <c r="D22" s="70"/>
      <c r="E22" s="3"/>
    </row>
    <row r="23" spans="1:5">
      <c r="A23" s="380">
        <v>9</v>
      </c>
      <c r="B23" s="346" t="s">
        <v>708</v>
      </c>
      <c r="C23" s="651">
        <v>48789312.990000047</v>
      </c>
      <c r="D23" s="404"/>
      <c r="E23" s="3"/>
    </row>
    <row r="24" spans="1:5">
      <c r="A24" s="380">
        <v>9.1</v>
      </c>
      <c r="B24" s="350" t="s">
        <v>709</v>
      </c>
      <c r="C24" s="654">
        <v>44799893.400000043</v>
      </c>
      <c r="D24" s="72"/>
      <c r="E24" s="3"/>
    </row>
    <row r="25" spans="1:5">
      <c r="A25" s="380">
        <v>9.1999999999999993</v>
      </c>
      <c r="B25" s="350" t="s">
        <v>710</v>
      </c>
      <c r="C25" s="655">
        <v>3989419.5900000003</v>
      </c>
      <c r="D25" s="403"/>
      <c r="E25" s="3"/>
    </row>
    <row r="26" spans="1:5">
      <c r="A26" s="380">
        <v>10</v>
      </c>
      <c r="B26" s="346" t="s">
        <v>36</v>
      </c>
      <c r="C26" s="656">
        <v>4235155.8199999994</v>
      </c>
      <c r="D26" s="528" t="s">
        <v>903</v>
      </c>
      <c r="E26" s="3"/>
    </row>
    <row r="27" spans="1:5">
      <c r="A27" s="380">
        <v>10.1</v>
      </c>
      <c r="B27" s="350" t="s">
        <v>711</v>
      </c>
      <c r="C27" s="650">
        <v>0</v>
      </c>
      <c r="D27" s="70"/>
      <c r="E27" s="3"/>
    </row>
    <row r="28" spans="1:5">
      <c r="A28" s="380">
        <v>10.199999999999999</v>
      </c>
      <c r="B28" s="350" t="s">
        <v>712</v>
      </c>
      <c r="C28" s="650">
        <v>4235155.8199999994</v>
      </c>
      <c r="D28" s="70"/>
      <c r="E28" s="3"/>
    </row>
    <row r="29" spans="1:5">
      <c r="A29" s="380">
        <v>11</v>
      </c>
      <c r="B29" s="346" t="s">
        <v>713</v>
      </c>
      <c r="C29" s="651">
        <v>1376803.1099999999</v>
      </c>
      <c r="D29" s="70"/>
      <c r="E29" s="3"/>
    </row>
    <row r="30" spans="1:5">
      <c r="A30" s="380">
        <v>11.1</v>
      </c>
      <c r="B30" s="350" t="s">
        <v>714</v>
      </c>
      <c r="C30" s="650">
        <v>1376803.1099999999</v>
      </c>
      <c r="D30" s="70"/>
      <c r="E30" s="3"/>
    </row>
    <row r="31" spans="1:5">
      <c r="A31" s="380">
        <v>11.2</v>
      </c>
      <c r="B31" s="350" t="s">
        <v>715</v>
      </c>
      <c r="C31" s="650">
        <v>0</v>
      </c>
      <c r="D31" s="70"/>
      <c r="E31" s="3"/>
    </row>
    <row r="32" spans="1:5">
      <c r="A32" s="380">
        <v>13</v>
      </c>
      <c r="B32" s="346" t="s">
        <v>88</v>
      </c>
      <c r="C32" s="651">
        <v>4387729.995493697</v>
      </c>
      <c r="D32" s="70"/>
      <c r="E32" s="3"/>
    </row>
    <row r="33" spans="1:5">
      <c r="A33" s="380">
        <v>13.1</v>
      </c>
      <c r="B33" s="351" t="s">
        <v>716</v>
      </c>
      <c r="C33" s="650">
        <v>0</v>
      </c>
      <c r="D33" s="70"/>
      <c r="E33" s="3"/>
    </row>
    <row r="34" spans="1:5">
      <c r="A34" s="380">
        <v>13.2</v>
      </c>
      <c r="B34" s="351" t="s">
        <v>717</v>
      </c>
      <c r="C34" s="654">
        <v>0</v>
      </c>
      <c r="D34" s="72"/>
      <c r="E34" s="3"/>
    </row>
    <row r="35" spans="1:5">
      <c r="A35" s="380">
        <v>14</v>
      </c>
      <c r="B35" s="352" t="s">
        <v>718</v>
      </c>
      <c r="C35" s="657">
        <v>2264767631.3363748</v>
      </c>
      <c r="D35" s="72"/>
      <c r="E35" s="3"/>
    </row>
    <row r="36" spans="1:5">
      <c r="A36" s="380"/>
      <c r="B36" s="353" t="s">
        <v>93</v>
      </c>
      <c r="C36" s="658"/>
      <c r="D36" s="73"/>
      <c r="E36" s="3"/>
    </row>
    <row r="37" spans="1:5">
      <c r="A37" s="380">
        <v>15</v>
      </c>
      <c r="B37" s="354" t="s">
        <v>719</v>
      </c>
      <c r="C37" s="655">
        <v>0</v>
      </c>
      <c r="D37" s="403"/>
      <c r="E37" s="3"/>
    </row>
    <row r="38" spans="1:5">
      <c r="A38" s="380">
        <v>15.1</v>
      </c>
      <c r="B38" s="355" t="s">
        <v>699</v>
      </c>
      <c r="C38" s="650">
        <v>0</v>
      </c>
      <c r="D38" s="70"/>
      <c r="E38" s="3"/>
    </row>
    <row r="39" spans="1:5" ht="21">
      <c r="A39" s="380">
        <v>16</v>
      </c>
      <c r="B39" s="348" t="s">
        <v>720</v>
      </c>
      <c r="C39" s="651">
        <v>0</v>
      </c>
      <c r="D39" s="70"/>
      <c r="E39" s="3"/>
    </row>
    <row r="40" spans="1:5">
      <c r="A40" s="380">
        <v>17</v>
      </c>
      <c r="B40" s="348" t="s">
        <v>721</v>
      </c>
      <c r="C40" s="651">
        <v>1873266010.960165</v>
      </c>
      <c r="D40" s="70"/>
      <c r="E40" s="3"/>
    </row>
    <row r="41" spans="1:5">
      <c r="A41" s="380">
        <v>17.100000000000001</v>
      </c>
      <c r="B41" s="356" t="s">
        <v>722</v>
      </c>
      <c r="C41" s="650">
        <v>1514990100.8446629</v>
      </c>
      <c r="D41" s="70"/>
      <c r="E41" s="3"/>
    </row>
    <row r="42" spans="1:5">
      <c r="A42" s="395">
        <v>17.2</v>
      </c>
      <c r="B42" s="396" t="s">
        <v>89</v>
      </c>
      <c r="C42" s="654">
        <v>352978701.74067402</v>
      </c>
      <c r="D42" s="72"/>
      <c r="E42" s="3"/>
    </row>
    <row r="43" spans="1:5">
      <c r="A43" s="380">
        <v>17.3</v>
      </c>
      <c r="B43" s="397" t="s">
        <v>723</v>
      </c>
      <c r="C43" s="659">
        <v>0</v>
      </c>
      <c r="D43" s="398"/>
      <c r="E43" s="3"/>
    </row>
    <row r="44" spans="1:5">
      <c r="A44" s="380">
        <v>17.399999999999999</v>
      </c>
      <c r="B44" s="397" t="s">
        <v>724</v>
      </c>
      <c r="C44" s="659">
        <v>5297208.3748280006</v>
      </c>
      <c r="D44" s="398"/>
      <c r="E44" s="3"/>
    </row>
    <row r="45" spans="1:5">
      <c r="A45" s="380">
        <v>18</v>
      </c>
      <c r="B45" s="364" t="s">
        <v>725</v>
      </c>
      <c r="C45" s="660">
        <v>2632240.8989879992</v>
      </c>
      <c r="D45" s="398"/>
      <c r="E45" s="3"/>
    </row>
    <row r="46" spans="1:5">
      <c r="A46" s="380">
        <v>19</v>
      </c>
      <c r="B46" s="364" t="s">
        <v>726</v>
      </c>
      <c r="C46" s="661">
        <v>2574347.3457719702</v>
      </c>
      <c r="D46" s="399"/>
      <c r="E46" s="3"/>
    </row>
    <row r="47" spans="1:5">
      <c r="A47" s="380">
        <v>19.100000000000001</v>
      </c>
      <c r="B47" s="400" t="s">
        <v>727</v>
      </c>
      <c r="C47" s="662">
        <v>0</v>
      </c>
      <c r="D47" s="399"/>
      <c r="E47" s="3"/>
    </row>
    <row r="48" spans="1:5">
      <c r="A48" s="380">
        <v>19.2</v>
      </c>
      <c r="B48" s="400" t="s">
        <v>728</v>
      </c>
      <c r="C48" s="662">
        <v>2574347.3457719702</v>
      </c>
      <c r="D48" s="399"/>
      <c r="E48" s="3"/>
    </row>
    <row r="49" spans="1:5">
      <c r="A49" s="380">
        <v>20</v>
      </c>
      <c r="B49" s="360" t="s">
        <v>90</v>
      </c>
      <c r="C49" s="661">
        <v>60819389.242089003</v>
      </c>
      <c r="D49" s="399"/>
      <c r="E49" s="3"/>
    </row>
    <row r="50" spans="1:5">
      <c r="A50" s="380">
        <v>21</v>
      </c>
      <c r="B50" s="361" t="s">
        <v>78</v>
      </c>
      <c r="C50" s="661">
        <v>76752.446181000036</v>
      </c>
      <c r="D50" s="399"/>
      <c r="E50" s="3"/>
    </row>
    <row r="51" spans="1:5">
      <c r="A51" s="380">
        <v>21.1</v>
      </c>
      <c r="B51" s="357" t="s">
        <v>729</v>
      </c>
      <c r="C51" s="662">
        <v>0</v>
      </c>
      <c r="D51" s="399"/>
      <c r="E51" s="3"/>
    </row>
    <row r="52" spans="1:5">
      <c r="A52" s="380">
        <v>22</v>
      </c>
      <c r="B52" s="360" t="s">
        <v>730</v>
      </c>
      <c r="C52" s="661">
        <v>1939368740.8931952</v>
      </c>
      <c r="D52" s="399"/>
      <c r="E52" s="3"/>
    </row>
    <row r="53" spans="1:5">
      <c r="A53" s="380"/>
      <c r="B53" s="362" t="s">
        <v>731</v>
      </c>
      <c r="C53" s="663"/>
      <c r="D53" s="399"/>
      <c r="E53" s="3"/>
    </row>
    <row r="54" spans="1:5">
      <c r="A54" s="380">
        <v>23</v>
      </c>
      <c r="B54" s="360" t="s">
        <v>94</v>
      </c>
      <c r="C54" s="660">
        <v>112482804.99000001</v>
      </c>
      <c r="D54" s="399"/>
      <c r="E54" s="3"/>
    </row>
    <row r="55" spans="1:5">
      <c r="A55" s="380">
        <v>24</v>
      </c>
      <c r="B55" s="360" t="s">
        <v>732</v>
      </c>
      <c r="C55" s="660">
        <v>0</v>
      </c>
      <c r="D55" s="399"/>
      <c r="E55" s="3"/>
    </row>
    <row r="56" spans="1:5">
      <c r="A56" s="380">
        <v>25</v>
      </c>
      <c r="B56" s="360" t="s">
        <v>91</v>
      </c>
      <c r="C56" s="660">
        <v>72117569.840000004</v>
      </c>
      <c r="D56" s="399"/>
      <c r="E56" s="3"/>
    </row>
    <row r="57" spans="1:5">
      <c r="A57" s="380">
        <v>26</v>
      </c>
      <c r="B57" s="364" t="s">
        <v>733</v>
      </c>
      <c r="C57" s="660">
        <v>0</v>
      </c>
      <c r="D57" s="399"/>
      <c r="E57" s="3"/>
    </row>
    <row r="58" spans="1:5">
      <c r="A58" s="380">
        <v>27</v>
      </c>
      <c r="B58" s="364" t="s">
        <v>734</v>
      </c>
      <c r="C58" s="660">
        <v>0</v>
      </c>
      <c r="D58" s="399"/>
      <c r="E58" s="3"/>
    </row>
    <row r="59" spans="1:5">
      <c r="A59" s="380">
        <v>27.1</v>
      </c>
      <c r="B59" s="400" t="s">
        <v>735</v>
      </c>
      <c r="C59" s="659">
        <v>0</v>
      </c>
      <c r="D59" s="399"/>
      <c r="E59" s="3"/>
    </row>
    <row r="60" spans="1:5">
      <c r="A60" s="380">
        <v>27.2</v>
      </c>
      <c r="B60" s="397" t="s">
        <v>736</v>
      </c>
      <c r="C60" s="659">
        <v>0</v>
      </c>
      <c r="D60" s="399"/>
      <c r="E60" s="3"/>
    </row>
    <row r="61" spans="1:5">
      <c r="A61" s="380">
        <v>28</v>
      </c>
      <c r="B61" s="361" t="s">
        <v>737</v>
      </c>
      <c r="C61" s="660">
        <v>0</v>
      </c>
      <c r="D61" s="399"/>
      <c r="E61" s="3"/>
    </row>
    <row r="62" spans="1:5">
      <c r="A62" s="380">
        <v>29</v>
      </c>
      <c r="B62" s="364" t="s">
        <v>738</v>
      </c>
      <c r="C62" s="660">
        <v>401996.38308788202</v>
      </c>
      <c r="D62" s="399"/>
      <c r="E62" s="3"/>
    </row>
    <row r="63" spans="1:5">
      <c r="A63" s="380">
        <v>29.1</v>
      </c>
      <c r="B63" s="401" t="s">
        <v>739</v>
      </c>
      <c r="C63" s="659">
        <v>0</v>
      </c>
      <c r="D63" s="399"/>
      <c r="E63" s="3"/>
    </row>
    <row r="64" spans="1:5" ht="24" customHeight="1">
      <c r="A64" s="380">
        <v>29.2</v>
      </c>
      <c r="B64" s="400" t="s">
        <v>740</v>
      </c>
      <c r="C64" s="659">
        <v>401996.38308788202</v>
      </c>
      <c r="D64" s="399" t="s">
        <v>1023</v>
      </c>
      <c r="E64" s="3"/>
    </row>
    <row r="65" spans="1:5" ht="21.95" customHeight="1">
      <c r="A65" s="380">
        <v>29.3</v>
      </c>
      <c r="B65" s="402" t="s">
        <v>741</v>
      </c>
      <c r="C65" s="659">
        <v>0</v>
      </c>
      <c r="D65" s="399"/>
      <c r="E65" s="3"/>
    </row>
    <row r="66" spans="1:5">
      <c r="A66" s="380">
        <v>30</v>
      </c>
      <c r="B66" s="364" t="s">
        <v>92</v>
      </c>
      <c r="C66" s="660">
        <v>140396519.21191424</v>
      </c>
      <c r="D66" s="399"/>
      <c r="E66" s="3"/>
    </row>
    <row r="67" spans="1:5">
      <c r="A67" s="380">
        <v>31</v>
      </c>
      <c r="B67" s="363" t="s">
        <v>742</v>
      </c>
      <c r="C67" s="660">
        <v>325398890.4250021</v>
      </c>
      <c r="D67" s="399"/>
      <c r="E67" s="3"/>
    </row>
    <row r="68" spans="1:5">
      <c r="A68" s="380">
        <v>32</v>
      </c>
      <c r="B68" s="364" t="s">
        <v>743</v>
      </c>
      <c r="C68" s="660">
        <v>2264767631.3181973</v>
      </c>
      <c r="D68" s="399"/>
      <c r="E68" s="3"/>
    </row>
  </sheetData>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S42"/>
  <sheetViews>
    <sheetView zoomScale="80" zoomScaleNormal="80" workbookViewId="0">
      <pane xSplit="2" ySplit="7" topLeftCell="C8" activePane="bottomRight" state="frozen"/>
      <selection pane="topRight" activeCell="C1" sqref="C1"/>
      <selection pane="bottomLeft" activeCell="A8" sqref="A8"/>
      <selection pane="bottomRight" activeCell="L39" sqref="L39"/>
    </sheetView>
  </sheetViews>
  <sheetFormatPr defaultColWidth="9.140625" defaultRowHeight="12.75"/>
  <cols>
    <col min="1" max="1" width="10.5703125" style="1" bestFit="1" customWidth="1"/>
    <col min="2" max="2" width="97" style="1" bestFit="1" customWidth="1"/>
    <col min="3" max="18" width="14.5703125" style="1" customWidth="1"/>
    <col min="19" max="19" width="31.5703125" style="1" bestFit="1" customWidth="1"/>
    <col min="20" max="16384" width="9.140625" style="6"/>
  </cols>
  <sheetData>
    <row r="1" spans="1:19">
      <c r="A1" s="1" t="s">
        <v>97</v>
      </c>
      <c r="B1" s="1" t="str">
        <f>Info!C2</f>
        <v>სს პროკრედიტ ბანკი</v>
      </c>
    </row>
    <row r="2" spans="1:19">
      <c r="A2" s="1" t="s">
        <v>98</v>
      </c>
      <c r="B2" s="272">
        <f>'1. key ratios'!B2</f>
        <v>46022</v>
      </c>
    </row>
    <row r="4" spans="1:19" ht="26.25" thickBot="1">
      <c r="A4" s="27" t="s">
        <v>248</v>
      </c>
      <c r="B4" s="156" t="s">
        <v>282</v>
      </c>
    </row>
    <row r="5" spans="1:19">
      <c r="A5" s="59"/>
      <c r="B5" s="61"/>
      <c r="C5" s="53" t="s">
        <v>0</v>
      </c>
      <c r="D5" s="53" t="s">
        <v>1</v>
      </c>
      <c r="E5" s="53" t="s">
        <v>2</v>
      </c>
      <c r="F5" s="53" t="s">
        <v>3</v>
      </c>
      <c r="G5" s="53" t="s">
        <v>4</v>
      </c>
      <c r="H5" s="53" t="s">
        <v>5</v>
      </c>
      <c r="I5" s="53" t="s">
        <v>134</v>
      </c>
      <c r="J5" s="53" t="s">
        <v>135</v>
      </c>
      <c r="K5" s="53" t="s">
        <v>136</v>
      </c>
      <c r="L5" s="53" t="s">
        <v>137</v>
      </c>
      <c r="M5" s="53" t="s">
        <v>138</v>
      </c>
      <c r="N5" s="53" t="s">
        <v>139</v>
      </c>
      <c r="O5" s="53" t="s">
        <v>269</v>
      </c>
      <c r="P5" s="53" t="s">
        <v>270</v>
      </c>
      <c r="Q5" s="53" t="s">
        <v>271</v>
      </c>
      <c r="R5" s="151" t="s">
        <v>272</v>
      </c>
      <c r="S5" s="54" t="s">
        <v>273</v>
      </c>
    </row>
    <row r="6" spans="1:19" ht="46.5" customHeight="1">
      <c r="A6" s="77"/>
      <c r="B6" s="798" t="s">
        <v>274</v>
      </c>
      <c r="C6" s="796">
        <v>0</v>
      </c>
      <c r="D6" s="797"/>
      <c r="E6" s="796">
        <v>0.2</v>
      </c>
      <c r="F6" s="797"/>
      <c r="G6" s="796">
        <v>0.35</v>
      </c>
      <c r="H6" s="797"/>
      <c r="I6" s="796">
        <v>0.5</v>
      </c>
      <c r="J6" s="797"/>
      <c r="K6" s="796">
        <v>0.75</v>
      </c>
      <c r="L6" s="797"/>
      <c r="M6" s="796">
        <v>1</v>
      </c>
      <c r="N6" s="797"/>
      <c r="O6" s="796">
        <v>1.5</v>
      </c>
      <c r="P6" s="797"/>
      <c r="Q6" s="796">
        <v>2.5</v>
      </c>
      <c r="R6" s="797"/>
      <c r="S6" s="794" t="s">
        <v>145</v>
      </c>
    </row>
    <row r="7" spans="1:19">
      <c r="A7" s="77"/>
      <c r="B7" s="799"/>
      <c r="C7" s="155" t="s">
        <v>267</v>
      </c>
      <c r="D7" s="155" t="s">
        <v>268</v>
      </c>
      <c r="E7" s="155" t="s">
        <v>267</v>
      </c>
      <c r="F7" s="155" t="s">
        <v>268</v>
      </c>
      <c r="G7" s="155" t="s">
        <v>267</v>
      </c>
      <c r="H7" s="155" t="s">
        <v>268</v>
      </c>
      <c r="I7" s="155" t="s">
        <v>267</v>
      </c>
      <c r="J7" s="155" t="s">
        <v>268</v>
      </c>
      <c r="K7" s="155" t="s">
        <v>267</v>
      </c>
      <c r="L7" s="155" t="s">
        <v>268</v>
      </c>
      <c r="M7" s="155" t="s">
        <v>267</v>
      </c>
      <c r="N7" s="155" t="s">
        <v>268</v>
      </c>
      <c r="O7" s="155" t="s">
        <v>267</v>
      </c>
      <c r="P7" s="155" t="s">
        <v>268</v>
      </c>
      <c r="Q7" s="155" t="s">
        <v>267</v>
      </c>
      <c r="R7" s="155" t="s">
        <v>268</v>
      </c>
      <c r="S7" s="795"/>
    </row>
    <row r="8" spans="1:19">
      <c r="A8" s="57">
        <v>1</v>
      </c>
      <c r="B8" s="85" t="s">
        <v>123</v>
      </c>
      <c r="C8" s="664">
        <v>230131045.39000005</v>
      </c>
      <c r="D8" s="664"/>
      <c r="E8" s="664">
        <v>0</v>
      </c>
      <c r="F8" s="665"/>
      <c r="G8" s="664">
        <v>0</v>
      </c>
      <c r="H8" s="664"/>
      <c r="I8" s="664">
        <v>0</v>
      </c>
      <c r="J8" s="664"/>
      <c r="K8" s="664">
        <v>0</v>
      </c>
      <c r="L8" s="664"/>
      <c r="M8" s="664">
        <v>296090942.79985994</v>
      </c>
      <c r="N8" s="664"/>
      <c r="O8" s="664">
        <v>0</v>
      </c>
      <c r="P8" s="664"/>
      <c r="Q8" s="664">
        <v>0</v>
      </c>
      <c r="R8" s="665"/>
      <c r="S8" s="666">
        <v>296090942.79985994</v>
      </c>
    </row>
    <row r="9" spans="1:19">
      <c r="A9" s="57">
        <v>2</v>
      </c>
      <c r="B9" s="85" t="s">
        <v>124</v>
      </c>
      <c r="C9" s="664">
        <v>0</v>
      </c>
      <c r="D9" s="664"/>
      <c r="E9" s="664">
        <v>0</v>
      </c>
      <c r="F9" s="664"/>
      <c r="G9" s="664">
        <v>0</v>
      </c>
      <c r="H9" s="664"/>
      <c r="I9" s="664">
        <v>0</v>
      </c>
      <c r="J9" s="664"/>
      <c r="K9" s="664">
        <v>0</v>
      </c>
      <c r="L9" s="664"/>
      <c r="M9" s="664">
        <v>0</v>
      </c>
      <c r="N9" s="664"/>
      <c r="O9" s="664">
        <v>0</v>
      </c>
      <c r="P9" s="664"/>
      <c r="Q9" s="664">
        <v>0</v>
      </c>
      <c r="R9" s="665"/>
      <c r="S9" s="666">
        <v>0</v>
      </c>
    </row>
    <row r="10" spans="1:19">
      <c r="A10" s="57">
        <v>3</v>
      </c>
      <c r="B10" s="85" t="s">
        <v>125</v>
      </c>
      <c r="C10" s="664">
        <v>0</v>
      </c>
      <c r="D10" s="664"/>
      <c r="E10" s="664">
        <v>0</v>
      </c>
      <c r="F10" s="664"/>
      <c r="G10" s="664">
        <v>0</v>
      </c>
      <c r="H10" s="664"/>
      <c r="I10" s="664">
        <v>0</v>
      </c>
      <c r="J10" s="664"/>
      <c r="K10" s="664">
        <v>0</v>
      </c>
      <c r="L10" s="664"/>
      <c r="M10" s="664">
        <v>0</v>
      </c>
      <c r="N10" s="664"/>
      <c r="O10" s="664">
        <v>0</v>
      </c>
      <c r="P10" s="664"/>
      <c r="Q10" s="664">
        <v>0</v>
      </c>
      <c r="R10" s="665"/>
      <c r="S10" s="666">
        <v>0</v>
      </c>
    </row>
    <row r="11" spans="1:19">
      <c r="A11" s="57">
        <v>4</v>
      </c>
      <c r="B11" s="85" t="s">
        <v>126</v>
      </c>
      <c r="C11" s="664">
        <v>0</v>
      </c>
      <c r="D11" s="664"/>
      <c r="E11" s="664">
        <v>0</v>
      </c>
      <c r="F11" s="664"/>
      <c r="G11" s="664">
        <v>0</v>
      </c>
      <c r="H11" s="664"/>
      <c r="I11" s="664">
        <v>0</v>
      </c>
      <c r="J11" s="664"/>
      <c r="K11" s="664">
        <v>0</v>
      </c>
      <c r="L11" s="664"/>
      <c r="M11" s="664">
        <v>0</v>
      </c>
      <c r="N11" s="664"/>
      <c r="O11" s="664">
        <v>0</v>
      </c>
      <c r="P11" s="664"/>
      <c r="Q11" s="664">
        <v>0</v>
      </c>
      <c r="R11" s="665"/>
      <c r="S11" s="666">
        <v>0</v>
      </c>
    </row>
    <row r="12" spans="1:19">
      <c r="A12" s="57">
        <v>5</v>
      </c>
      <c r="B12" s="85" t="s">
        <v>912</v>
      </c>
      <c r="C12" s="664">
        <v>0</v>
      </c>
      <c r="D12" s="664"/>
      <c r="E12" s="664">
        <v>0</v>
      </c>
      <c r="F12" s="664"/>
      <c r="G12" s="664">
        <v>0</v>
      </c>
      <c r="H12" s="664"/>
      <c r="I12" s="664">
        <v>0</v>
      </c>
      <c r="J12" s="664"/>
      <c r="K12" s="664">
        <v>0</v>
      </c>
      <c r="L12" s="664"/>
      <c r="M12" s="664">
        <v>0</v>
      </c>
      <c r="N12" s="664"/>
      <c r="O12" s="664">
        <v>0</v>
      </c>
      <c r="P12" s="664"/>
      <c r="Q12" s="664">
        <v>0</v>
      </c>
      <c r="R12" s="665"/>
      <c r="S12" s="666">
        <v>0</v>
      </c>
    </row>
    <row r="13" spans="1:19">
      <c r="A13" s="57">
        <v>6</v>
      </c>
      <c r="B13" s="85" t="s">
        <v>127</v>
      </c>
      <c r="C13" s="664">
        <v>0</v>
      </c>
      <c r="D13" s="664"/>
      <c r="E13" s="664">
        <v>185010139.02282578</v>
      </c>
      <c r="F13" s="664"/>
      <c r="G13" s="664">
        <v>0</v>
      </c>
      <c r="H13" s="664"/>
      <c r="I13" s="664">
        <v>41715464.482433997</v>
      </c>
      <c r="J13" s="664"/>
      <c r="K13" s="664">
        <v>0</v>
      </c>
      <c r="L13" s="664"/>
      <c r="M13" s="664">
        <v>263159.25835091627</v>
      </c>
      <c r="N13" s="664"/>
      <c r="O13" s="664">
        <v>8822.8920361125547</v>
      </c>
      <c r="P13" s="664"/>
      <c r="Q13" s="664">
        <v>0</v>
      </c>
      <c r="R13" s="665"/>
      <c r="S13" s="666">
        <v>58136153.64218723</v>
      </c>
    </row>
    <row r="14" spans="1:19">
      <c r="A14" s="57">
        <v>7</v>
      </c>
      <c r="B14" s="85" t="s">
        <v>71</v>
      </c>
      <c r="C14" s="664">
        <v>0</v>
      </c>
      <c r="D14" s="664"/>
      <c r="E14" s="664">
        <v>0</v>
      </c>
      <c r="F14" s="664"/>
      <c r="G14" s="664">
        <v>0</v>
      </c>
      <c r="H14" s="664"/>
      <c r="I14" s="664">
        <v>0</v>
      </c>
      <c r="J14" s="664"/>
      <c r="K14" s="664">
        <v>0</v>
      </c>
      <c r="L14" s="664"/>
      <c r="M14" s="664">
        <v>848849241.18299997</v>
      </c>
      <c r="N14" s="664">
        <v>87514297.335779995</v>
      </c>
      <c r="O14" s="664">
        <v>0</v>
      </c>
      <c r="P14" s="664"/>
      <c r="Q14" s="664">
        <v>0</v>
      </c>
      <c r="R14" s="665"/>
      <c r="S14" s="666">
        <v>936363538.51877999</v>
      </c>
    </row>
    <row r="15" spans="1:19">
      <c r="A15" s="57">
        <v>8</v>
      </c>
      <c r="B15" s="85" t="s">
        <v>72</v>
      </c>
      <c r="C15" s="664">
        <v>0</v>
      </c>
      <c r="D15" s="664"/>
      <c r="E15" s="664">
        <v>0</v>
      </c>
      <c r="F15" s="664"/>
      <c r="G15" s="664">
        <v>0</v>
      </c>
      <c r="H15" s="664"/>
      <c r="I15" s="664">
        <v>0</v>
      </c>
      <c r="J15" s="664"/>
      <c r="K15" s="664">
        <v>427163850.44029999</v>
      </c>
      <c r="L15" s="664"/>
      <c r="M15" s="664">
        <v>0</v>
      </c>
      <c r="N15" s="664"/>
      <c r="O15" s="664">
        <v>0</v>
      </c>
      <c r="P15" s="664"/>
      <c r="Q15" s="664">
        <v>0</v>
      </c>
      <c r="R15" s="665"/>
      <c r="S15" s="666">
        <v>320372887.83022499</v>
      </c>
    </row>
    <row r="16" spans="1:19">
      <c r="A16" s="57">
        <v>9</v>
      </c>
      <c r="B16" s="85" t="s">
        <v>913</v>
      </c>
      <c r="C16" s="664">
        <v>0</v>
      </c>
      <c r="D16" s="664"/>
      <c r="E16" s="664">
        <v>0</v>
      </c>
      <c r="F16" s="664"/>
      <c r="G16" s="664">
        <v>97828653.532399997</v>
      </c>
      <c r="H16" s="664"/>
      <c r="I16" s="664">
        <v>0</v>
      </c>
      <c r="J16" s="664"/>
      <c r="K16" s="664">
        <v>0</v>
      </c>
      <c r="L16" s="664"/>
      <c r="M16" s="664">
        <v>0</v>
      </c>
      <c r="N16" s="664"/>
      <c r="O16" s="664">
        <v>0</v>
      </c>
      <c r="P16" s="664"/>
      <c r="Q16" s="664">
        <v>0</v>
      </c>
      <c r="R16" s="665"/>
      <c r="S16" s="666">
        <v>34240028.736339994</v>
      </c>
    </row>
    <row r="17" spans="1:19">
      <c r="A17" s="57">
        <v>10</v>
      </c>
      <c r="B17" s="85" t="s">
        <v>67</v>
      </c>
      <c r="C17" s="664">
        <v>0</v>
      </c>
      <c r="D17" s="664"/>
      <c r="E17" s="664">
        <v>0</v>
      </c>
      <c r="F17" s="664"/>
      <c r="G17" s="664">
        <v>0</v>
      </c>
      <c r="H17" s="664"/>
      <c r="I17" s="664">
        <v>1018336.1799</v>
      </c>
      <c r="J17" s="664"/>
      <c r="K17" s="664">
        <v>0</v>
      </c>
      <c r="L17" s="664"/>
      <c r="M17" s="664">
        <v>4265978.6438999996</v>
      </c>
      <c r="N17" s="664"/>
      <c r="O17" s="664">
        <v>0</v>
      </c>
      <c r="P17" s="664"/>
      <c r="Q17" s="664">
        <v>0</v>
      </c>
      <c r="R17" s="665"/>
      <c r="S17" s="666">
        <v>4775146.7338499995</v>
      </c>
    </row>
    <row r="18" spans="1:19">
      <c r="A18" s="57">
        <v>11</v>
      </c>
      <c r="B18" s="85" t="s">
        <v>68</v>
      </c>
      <c r="C18" s="664">
        <v>0</v>
      </c>
      <c r="D18" s="664"/>
      <c r="E18" s="664">
        <v>0</v>
      </c>
      <c r="F18" s="664"/>
      <c r="G18" s="664">
        <v>0</v>
      </c>
      <c r="H18" s="664"/>
      <c r="I18" s="664">
        <v>0</v>
      </c>
      <c r="J18" s="664"/>
      <c r="K18" s="664">
        <v>0</v>
      </c>
      <c r="L18" s="664"/>
      <c r="M18" s="664">
        <v>0</v>
      </c>
      <c r="N18" s="664"/>
      <c r="O18" s="664">
        <v>0</v>
      </c>
      <c r="P18" s="664"/>
      <c r="Q18" s="664">
        <v>3989419.59</v>
      </c>
      <c r="R18" s="665"/>
      <c r="S18" s="666">
        <v>9973548.9749999996</v>
      </c>
    </row>
    <row r="19" spans="1:19">
      <c r="A19" s="57">
        <v>12</v>
      </c>
      <c r="B19" s="85" t="s">
        <v>69</v>
      </c>
      <c r="C19" s="664">
        <v>0</v>
      </c>
      <c r="D19" s="664"/>
      <c r="E19" s="664">
        <v>0</v>
      </c>
      <c r="F19" s="664"/>
      <c r="G19" s="664">
        <v>0</v>
      </c>
      <c r="H19" s="664"/>
      <c r="I19" s="664">
        <v>0</v>
      </c>
      <c r="J19" s="664"/>
      <c r="K19" s="664">
        <v>0</v>
      </c>
      <c r="L19" s="664"/>
      <c r="M19" s="664">
        <v>0</v>
      </c>
      <c r="N19" s="664"/>
      <c r="O19" s="664">
        <v>0</v>
      </c>
      <c r="P19" s="664"/>
      <c r="Q19" s="664">
        <v>0</v>
      </c>
      <c r="R19" s="665"/>
      <c r="S19" s="666">
        <v>0</v>
      </c>
    </row>
    <row r="20" spans="1:19">
      <c r="A20" s="57">
        <v>13</v>
      </c>
      <c r="B20" s="85" t="s">
        <v>70</v>
      </c>
      <c r="C20" s="664">
        <v>0</v>
      </c>
      <c r="D20" s="664"/>
      <c r="E20" s="664">
        <v>0</v>
      </c>
      <c r="F20" s="664"/>
      <c r="G20" s="664">
        <v>0</v>
      </c>
      <c r="H20" s="664"/>
      <c r="I20" s="664">
        <v>0</v>
      </c>
      <c r="J20" s="664"/>
      <c r="K20" s="664">
        <v>0</v>
      </c>
      <c r="L20" s="664"/>
      <c r="M20" s="664">
        <v>0</v>
      </c>
      <c r="N20" s="664"/>
      <c r="O20" s="664">
        <v>0</v>
      </c>
      <c r="P20" s="664"/>
      <c r="Q20" s="664">
        <v>0</v>
      </c>
      <c r="R20" s="665"/>
      <c r="S20" s="666">
        <v>0</v>
      </c>
    </row>
    <row r="21" spans="1:19">
      <c r="A21" s="57">
        <v>14</v>
      </c>
      <c r="B21" s="85" t="s">
        <v>143</v>
      </c>
      <c r="C21" s="664">
        <v>58152893.618999995</v>
      </c>
      <c r="D21" s="664"/>
      <c r="E21" s="664">
        <v>0</v>
      </c>
      <c r="F21" s="664"/>
      <c r="G21" s="664">
        <v>0</v>
      </c>
      <c r="H21" s="664"/>
      <c r="I21" s="664">
        <v>0</v>
      </c>
      <c r="J21" s="664"/>
      <c r="K21" s="664">
        <v>0</v>
      </c>
      <c r="L21" s="664"/>
      <c r="M21" s="664">
        <v>56366064.931817196</v>
      </c>
      <c r="N21" s="664"/>
      <c r="O21" s="664">
        <v>0</v>
      </c>
      <c r="P21" s="664"/>
      <c r="Q21" s="664">
        <v>0</v>
      </c>
      <c r="R21" s="665"/>
      <c r="S21" s="666">
        <v>56366064.931817196</v>
      </c>
    </row>
    <row r="22" spans="1:19" ht="13.5" thickBot="1">
      <c r="A22" s="51"/>
      <c r="B22" s="81" t="s">
        <v>66</v>
      </c>
      <c r="C22" s="667">
        <v>288283939.00900006</v>
      </c>
      <c r="D22" s="667">
        <v>0</v>
      </c>
      <c r="E22" s="667">
        <v>185010139.02282578</v>
      </c>
      <c r="F22" s="667">
        <v>0</v>
      </c>
      <c r="G22" s="667">
        <v>97828653.532399997</v>
      </c>
      <c r="H22" s="667">
        <v>0</v>
      </c>
      <c r="I22" s="667">
        <v>42733800.662333995</v>
      </c>
      <c r="J22" s="667">
        <v>0</v>
      </c>
      <c r="K22" s="667">
        <v>427163850.44029999</v>
      </c>
      <c r="L22" s="667">
        <v>0</v>
      </c>
      <c r="M22" s="667">
        <v>1205835386.8169281</v>
      </c>
      <c r="N22" s="667">
        <v>87514297.335779995</v>
      </c>
      <c r="O22" s="667">
        <v>8822.8920361125547</v>
      </c>
      <c r="P22" s="667">
        <v>0</v>
      </c>
      <c r="Q22" s="667">
        <v>3989419.59</v>
      </c>
      <c r="R22" s="667">
        <v>0</v>
      </c>
      <c r="S22" s="668">
        <v>1716318312.1680593</v>
      </c>
    </row>
    <row r="27" spans="1:19">
      <c r="C27" s="744"/>
      <c r="D27" s="744"/>
      <c r="E27" s="744"/>
      <c r="F27" s="744"/>
      <c r="G27" s="744"/>
      <c r="H27" s="744"/>
      <c r="I27" s="744"/>
      <c r="J27" s="744"/>
      <c r="K27" s="744"/>
      <c r="L27" s="744"/>
      <c r="M27" s="744"/>
      <c r="N27" s="744"/>
      <c r="O27" s="744"/>
      <c r="P27" s="744"/>
      <c r="Q27" s="744"/>
      <c r="R27" s="744"/>
      <c r="S27" s="744"/>
    </row>
    <row r="28" spans="1:19">
      <c r="C28" s="744"/>
      <c r="D28" s="744"/>
      <c r="E28" s="744"/>
      <c r="F28" s="744"/>
      <c r="G28" s="744"/>
      <c r="H28" s="744"/>
      <c r="I28" s="744"/>
      <c r="J28" s="744"/>
      <c r="K28" s="744"/>
      <c r="L28" s="744"/>
      <c r="M28" s="744"/>
      <c r="N28" s="744"/>
      <c r="O28" s="744"/>
      <c r="P28" s="744"/>
      <c r="Q28" s="744"/>
      <c r="R28" s="744"/>
      <c r="S28" s="744"/>
    </row>
    <row r="29" spans="1:19">
      <c r="C29" s="744"/>
      <c r="D29" s="744"/>
      <c r="E29" s="744"/>
      <c r="F29" s="744"/>
      <c r="G29" s="744"/>
      <c r="H29" s="744"/>
      <c r="I29" s="744"/>
      <c r="J29" s="744"/>
      <c r="K29" s="744"/>
      <c r="L29" s="744"/>
      <c r="M29" s="744"/>
      <c r="N29" s="744"/>
      <c r="O29" s="744"/>
      <c r="P29" s="744"/>
      <c r="Q29" s="744"/>
      <c r="R29" s="744"/>
      <c r="S29" s="744"/>
    </row>
    <row r="30" spans="1:19">
      <c r="C30" s="744"/>
      <c r="D30" s="744"/>
      <c r="E30" s="744"/>
      <c r="F30" s="744"/>
      <c r="G30" s="744"/>
      <c r="H30" s="744"/>
      <c r="I30" s="744"/>
      <c r="J30" s="744"/>
      <c r="K30" s="744"/>
      <c r="L30" s="744"/>
      <c r="M30" s="744"/>
      <c r="N30" s="744"/>
      <c r="O30" s="744"/>
      <c r="P30" s="744"/>
      <c r="Q30" s="744"/>
      <c r="R30" s="744"/>
      <c r="S30" s="744"/>
    </row>
    <row r="31" spans="1:19">
      <c r="C31" s="744"/>
      <c r="D31" s="744"/>
      <c r="E31" s="744"/>
      <c r="F31" s="744"/>
      <c r="G31" s="744"/>
      <c r="H31" s="744"/>
      <c r="I31" s="744"/>
      <c r="J31" s="744"/>
      <c r="K31" s="744"/>
      <c r="L31" s="744"/>
      <c r="M31" s="744"/>
      <c r="N31" s="744"/>
      <c r="O31" s="744"/>
      <c r="P31" s="744"/>
      <c r="Q31" s="744"/>
      <c r="R31" s="744"/>
      <c r="S31" s="744"/>
    </row>
    <row r="32" spans="1:19">
      <c r="C32" s="744"/>
      <c r="D32" s="744"/>
      <c r="E32" s="744"/>
      <c r="F32" s="744"/>
      <c r="G32" s="744"/>
      <c r="H32" s="744"/>
      <c r="I32" s="744"/>
      <c r="J32" s="744"/>
      <c r="K32" s="744"/>
      <c r="L32" s="744"/>
      <c r="M32" s="744"/>
      <c r="N32" s="744"/>
      <c r="O32" s="744"/>
      <c r="P32" s="744"/>
      <c r="Q32" s="744"/>
      <c r="R32" s="744"/>
      <c r="S32" s="744"/>
    </row>
    <row r="33" spans="3:19">
      <c r="C33" s="744"/>
      <c r="D33" s="744"/>
      <c r="E33" s="744"/>
      <c r="F33" s="744"/>
      <c r="G33" s="744"/>
      <c r="H33" s="744"/>
      <c r="I33" s="744"/>
      <c r="J33" s="744"/>
      <c r="K33" s="744"/>
      <c r="L33" s="744"/>
      <c r="M33" s="744"/>
      <c r="N33" s="744"/>
      <c r="O33" s="744"/>
      <c r="P33" s="744"/>
      <c r="Q33" s="744"/>
      <c r="R33" s="744"/>
      <c r="S33" s="744"/>
    </row>
    <row r="34" spans="3:19">
      <c r="C34" s="744"/>
      <c r="D34" s="744"/>
      <c r="E34" s="744"/>
      <c r="F34" s="744"/>
      <c r="G34" s="744"/>
      <c r="H34" s="744"/>
      <c r="I34" s="744"/>
      <c r="J34" s="744"/>
      <c r="K34" s="744"/>
      <c r="L34" s="744"/>
      <c r="M34" s="744"/>
      <c r="N34" s="744"/>
      <c r="O34" s="744"/>
      <c r="P34" s="744"/>
      <c r="Q34" s="744"/>
      <c r="R34" s="744"/>
      <c r="S34" s="744"/>
    </row>
    <row r="35" spans="3:19">
      <c r="C35" s="744"/>
      <c r="D35" s="744"/>
      <c r="E35" s="744"/>
      <c r="F35" s="744"/>
      <c r="G35" s="744"/>
      <c r="H35" s="744"/>
      <c r="I35" s="744"/>
      <c r="J35" s="744"/>
      <c r="K35" s="744"/>
      <c r="L35" s="744"/>
      <c r="M35" s="744"/>
      <c r="N35" s="744"/>
      <c r="O35" s="744"/>
      <c r="P35" s="744"/>
      <c r="Q35" s="744"/>
      <c r="R35" s="744"/>
      <c r="S35" s="744"/>
    </row>
    <row r="36" spans="3:19">
      <c r="C36" s="744"/>
      <c r="D36" s="744"/>
      <c r="E36" s="744"/>
      <c r="F36" s="744"/>
      <c r="G36" s="744"/>
      <c r="H36" s="744"/>
      <c r="I36" s="744"/>
      <c r="J36" s="744"/>
      <c r="K36" s="744"/>
      <c r="L36" s="744"/>
      <c r="M36" s="744"/>
      <c r="N36" s="744"/>
      <c r="O36" s="744"/>
      <c r="P36" s="744"/>
      <c r="Q36" s="744"/>
      <c r="R36" s="744"/>
      <c r="S36" s="744"/>
    </row>
    <row r="37" spans="3:19">
      <c r="C37" s="744"/>
      <c r="D37" s="744"/>
      <c r="E37" s="744"/>
      <c r="F37" s="744"/>
      <c r="G37" s="744"/>
      <c r="H37" s="744"/>
      <c r="I37" s="744"/>
      <c r="J37" s="744"/>
      <c r="K37" s="744"/>
      <c r="L37" s="744"/>
      <c r="M37" s="744"/>
      <c r="N37" s="744"/>
      <c r="O37" s="744"/>
      <c r="P37" s="744"/>
      <c r="Q37" s="744"/>
      <c r="R37" s="744"/>
      <c r="S37" s="744"/>
    </row>
    <row r="38" spans="3:19">
      <c r="C38" s="744"/>
      <c r="D38" s="744"/>
      <c r="E38" s="744"/>
      <c r="F38" s="744"/>
      <c r="G38" s="744"/>
      <c r="H38" s="744"/>
      <c r="I38" s="744"/>
      <c r="J38" s="744"/>
      <c r="K38" s="744"/>
      <c r="L38" s="744"/>
      <c r="M38" s="744"/>
      <c r="N38" s="744"/>
      <c r="O38" s="744"/>
      <c r="P38" s="744"/>
      <c r="Q38" s="744"/>
      <c r="R38" s="744"/>
      <c r="S38" s="744"/>
    </row>
    <row r="39" spans="3:19">
      <c r="C39" s="744"/>
      <c r="D39" s="744"/>
      <c r="E39" s="744"/>
      <c r="F39" s="744"/>
      <c r="G39" s="744"/>
      <c r="H39" s="744"/>
      <c r="I39" s="744"/>
      <c r="J39" s="744"/>
      <c r="K39" s="744"/>
      <c r="L39" s="744"/>
      <c r="M39" s="744"/>
      <c r="N39" s="744"/>
      <c r="O39" s="744"/>
      <c r="P39" s="744"/>
      <c r="Q39" s="744"/>
      <c r="R39" s="744"/>
      <c r="S39" s="744"/>
    </row>
    <row r="40" spans="3:19">
      <c r="C40" s="744"/>
      <c r="D40" s="744"/>
      <c r="E40" s="744"/>
      <c r="F40" s="744"/>
      <c r="G40" s="744"/>
      <c r="H40" s="744"/>
      <c r="I40" s="744"/>
      <c r="J40" s="744"/>
      <c r="K40" s="744"/>
      <c r="L40" s="744"/>
      <c r="M40" s="744"/>
      <c r="N40" s="744"/>
      <c r="O40" s="744"/>
      <c r="P40" s="744"/>
      <c r="Q40" s="744"/>
      <c r="R40" s="744"/>
      <c r="S40" s="744"/>
    </row>
    <row r="41" spans="3:19">
      <c r="C41" s="744"/>
      <c r="D41" s="744"/>
      <c r="E41" s="744"/>
      <c r="F41" s="744"/>
      <c r="G41" s="744"/>
      <c r="H41" s="744"/>
      <c r="I41" s="744"/>
      <c r="J41" s="744"/>
      <c r="K41" s="744"/>
      <c r="L41" s="744"/>
      <c r="M41" s="744"/>
      <c r="N41" s="744"/>
      <c r="O41" s="744"/>
      <c r="P41" s="744"/>
      <c r="Q41" s="744"/>
      <c r="R41" s="744"/>
      <c r="S41" s="744"/>
    </row>
    <row r="42" spans="3:19">
      <c r="C42" s="744"/>
      <c r="D42" s="744"/>
      <c r="E42" s="744"/>
      <c r="F42" s="744"/>
      <c r="G42" s="744"/>
      <c r="H42" s="744"/>
      <c r="I42" s="744"/>
      <c r="J42" s="744"/>
      <c r="K42" s="744"/>
      <c r="L42" s="744"/>
      <c r="M42" s="744"/>
      <c r="N42" s="744"/>
      <c r="O42" s="744"/>
      <c r="P42" s="744"/>
      <c r="Q42" s="744"/>
      <c r="R42" s="744"/>
      <c r="S42" s="744"/>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headerFooter>
    <oddHeader>&amp;C&amp;"Calibri"&amp;10&amp;K0078D7 Classification: Restricted to Partners&amp;1#_x000D_</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V39"/>
  <sheetViews>
    <sheetView zoomScale="80" zoomScaleNormal="80" workbookViewId="0">
      <pane xSplit="2" ySplit="6" topLeftCell="C7" activePane="bottomRight" state="frozen"/>
      <selection pane="topRight" activeCell="C1" sqref="C1"/>
      <selection pane="bottomLeft" activeCell="A6" sqref="A6"/>
      <selection pane="bottomRight" activeCell="E32" sqref="E32"/>
    </sheetView>
  </sheetViews>
  <sheetFormatPr defaultColWidth="9.140625" defaultRowHeight="12.75"/>
  <cols>
    <col min="1" max="1" width="10.5703125" style="1" bestFit="1" customWidth="1"/>
    <col min="2" max="2" width="97" style="1" bestFit="1" customWidth="1"/>
    <col min="3" max="3" width="19" style="1" customWidth="1"/>
    <col min="4" max="4" width="19.5703125" style="1" customWidth="1"/>
    <col min="5" max="5" width="31.140625" style="1" customWidth="1"/>
    <col min="6" max="6" width="29.140625" style="1" customWidth="1"/>
    <col min="7" max="7" width="28.5703125" style="1" customWidth="1"/>
    <col min="8" max="8" width="26.42578125" style="1" customWidth="1"/>
    <col min="9" max="9" width="23.85546875" style="1" customWidth="1"/>
    <col min="10" max="10" width="21.5703125" style="1" customWidth="1"/>
    <col min="11" max="11" width="15.85546875" style="1" customWidth="1"/>
    <col min="12" max="12" width="13.140625" style="1" customWidth="1"/>
    <col min="13" max="13" width="20.85546875" style="1" customWidth="1"/>
    <col min="14" max="14" width="19.140625" style="1" customWidth="1"/>
    <col min="15" max="15" width="18.42578125" style="1" customWidth="1"/>
    <col min="16" max="16" width="19" style="1" customWidth="1"/>
    <col min="17" max="17" width="20.140625" style="1" customWidth="1"/>
    <col min="18" max="18" width="18" style="1" customWidth="1"/>
    <col min="19" max="19" width="36" style="1" customWidth="1"/>
    <col min="20" max="20" width="19.42578125" style="1" customWidth="1"/>
    <col min="21" max="21" width="19.140625" style="1" customWidth="1"/>
    <col min="22" max="22" width="20" style="1" customWidth="1"/>
    <col min="23" max="16384" width="9.140625" style="6"/>
  </cols>
  <sheetData>
    <row r="1" spans="1:22">
      <c r="A1" s="1" t="s">
        <v>97</v>
      </c>
      <c r="B1" s="1" t="str">
        <f>Info!C2</f>
        <v>სს პროკრედიტ ბანკი</v>
      </c>
    </row>
    <row r="2" spans="1:22">
      <c r="A2" s="1" t="s">
        <v>98</v>
      </c>
      <c r="B2" s="272">
        <f>'1. key ratios'!B2</f>
        <v>46022</v>
      </c>
    </row>
    <row r="4" spans="1:22" ht="27.75" thickBot="1">
      <c r="A4" s="1" t="s">
        <v>249</v>
      </c>
      <c r="B4" s="156" t="s">
        <v>283</v>
      </c>
      <c r="V4" s="111" t="s">
        <v>76</v>
      </c>
    </row>
    <row r="5" spans="1:22">
      <c r="A5" s="49"/>
      <c r="B5" s="50"/>
      <c r="C5" s="800" t="s">
        <v>105</v>
      </c>
      <c r="D5" s="801"/>
      <c r="E5" s="801"/>
      <c r="F5" s="801"/>
      <c r="G5" s="801"/>
      <c r="H5" s="801"/>
      <c r="I5" s="801"/>
      <c r="J5" s="801"/>
      <c r="K5" s="801"/>
      <c r="L5" s="802"/>
      <c r="M5" s="800" t="s">
        <v>106</v>
      </c>
      <c r="N5" s="801"/>
      <c r="O5" s="801"/>
      <c r="P5" s="801"/>
      <c r="Q5" s="801"/>
      <c r="R5" s="801"/>
      <c r="S5" s="802"/>
      <c r="T5" s="805" t="s">
        <v>281</v>
      </c>
      <c r="U5" s="805" t="s">
        <v>280</v>
      </c>
      <c r="V5" s="803" t="s">
        <v>107</v>
      </c>
    </row>
    <row r="6" spans="1:22" s="27" customFormat="1" ht="127.5">
      <c r="A6" s="55"/>
      <c r="B6" s="87"/>
      <c r="C6" s="47" t="s">
        <v>108</v>
      </c>
      <c r="D6" s="46" t="s">
        <v>109</v>
      </c>
      <c r="E6" s="44" t="s">
        <v>110</v>
      </c>
      <c r="F6" s="44" t="s">
        <v>275</v>
      </c>
      <c r="G6" s="46" t="s">
        <v>111</v>
      </c>
      <c r="H6" s="46" t="s">
        <v>112</v>
      </c>
      <c r="I6" s="46" t="s">
        <v>113</v>
      </c>
      <c r="J6" s="46" t="s">
        <v>142</v>
      </c>
      <c r="K6" s="46" t="s">
        <v>114</v>
      </c>
      <c r="L6" s="48" t="s">
        <v>115</v>
      </c>
      <c r="M6" s="47" t="s">
        <v>116</v>
      </c>
      <c r="N6" s="46" t="s">
        <v>117</v>
      </c>
      <c r="O6" s="46" t="s">
        <v>118</v>
      </c>
      <c r="P6" s="46" t="s">
        <v>119</v>
      </c>
      <c r="Q6" s="46" t="s">
        <v>120</v>
      </c>
      <c r="R6" s="46" t="s">
        <v>121</v>
      </c>
      <c r="S6" s="48" t="s">
        <v>122</v>
      </c>
      <c r="T6" s="806"/>
      <c r="U6" s="806"/>
      <c r="V6" s="804"/>
    </row>
    <row r="7" spans="1:22">
      <c r="A7" s="80">
        <v>1</v>
      </c>
      <c r="B7" s="85" t="s">
        <v>123</v>
      </c>
      <c r="C7" s="669"/>
      <c r="D7" s="664"/>
      <c r="E7" s="664"/>
      <c r="F7" s="664"/>
      <c r="G7" s="664"/>
      <c r="H7" s="664"/>
      <c r="I7" s="664"/>
      <c r="J7" s="664"/>
      <c r="K7" s="664"/>
      <c r="L7" s="666"/>
      <c r="M7" s="669"/>
      <c r="N7" s="664"/>
      <c r="O7" s="664">
        <v>255161925</v>
      </c>
      <c r="P7" s="664"/>
      <c r="Q7" s="664"/>
      <c r="R7" s="664"/>
      <c r="S7" s="666"/>
      <c r="T7" s="670">
        <v>255161925</v>
      </c>
      <c r="U7" s="671"/>
      <c r="V7" s="672">
        <v>255161925</v>
      </c>
    </row>
    <row r="8" spans="1:22">
      <c r="A8" s="80">
        <v>2</v>
      </c>
      <c r="B8" s="85" t="s">
        <v>124</v>
      </c>
      <c r="C8" s="669"/>
      <c r="D8" s="664">
        <v>0</v>
      </c>
      <c r="E8" s="664"/>
      <c r="F8" s="664"/>
      <c r="G8" s="664"/>
      <c r="H8" s="664"/>
      <c r="I8" s="664"/>
      <c r="J8" s="664"/>
      <c r="K8" s="664"/>
      <c r="L8" s="666"/>
      <c r="M8" s="669"/>
      <c r="N8" s="664"/>
      <c r="O8" s="664">
        <v>0</v>
      </c>
      <c r="P8" s="664"/>
      <c r="Q8" s="664"/>
      <c r="R8" s="664"/>
      <c r="S8" s="666"/>
      <c r="T8" s="671">
        <v>0</v>
      </c>
      <c r="U8" s="671"/>
      <c r="V8" s="672">
        <v>0</v>
      </c>
    </row>
    <row r="9" spans="1:22">
      <c r="A9" s="80">
        <v>3</v>
      </c>
      <c r="B9" s="85" t="s">
        <v>125</v>
      </c>
      <c r="C9" s="669"/>
      <c r="D9" s="664">
        <v>0</v>
      </c>
      <c r="E9" s="664"/>
      <c r="F9" s="664"/>
      <c r="G9" s="664"/>
      <c r="H9" s="664"/>
      <c r="I9" s="664"/>
      <c r="J9" s="664"/>
      <c r="K9" s="664"/>
      <c r="L9" s="666"/>
      <c r="M9" s="669"/>
      <c r="N9" s="664"/>
      <c r="O9" s="664">
        <v>0</v>
      </c>
      <c r="P9" s="664"/>
      <c r="Q9" s="664"/>
      <c r="R9" s="664"/>
      <c r="S9" s="666"/>
      <c r="T9" s="671">
        <v>0</v>
      </c>
      <c r="U9" s="671"/>
      <c r="V9" s="672">
        <v>0</v>
      </c>
    </row>
    <row r="10" spans="1:22">
      <c r="A10" s="80">
        <v>4</v>
      </c>
      <c r="B10" s="85" t="s">
        <v>126</v>
      </c>
      <c r="C10" s="669"/>
      <c r="D10" s="664">
        <v>0</v>
      </c>
      <c r="E10" s="664"/>
      <c r="F10" s="664"/>
      <c r="G10" s="664"/>
      <c r="H10" s="664"/>
      <c r="I10" s="664"/>
      <c r="J10" s="664"/>
      <c r="K10" s="664"/>
      <c r="L10" s="666"/>
      <c r="M10" s="669"/>
      <c r="N10" s="664"/>
      <c r="O10" s="664">
        <v>0</v>
      </c>
      <c r="P10" s="664"/>
      <c r="Q10" s="664"/>
      <c r="R10" s="664"/>
      <c r="S10" s="666"/>
      <c r="T10" s="671">
        <v>0</v>
      </c>
      <c r="U10" s="671"/>
      <c r="V10" s="672">
        <v>0</v>
      </c>
    </row>
    <row r="11" spans="1:22">
      <c r="A11" s="80">
        <v>5</v>
      </c>
      <c r="B11" s="85" t="s">
        <v>912</v>
      </c>
      <c r="C11" s="669"/>
      <c r="D11" s="664">
        <v>0</v>
      </c>
      <c r="E11" s="664"/>
      <c r="F11" s="664"/>
      <c r="G11" s="664"/>
      <c r="H11" s="664"/>
      <c r="I11" s="664"/>
      <c r="J11" s="664"/>
      <c r="K11" s="664"/>
      <c r="L11" s="666"/>
      <c r="M11" s="669"/>
      <c r="N11" s="664"/>
      <c r="O11" s="664">
        <v>0</v>
      </c>
      <c r="P11" s="664"/>
      <c r="Q11" s="664"/>
      <c r="R11" s="664"/>
      <c r="S11" s="666"/>
      <c r="T11" s="671">
        <v>0</v>
      </c>
      <c r="U11" s="671"/>
      <c r="V11" s="672">
        <v>0</v>
      </c>
    </row>
    <row r="12" spans="1:22">
      <c r="A12" s="80">
        <v>6</v>
      </c>
      <c r="B12" s="85" t="s">
        <v>127</v>
      </c>
      <c r="C12" s="669"/>
      <c r="D12" s="664">
        <v>0</v>
      </c>
      <c r="E12" s="664"/>
      <c r="F12" s="664"/>
      <c r="G12" s="664"/>
      <c r="H12" s="664"/>
      <c r="I12" s="664"/>
      <c r="J12" s="664"/>
      <c r="K12" s="664"/>
      <c r="L12" s="666"/>
      <c r="M12" s="669"/>
      <c r="N12" s="664"/>
      <c r="O12" s="664">
        <v>0</v>
      </c>
      <c r="P12" s="664"/>
      <c r="Q12" s="664"/>
      <c r="R12" s="664"/>
      <c r="S12" s="666"/>
      <c r="T12" s="671">
        <v>0</v>
      </c>
      <c r="U12" s="671"/>
      <c r="V12" s="672">
        <v>0</v>
      </c>
    </row>
    <row r="13" spans="1:22">
      <c r="A13" s="80">
        <v>7</v>
      </c>
      <c r="B13" s="85" t="s">
        <v>71</v>
      </c>
      <c r="C13" s="669"/>
      <c r="D13" s="664">
        <v>11447257.2794</v>
      </c>
      <c r="E13" s="664"/>
      <c r="F13" s="664"/>
      <c r="G13" s="664"/>
      <c r="H13" s="664"/>
      <c r="I13" s="664"/>
      <c r="J13" s="664"/>
      <c r="K13" s="664"/>
      <c r="L13" s="666"/>
      <c r="M13" s="669"/>
      <c r="N13" s="664"/>
      <c r="O13" s="664">
        <v>29992551.769900002</v>
      </c>
      <c r="P13" s="664"/>
      <c r="Q13" s="664"/>
      <c r="R13" s="664"/>
      <c r="S13" s="666"/>
      <c r="T13" s="671">
        <v>36312621.579999998</v>
      </c>
      <c r="U13" s="671">
        <v>5127187.4693</v>
      </c>
      <c r="V13" s="672">
        <v>41439809.0493</v>
      </c>
    </row>
    <row r="14" spans="1:22">
      <c r="A14" s="80">
        <v>8</v>
      </c>
      <c r="B14" s="85" t="s">
        <v>72</v>
      </c>
      <c r="C14" s="669"/>
      <c r="D14" s="664">
        <v>2093028.2671999999</v>
      </c>
      <c r="E14" s="664"/>
      <c r="F14" s="664"/>
      <c r="G14" s="664"/>
      <c r="H14" s="664"/>
      <c r="I14" s="664"/>
      <c r="J14" s="664"/>
      <c r="K14" s="664"/>
      <c r="L14" s="666"/>
      <c r="M14" s="669"/>
      <c r="N14" s="664"/>
      <c r="O14" s="664">
        <v>2153439.0882999999</v>
      </c>
      <c r="P14" s="664"/>
      <c r="Q14" s="664"/>
      <c r="R14" s="664"/>
      <c r="S14" s="666"/>
      <c r="T14" s="671">
        <v>4246467.3554999996</v>
      </c>
      <c r="U14" s="671"/>
      <c r="V14" s="672">
        <v>4246467.3554999996</v>
      </c>
    </row>
    <row r="15" spans="1:22">
      <c r="A15" s="80">
        <v>9</v>
      </c>
      <c r="B15" s="85" t="s">
        <v>913</v>
      </c>
      <c r="C15" s="669"/>
      <c r="D15" s="664">
        <v>0</v>
      </c>
      <c r="E15" s="664"/>
      <c r="F15" s="664"/>
      <c r="G15" s="664"/>
      <c r="H15" s="664"/>
      <c r="I15" s="664"/>
      <c r="J15" s="664"/>
      <c r="K15" s="664"/>
      <c r="L15" s="666"/>
      <c r="M15" s="669"/>
      <c r="N15" s="664"/>
      <c r="O15" s="664">
        <v>0</v>
      </c>
      <c r="P15" s="664"/>
      <c r="Q15" s="664"/>
      <c r="R15" s="664"/>
      <c r="S15" s="666"/>
      <c r="T15" s="671">
        <v>0</v>
      </c>
      <c r="U15" s="671"/>
      <c r="V15" s="672">
        <v>0</v>
      </c>
    </row>
    <row r="16" spans="1:22">
      <c r="A16" s="80">
        <v>10</v>
      </c>
      <c r="B16" s="85" t="s">
        <v>67</v>
      </c>
      <c r="C16" s="669"/>
      <c r="D16" s="664">
        <v>0</v>
      </c>
      <c r="E16" s="664"/>
      <c r="F16" s="664"/>
      <c r="G16" s="664"/>
      <c r="H16" s="664"/>
      <c r="I16" s="664"/>
      <c r="J16" s="664"/>
      <c r="K16" s="664"/>
      <c r="L16" s="666"/>
      <c r="M16" s="669"/>
      <c r="N16" s="664"/>
      <c r="O16" s="664">
        <v>0</v>
      </c>
      <c r="P16" s="664"/>
      <c r="Q16" s="664"/>
      <c r="R16" s="664"/>
      <c r="S16" s="666"/>
      <c r="T16" s="671">
        <v>0</v>
      </c>
      <c r="U16" s="671"/>
      <c r="V16" s="672">
        <v>0</v>
      </c>
    </row>
    <row r="17" spans="1:22">
      <c r="A17" s="80">
        <v>11</v>
      </c>
      <c r="B17" s="85" t="s">
        <v>68</v>
      </c>
      <c r="C17" s="669"/>
      <c r="D17" s="664">
        <v>0</v>
      </c>
      <c r="E17" s="664"/>
      <c r="F17" s="664"/>
      <c r="G17" s="664"/>
      <c r="H17" s="664"/>
      <c r="I17" s="664"/>
      <c r="J17" s="664"/>
      <c r="K17" s="664"/>
      <c r="L17" s="666"/>
      <c r="M17" s="669"/>
      <c r="N17" s="664"/>
      <c r="O17" s="664">
        <v>0</v>
      </c>
      <c r="P17" s="664"/>
      <c r="Q17" s="664"/>
      <c r="R17" s="664"/>
      <c r="S17" s="666"/>
      <c r="T17" s="671">
        <v>0</v>
      </c>
      <c r="U17" s="671"/>
      <c r="V17" s="672">
        <v>0</v>
      </c>
    </row>
    <row r="18" spans="1:22">
      <c r="A18" s="80">
        <v>12</v>
      </c>
      <c r="B18" s="85" t="s">
        <v>69</v>
      </c>
      <c r="C18" s="669"/>
      <c r="D18" s="664">
        <v>0</v>
      </c>
      <c r="E18" s="664"/>
      <c r="F18" s="664"/>
      <c r="G18" s="664"/>
      <c r="H18" s="664"/>
      <c r="I18" s="664"/>
      <c r="J18" s="664"/>
      <c r="K18" s="664"/>
      <c r="L18" s="666"/>
      <c r="M18" s="669"/>
      <c r="N18" s="664"/>
      <c r="O18" s="664">
        <v>0</v>
      </c>
      <c r="P18" s="664"/>
      <c r="Q18" s="664"/>
      <c r="R18" s="664"/>
      <c r="S18" s="666"/>
      <c r="T18" s="671">
        <v>0</v>
      </c>
      <c r="U18" s="671"/>
      <c r="V18" s="672">
        <v>0</v>
      </c>
    </row>
    <row r="19" spans="1:22">
      <c r="A19" s="80">
        <v>13</v>
      </c>
      <c r="B19" s="85" t="s">
        <v>70</v>
      </c>
      <c r="C19" s="669"/>
      <c r="D19" s="664">
        <v>0</v>
      </c>
      <c r="E19" s="664"/>
      <c r="F19" s="664"/>
      <c r="G19" s="664"/>
      <c r="H19" s="664"/>
      <c r="I19" s="664"/>
      <c r="J19" s="664"/>
      <c r="K19" s="664"/>
      <c r="L19" s="666"/>
      <c r="M19" s="669"/>
      <c r="N19" s="664"/>
      <c r="O19" s="664">
        <v>0</v>
      </c>
      <c r="P19" s="664"/>
      <c r="Q19" s="664"/>
      <c r="R19" s="664"/>
      <c r="S19" s="666"/>
      <c r="T19" s="671">
        <v>0</v>
      </c>
      <c r="U19" s="671"/>
      <c r="V19" s="672">
        <v>0</v>
      </c>
    </row>
    <row r="20" spans="1:22">
      <c r="A20" s="80">
        <v>14</v>
      </c>
      <c r="B20" s="85" t="s">
        <v>143</v>
      </c>
      <c r="C20" s="669"/>
      <c r="D20" s="664">
        <v>0</v>
      </c>
      <c r="E20" s="664"/>
      <c r="F20" s="664"/>
      <c r="G20" s="664"/>
      <c r="H20" s="664"/>
      <c r="I20" s="664"/>
      <c r="J20" s="664"/>
      <c r="K20" s="664"/>
      <c r="L20" s="666"/>
      <c r="M20" s="669"/>
      <c r="N20" s="664"/>
      <c r="O20" s="664">
        <v>0</v>
      </c>
      <c r="P20" s="664"/>
      <c r="Q20" s="664"/>
      <c r="R20" s="664"/>
      <c r="S20" s="666"/>
      <c r="T20" s="671">
        <v>0</v>
      </c>
      <c r="U20" s="671"/>
      <c r="V20" s="672">
        <v>0</v>
      </c>
    </row>
    <row r="21" spans="1:22" ht="13.5" thickBot="1">
      <c r="A21" s="51"/>
      <c r="B21" s="52" t="s">
        <v>66</v>
      </c>
      <c r="C21" s="673">
        <v>0</v>
      </c>
      <c r="D21" s="667">
        <v>13540285.546600001</v>
      </c>
      <c r="E21" s="667">
        <v>0</v>
      </c>
      <c r="F21" s="667">
        <v>0</v>
      </c>
      <c r="G21" s="667">
        <v>0</v>
      </c>
      <c r="H21" s="667">
        <v>0</v>
      </c>
      <c r="I21" s="667">
        <v>0</v>
      </c>
      <c r="J21" s="667">
        <v>0</v>
      </c>
      <c r="K21" s="667">
        <v>0</v>
      </c>
      <c r="L21" s="668">
        <v>0</v>
      </c>
      <c r="M21" s="673">
        <v>0</v>
      </c>
      <c r="N21" s="667">
        <v>0</v>
      </c>
      <c r="O21" s="667">
        <v>287307915.85820001</v>
      </c>
      <c r="P21" s="667">
        <v>0</v>
      </c>
      <c r="Q21" s="667">
        <v>0</v>
      </c>
      <c r="R21" s="667">
        <v>0</v>
      </c>
      <c r="S21" s="668">
        <v>0</v>
      </c>
      <c r="T21" s="668">
        <v>295721013.93549997</v>
      </c>
      <c r="U21" s="668">
        <v>5127187.4693</v>
      </c>
      <c r="V21" s="674">
        <v>300848201.4048</v>
      </c>
    </row>
    <row r="24" spans="1:22">
      <c r="C24" s="30"/>
      <c r="D24" s="745"/>
      <c r="E24" s="745"/>
      <c r="F24" s="745"/>
      <c r="G24" s="745"/>
      <c r="H24" s="745"/>
      <c r="I24" s="745"/>
      <c r="J24" s="745"/>
      <c r="K24" s="745"/>
      <c r="L24" s="745"/>
      <c r="M24" s="745"/>
      <c r="N24" s="745"/>
      <c r="O24" s="745"/>
      <c r="P24" s="745"/>
      <c r="Q24" s="745"/>
      <c r="R24" s="745"/>
      <c r="S24" s="745"/>
      <c r="T24" s="745"/>
      <c r="U24" s="745"/>
      <c r="V24" s="745"/>
    </row>
    <row r="25" spans="1:22">
      <c r="A25" s="26"/>
      <c r="B25" s="26"/>
      <c r="D25" s="745"/>
      <c r="E25" s="745"/>
      <c r="F25" s="745"/>
      <c r="G25" s="745"/>
      <c r="H25" s="745"/>
      <c r="I25" s="745"/>
      <c r="J25" s="745"/>
      <c r="K25" s="745"/>
      <c r="L25" s="745"/>
      <c r="M25" s="745"/>
      <c r="N25" s="745"/>
      <c r="O25" s="745"/>
      <c r="P25" s="745"/>
      <c r="Q25" s="745"/>
      <c r="R25" s="745"/>
      <c r="S25" s="745"/>
      <c r="T25" s="745"/>
      <c r="U25" s="745"/>
      <c r="V25" s="745"/>
    </row>
    <row r="26" spans="1:22">
      <c r="A26" s="26"/>
      <c r="B26" s="45"/>
      <c r="D26" s="745"/>
      <c r="E26" s="745"/>
      <c r="F26" s="745"/>
      <c r="G26" s="745"/>
      <c r="H26" s="745"/>
      <c r="I26" s="745"/>
      <c r="J26" s="745"/>
      <c r="K26" s="745"/>
      <c r="L26" s="745"/>
      <c r="M26" s="745"/>
      <c r="N26" s="745"/>
      <c r="O26" s="745"/>
      <c r="P26" s="745"/>
      <c r="Q26" s="745"/>
      <c r="R26" s="745"/>
      <c r="S26" s="745"/>
      <c r="T26" s="745"/>
      <c r="U26" s="745"/>
      <c r="V26" s="745"/>
    </row>
    <row r="27" spans="1:22">
      <c r="A27" s="26"/>
      <c r="B27" s="26"/>
      <c r="D27" s="745"/>
      <c r="E27" s="745"/>
      <c r="F27" s="745"/>
      <c r="G27" s="745"/>
      <c r="H27" s="745"/>
      <c r="I27" s="745"/>
      <c r="J27" s="745"/>
      <c r="K27" s="745"/>
      <c r="L27" s="745"/>
      <c r="M27" s="745"/>
      <c r="N27" s="745"/>
      <c r="O27" s="745"/>
      <c r="P27" s="745"/>
      <c r="Q27" s="745"/>
      <c r="R27" s="745"/>
      <c r="S27" s="745"/>
      <c r="T27" s="745"/>
      <c r="U27" s="745"/>
      <c r="V27" s="745"/>
    </row>
    <row r="28" spans="1:22">
      <c r="A28" s="26"/>
      <c r="B28" s="45"/>
      <c r="D28" s="745"/>
      <c r="E28" s="745"/>
      <c r="F28" s="745"/>
      <c r="G28" s="745"/>
      <c r="H28" s="745"/>
      <c r="I28" s="745"/>
      <c r="J28" s="745"/>
      <c r="K28" s="745"/>
      <c r="L28" s="745"/>
      <c r="M28" s="745"/>
      <c r="N28" s="745"/>
      <c r="O28" s="745"/>
      <c r="P28" s="745"/>
      <c r="Q28" s="745"/>
      <c r="R28" s="745"/>
      <c r="S28" s="745"/>
      <c r="T28" s="745"/>
      <c r="U28" s="745"/>
      <c r="V28" s="745"/>
    </row>
    <row r="29" spans="1:22">
      <c r="D29" s="745"/>
      <c r="E29" s="745"/>
      <c r="F29" s="745"/>
      <c r="G29" s="745"/>
      <c r="H29" s="745"/>
      <c r="I29" s="745"/>
      <c r="J29" s="745"/>
      <c r="K29" s="745"/>
      <c r="L29" s="745"/>
      <c r="M29" s="745"/>
      <c r="N29" s="745"/>
      <c r="O29" s="745"/>
      <c r="P29" s="745"/>
      <c r="Q29" s="745"/>
      <c r="R29" s="745"/>
      <c r="S29" s="745"/>
      <c r="T29" s="745"/>
      <c r="U29" s="745"/>
      <c r="V29" s="745"/>
    </row>
    <row r="30" spans="1:22">
      <c r="D30" s="745"/>
      <c r="E30" s="745"/>
      <c r="F30" s="745"/>
      <c r="G30" s="745"/>
      <c r="H30" s="745"/>
      <c r="I30" s="745"/>
      <c r="J30" s="745"/>
      <c r="K30" s="745"/>
      <c r="L30" s="745"/>
      <c r="M30" s="745"/>
      <c r="N30" s="745"/>
      <c r="O30" s="745"/>
      <c r="P30" s="745"/>
      <c r="Q30" s="745"/>
      <c r="R30" s="745"/>
      <c r="S30" s="745"/>
      <c r="T30" s="745"/>
      <c r="U30" s="745"/>
      <c r="V30" s="745"/>
    </row>
    <row r="31" spans="1:22">
      <c r="D31" s="745"/>
      <c r="E31" s="745"/>
      <c r="F31" s="745"/>
      <c r="G31" s="745"/>
      <c r="H31" s="745"/>
      <c r="I31" s="745"/>
      <c r="J31" s="745"/>
      <c r="K31" s="745"/>
      <c r="L31" s="745"/>
      <c r="M31" s="745"/>
      <c r="N31" s="745"/>
      <c r="O31" s="745"/>
      <c r="P31" s="745"/>
      <c r="Q31" s="745"/>
      <c r="R31" s="745"/>
      <c r="S31" s="745"/>
      <c r="T31" s="745"/>
      <c r="U31" s="745"/>
      <c r="V31" s="745"/>
    </row>
    <row r="32" spans="1:22">
      <c r="D32" s="745"/>
      <c r="E32" s="745"/>
      <c r="F32" s="745"/>
      <c r="G32" s="745"/>
      <c r="H32" s="745"/>
      <c r="I32" s="745"/>
      <c r="J32" s="745"/>
      <c r="K32" s="745"/>
      <c r="L32" s="745"/>
      <c r="M32" s="745"/>
      <c r="N32" s="745"/>
      <c r="O32" s="745"/>
      <c r="P32" s="745"/>
      <c r="Q32" s="745"/>
      <c r="R32" s="745"/>
      <c r="S32" s="745"/>
      <c r="T32" s="745"/>
      <c r="U32" s="745"/>
      <c r="V32" s="745"/>
    </row>
    <row r="33" spans="4:22">
      <c r="D33" s="745"/>
      <c r="E33" s="745"/>
      <c r="F33" s="745"/>
      <c r="G33" s="745"/>
      <c r="H33" s="745"/>
      <c r="I33" s="745"/>
      <c r="J33" s="745"/>
      <c r="K33" s="745"/>
      <c r="L33" s="745"/>
      <c r="M33" s="745"/>
      <c r="N33" s="745"/>
      <c r="O33" s="745"/>
      <c r="P33" s="745"/>
      <c r="Q33" s="745"/>
      <c r="R33" s="745"/>
      <c r="S33" s="745"/>
      <c r="T33" s="745"/>
      <c r="U33" s="745"/>
      <c r="V33" s="745"/>
    </row>
    <row r="34" spans="4:22">
      <c r="D34" s="745"/>
      <c r="E34" s="745"/>
      <c r="F34" s="745"/>
      <c r="G34" s="745"/>
      <c r="H34" s="745"/>
      <c r="I34" s="745"/>
      <c r="J34" s="745"/>
      <c r="K34" s="745"/>
      <c r="L34" s="745"/>
      <c r="M34" s="745"/>
      <c r="N34" s="745"/>
      <c r="O34" s="745"/>
      <c r="P34" s="745"/>
      <c r="Q34" s="745"/>
      <c r="R34" s="745"/>
      <c r="S34" s="745"/>
      <c r="T34" s="745"/>
      <c r="U34" s="745"/>
      <c r="V34" s="745"/>
    </row>
    <row r="35" spans="4:22">
      <c r="D35" s="745"/>
      <c r="E35" s="745"/>
      <c r="F35" s="745"/>
      <c r="G35" s="745"/>
      <c r="H35" s="745"/>
      <c r="I35" s="745"/>
      <c r="J35" s="745"/>
      <c r="K35" s="745"/>
      <c r="L35" s="745"/>
      <c r="M35" s="745"/>
      <c r="N35" s="745"/>
      <c r="O35" s="745"/>
      <c r="P35" s="745"/>
      <c r="Q35" s="745"/>
      <c r="R35" s="745"/>
      <c r="S35" s="745"/>
      <c r="T35" s="745"/>
      <c r="U35" s="745"/>
      <c r="V35" s="745"/>
    </row>
    <row r="36" spans="4:22">
      <c r="D36" s="745"/>
      <c r="E36" s="745"/>
      <c r="F36" s="745"/>
      <c r="G36" s="745"/>
      <c r="H36" s="745"/>
      <c r="I36" s="745"/>
      <c r="J36" s="745"/>
      <c r="K36" s="745"/>
      <c r="L36" s="745"/>
      <c r="M36" s="745"/>
      <c r="N36" s="745"/>
      <c r="O36" s="745"/>
      <c r="P36" s="745"/>
      <c r="Q36" s="745"/>
      <c r="R36" s="745"/>
      <c r="S36" s="745"/>
      <c r="T36" s="745"/>
      <c r="U36" s="745"/>
      <c r="V36" s="745"/>
    </row>
    <row r="37" spans="4:22">
      <c r="D37" s="745"/>
      <c r="E37" s="745"/>
      <c r="F37" s="745"/>
      <c r="G37" s="745"/>
      <c r="H37" s="745"/>
      <c r="I37" s="745"/>
      <c r="J37" s="745"/>
      <c r="K37" s="745"/>
      <c r="L37" s="745"/>
      <c r="M37" s="745"/>
      <c r="N37" s="745"/>
      <c r="O37" s="745"/>
      <c r="P37" s="745"/>
      <c r="Q37" s="745"/>
      <c r="R37" s="745"/>
      <c r="S37" s="745"/>
      <c r="T37" s="745"/>
      <c r="U37" s="745"/>
      <c r="V37" s="745"/>
    </row>
    <row r="38" spans="4:22">
      <c r="D38" s="745"/>
      <c r="E38" s="745"/>
      <c r="F38" s="745"/>
      <c r="G38" s="745"/>
      <c r="H38" s="745"/>
      <c r="I38" s="745"/>
      <c r="J38" s="745"/>
      <c r="K38" s="745"/>
      <c r="L38" s="745"/>
      <c r="M38" s="745"/>
      <c r="N38" s="745"/>
      <c r="O38" s="745"/>
      <c r="P38" s="745"/>
      <c r="Q38" s="745"/>
      <c r="R38" s="745"/>
      <c r="S38" s="745"/>
      <c r="T38" s="745"/>
      <c r="U38" s="745"/>
      <c r="V38" s="745"/>
    </row>
    <row r="39" spans="4:22">
      <c r="D39" s="745"/>
      <c r="E39" s="745"/>
      <c r="F39" s="745"/>
      <c r="G39" s="745"/>
      <c r="H39" s="745"/>
      <c r="I39" s="745"/>
      <c r="J39" s="745"/>
      <c r="K39" s="745"/>
      <c r="L39" s="745"/>
      <c r="M39" s="745"/>
      <c r="N39" s="745"/>
      <c r="O39" s="745"/>
      <c r="P39" s="745"/>
      <c r="Q39" s="745"/>
      <c r="R39" s="745"/>
      <c r="S39" s="745"/>
      <c r="T39" s="745"/>
      <c r="U39" s="745"/>
      <c r="V39" s="745"/>
    </row>
  </sheetData>
  <mergeCells count="5">
    <mergeCell ref="C5:L5"/>
    <mergeCell ref="M5:S5"/>
    <mergeCell ref="V5:V6"/>
    <mergeCell ref="T5:T6"/>
    <mergeCell ref="U5:U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N28"/>
  <sheetViews>
    <sheetView zoomScale="80" zoomScaleNormal="80" workbookViewId="0">
      <pane xSplit="1" ySplit="7" topLeftCell="B8" activePane="bottomRight" state="frozen"/>
      <selection activeCell="L18" sqref="L18"/>
      <selection pane="topRight" activeCell="L18" sqref="L18"/>
      <selection pane="bottomLeft" activeCell="L18" sqref="L18"/>
      <selection pane="bottomRight" activeCell="P23" sqref="P23"/>
    </sheetView>
  </sheetViews>
  <sheetFormatPr defaultColWidth="9.140625" defaultRowHeight="12.75"/>
  <cols>
    <col min="1" max="1" width="10.5703125" style="1" bestFit="1" customWidth="1"/>
    <col min="2" max="2" width="101.85546875" style="1" customWidth="1"/>
    <col min="3" max="3" width="13.85546875" style="1" customWidth="1"/>
    <col min="4" max="4" width="14.85546875" style="1" bestFit="1" customWidth="1"/>
    <col min="5" max="5" width="17.85546875" style="1" customWidth="1"/>
    <col min="6" max="6" width="15.85546875" style="1" customWidth="1"/>
    <col min="7" max="7" width="17.42578125" style="1" customWidth="1"/>
    <col min="8" max="8" width="15.140625" style="1" customWidth="1"/>
    <col min="9" max="16384" width="9.140625" style="6"/>
  </cols>
  <sheetData>
    <row r="1" spans="1:14">
      <c r="A1" s="1" t="s">
        <v>97</v>
      </c>
      <c r="B1" s="1" t="str">
        <f>Info!C2</f>
        <v>სს პროკრედიტ ბანკი</v>
      </c>
    </row>
    <row r="2" spans="1:14">
      <c r="A2" s="1" t="s">
        <v>98</v>
      </c>
      <c r="B2" s="272">
        <f>'1. key ratios'!B2</f>
        <v>46022</v>
      </c>
    </row>
    <row r="4" spans="1:14" ht="13.5" thickBot="1">
      <c r="A4" s="1" t="s">
        <v>250</v>
      </c>
      <c r="B4" s="19" t="s">
        <v>284</v>
      </c>
    </row>
    <row r="5" spans="1:14">
      <c r="A5" s="49"/>
      <c r="B5" s="78"/>
      <c r="C5" s="82" t="s">
        <v>0</v>
      </c>
      <c r="D5" s="82" t="s">
        <v>1</v>
      </c>
      <c r="E5" s="82" t="s">
        <v>2</v>
      </c>
      <c r="F5" s="82" t="s">
        <v>3</v>
      </c>
      <c r="G5" s="153" t="s">
        <v>4</v>
      </c>
      <c r="H5" s="83" t="s">
        <v>5</v>
      </c>
      <c r="I5" s="15"/>
    </row>
    <row r="6" spans="1:14" ht="15" customHeight="1">
      <c r="A6" s="77"/>
      <c r="B6" s="13"/>
      <c r="C6" s="798" t="s">
        <v>276</v>
      </c>
      <c r="D6" s="809" t="s">
        <v>297</v>
      </c>
      <c r="E6" s="810"/>
      <c r="F6" s="798" t="s">
        <v>303</v>
      </c>
      <c r="G6" s="798" t="s">
        <v>304</v>
      </c>
      <c r="H6" s="807" t="s">
        <v>278</v>
      </c>
      <c r="I6" s="15"/>
    </row>
    <row r="7" spans="1:14" ht="63.75">
      <c r="A7" s="77"/>
      <c r="B7" s="13"/>
      <c r="C7" s="799"/>
      <c r="D7" s="154" t="s">
        <v>279</v>
      </c>
      <c r="E7" s="154" t="s">
        <v>277</v>
      </c>
      <c r="F7" s="799"/>
      <c r="G7" s="799"/>
      <c r="H7" s="808"/>
      <c r="I7" s="15"/>
    </row>
    <row r="8" spans="1:14">
      <c r="A8" s="42">
        <v>1</v>
      </c>
      <c r="B8" s="85" t="s">
        <v>123</v>
      </c>
      <c r="C8" s="149">
        <v>526221988.18985999</v>
      </c>
      <c r="D8" s="149"/>
      <c r="E8" s="149"/>
      <c r="F8" s="149">
        <v>296090942.79985994</v>
      </c>
      <c r="G8" s="152">
        <v>40929017.799859941</v>
      </c>
      <c r="H8" s="157">
        <v>7.777899578208583E-2</v>
      </c>
      <c r="I8" s="746"/>
      <c r="J8" s="746"/>
      <c r="K8" s="746"/>
      <c r="L8" s="746"/>
      <c r="M8" s="746"/>
      <c r="N8" s="746"/>
    </row>
    <row r="9" spans="1:14" ht="15" customHeight="1">
      <c r="A9" s="42">
        <v>2</v>
      </c>
      <c r="B9" s="85" t="s">
        <v>124</v>
      </c>
      <c r="C9" s="149">
        <v>0</v>
      </c>
      <c r="D9" s="149"/>
      <c r="E9" s="149"/>
      <c r="F9" s="149">
        <v>0</v>
      </c>
      <c r="G9" s="152">
        <v>0</v>
      </c>
      <c r="H9" s="157"/>
      <c r="I9" s="746"/>
      <c r="J9" s="746"/>
      <c r="K9" s="746"/>
      <c r="L9" s="746"/>
      <c r="M9" s="746"/>
      <c r="N9" s="746"/>
    </row>
    <row r="10" spans="1:14">
      <c r="A10" s="42">
        <v>3</v>
      </c>
      <c r="B10" s="85" t="s">
        <v>125</v>
      </c>
      <c r="C10" s="149">
        <v>0</v>
      </c>
      <c r="D10" s="149"/>
      <c r="E10" s="149"/>
      <c r="F10" s="149">
        <v>0</v>
      </c>
      <c r="G10" s="152">
        <v>0</v>
      </c>
      <c r="H10" s="157"/>
      <c r="I10" s="746"/>
      <c r="J10" s="746"/>
      <c r="K10" s="746"/>
      <c r="L10" s="746"/>
      <c r="M10" s="746"/>
      <c r="N10" s="746"/>
    </row>
    <row r="11" spans="1:14">
      <c r="A11" s="42">
        <v>4</v>
      </c>
      <c r="B11" s="85" t="s">
        <v>126</v>
      </c>
      <c r="C11" s="149">
        <v>0</v>
      </c>
      <c r="D11" s="149"/>
      <c r="E11" s="149"/>
      <c r="F11" s="149">
        <v>0</v>
      </c>
      <c r="G11" s="152">
        <v>0</v>
      </c>
      <c r="H11" s="157"/>
      <c r="I11" s="746"/>
      <c r="J11" s="746"/>
      <c r="K11" s="746"/>
      <c r="L11" s="746"/>
      <c r="M11" s="746"/>
      <c r="N11" s="746"/>
    </row>
    <row r="12" spans="1:14">
      <c r="A12" s="42">
        <v>5</v>
      </c>
      <c r="B12" s="85" t="s">
        <v>912</v>
      </c>
      <c r="C12" s="149">
        <v>0</v>
      </c>
      <c r="D12" s="149"/>
      <c r="E12" s="149"/>
      <c r="F12" s="149">
        <v>0</v>
      </c>
      <c r="G12" s="152">
        <v>0</v>
      </c>
      <c r="H12" s="157"/>
      <c r="I12" s="746"/>
      <c r="J12" s="746"/>
      <c r="K12" s="746"/>
      <c r="L12" s="746"/>
      <c r="M12" s="746"/>
      <c r="N12" s="746"/>
    </row>
    <row r="13" spans="1:14">
      <c r="A13" s="42">
        <v>6</v>
      </c>
      <c r="B13" s="85" t="s">
        <v>127</v>
      </c>
      <c r="C13" s="149">
        <v>226997585.6556468</v>
      </c>
      <c r="D13" s="149"/>
      <c r="E13" s="149"/>
      <c r="F13" s="149">
        <v>58136153.64218723</v>
      </c>
      <c r="G13" s="152">
        <v>58136153.64218723</v>
      </c>
      <c r="H13" s="157">
        <v>0.25610912765556559</v>
      </c>
      <c r="I13" s="746"/>
      <c r="J13" s="746"/>
      <c r="K13" s="746"/>
      <c r="L13" s="746"/>
      <c r="M13" s="746"/>
      <c r="N13" s="746"/>
    </row>
    <row r="14" spans="1:14">
      <c r="A14" s="42">
        <v>7</v>
      </c>
      <c r="B14" s="85" t="s">
        <v>71</v>
      </c>
      <c r="C14" s="149">
        <v>848849241.18299997</v>
      </c>
      <c r="D14" s="149">
        <v>169790533.32410002</v>
      </c>
      <c r="E14" s="149">
        <v>87514297.335779995</v>
      </c>
      <c r="F14" s="149">
        <v>936363538.51877999</v>
      </c>
      <c r="G14" s="152">
        <v>894923729.46948004</v>
      </c>
      <c r="H14" s="157">
        <v>0.95574388862379989</v>
      </c>
      <c r="I14" s="746"/>
      <c r="J14" s="746"/>
      <c r="K14" s="746"/>
      <c r="L14" s="746"/>
      <c r="M14" s="746"/>
      <c r="N14" s="746"/>
    </row>
    <row r="15" spans="1:14">
      <c r="A15" s="42">
        <v>8</v>
      </c>
      <c r="B15" s="85" t="s">
        <v>72</v>
      </c>
      <c r="C15" s="149">
        <v>427163850.44029999</v>
      </c>
      <c r="D15" s="149"/>
      <c r="E15" s="149"/>
      <c r="F15" s="149">
        <v>320372887.83022499</v>
      </c>
      <c r="G15" s="152">
        <v>316126420.47472501</v>
      </c>
      <c r="H15" s="157">
        <v>0.74005892621502745</v>
      </c>
      <c r="I15" s="746"/>
      <c r="J15" s="746"/>
      <c r="K15" s="746"/>
      <c r="L15" s="746"/>
      <c r="M15" s="746"/>
      <c r="N15" s="746"/>
    </row>
    <row r="16" spans="1:14">
      <c r="A16" s="42">
        <v>9</v>
      </c>
      <c r="B16" s="85" t="s">
        <v>913</v>
      </c>
      <c r="C16" s="149">
        <v>97828653.532399997</v>
      </c>
      <c r="D16" s="149"/>
      <c r="E16" s="149"/>
      <c r="F16" s="149">
        <v>34240028.736339994</v>
      </c>
      <c r="G16" s="152">
        <v>34240028.736339994</v>
      </c>
      <c r="H16" s="157">
        <v>0.34999999999999992</v>
      </c>
      <c r="I16" s="746"/>
      <c r="J16" s="746"/>
      <c r="K16" s="746"/>
      <c r="L16" s="746"/>
      <c r="M16" s="746"/>
      <c r="N16" s="746"/>
    </row>
    <row r="17" spans="1:14">
      <c r="A17" s="42">
        <v>10</v>
      </c>
      <c r="B17" s="85" t="s">
        <v>67</v>
      </c>
      <c r="C17" s="149">
        <v>5284314.8237999994</v>
      </c>
      <c r="D17" s="149"/>
      <c r="E17" s="149"/>
      <c r="F17" s="149">
        <v>4775146.7338499995</v>
      </c>
      <c r="G17" s="152">
        <v>4775146.7338499995</v>
      </c>
      <c r="H17" s="157">
        <v>0.90364539075969508</v>
      </c>
      <c r="I17" s="746"/>
      <c r="J17" s="746"/>
      <c r="K17" s="746"/>
      <c r="L17" s="746"/>
      <c r="M17" s="746"/>
      <c r="N17" s="746"/>
    </row>
    <row r="18" spans="1:14">
      <c r="A18" s="42">
        <v>11</v>
      </c>
      <c r="B18" s="85" t="s">
        <v>68</v>
      </c>
      <c r="C18" s="149">
        <v>3989419.59</v>
      </c>
      <c r="D18" s="149"/>
      <c r="E18" s="149"/>
      <c r="F18" s="149">
        <v>9973548.9749999996</v>
      </c>
      <c r="G18" s="152">
        <v>9973548.9749999996</v>
      </c>
      <c r="H18" s="157">
        <v>2.5</v>
      </c>
      <c r="I18" s="746"/>
      <c r="J18" s="746"/>
      <c r="K18" s="746"/>
      <c r="L18" s="746"/>
      <c r="M18" s="746"/>
      <c r="N18" s="746"/>
    </row>
    <row r="19" spans="1:14">
      <c r="A19" s="42">
        <v>12</v>
      </c>
      <c r="B19" s="85" t="s">
        <v>69</v>
      </c>
      <c r="C19" s="149">
        <v>0</v>
      </c>
      <c r="D19" s="149"/>
      <c r="E19" s="149"/>
      <c r="F19" s="149">
        <v>0</v>
      </c>
      <c r="G19" s="152">
        <v>0</v>
      </c>
      <c r="H19" s="157"/>
      <c r="I19" s="746"/>
      <c r="J19" s="746"/>
      <c r="K19" s="746"/>
      <c r="L19" s="746"/>
      <c r="M19" s="746"/>
      <c r="N19" s="746"/>
    </row>
    <row r="20" spans="1:14">
      <c r="A20" s="42">
        <v>13</v>
      </c>
      <c r="B20" s="85" t="s">
        <v>70</v>
      </c>
      <c r="C20" s="149">
        <v>0</v>
      </c>
      <c r="D20" s="149"/>
      <c r="E20" s="149"/>
      <c r="F20" s="149">
        <v>0</v>
      </c>
      <c r="G20" s="152">
        <v>0</v>
      </c>
      <c r="H20" s="157"/>
      <c r="I20" s="746"/>
      <c r="J20" s="746"/>
      <c r="K20" s="746"/>
      <c r="L20" s="746"/>
      <c r="M20" s="746"/>
      <c r="N20" s="746"/>
    </row>
    <row r="21" spans="1:14">
      <c r="A21" s="42">
        <v>14</v>
      </c>
      <c r="B21" s="85" t="s">
        <v>143</v>
      </c>
      <c r="C21" s="149">
        <v>114518958.55081719</v>
      </c>
      <c r="D21" s="149"/>
      <c r="E21" s="149"/>
      <c r="F21" s="149">
        <v>56366064.931817196</v>
      </c>
      <c r="G21" s="152">
        <v>56366064.931817196</v>
      </c>
      <c r="H21" s="157">
        <v>0.49219854638134042</v>
      </c>
      <c r="I21" s="746"/>
      <c r="J21" s="746"/>
      <c r="K21" s="746"/>
      <c r="L21" s="746"/>
      <c r="M21" s="746"/>
      <c r="N21" s="746"/>
    </row>
    <row r="22" spans="1:14" ht="13.5" thickBot="1">
      <c r="A22" s="79"/>
      <c r="B22" s="84" t="s">
        <v>66</v>
      </c>
      <c r="C22" s="150">
        <v>2250854011.9658237</v>
      </c>
      <c r="D22" s="150">
        <v>169790533.32410002</v>
      </c>
      <c r="E22" s="150">
        <v>87514297.335779995</v>
      </c>
      <c r="F22" s="150">
        <v>1716318312.1680593</v>
      </c>
      <c r="G22" s="150">
        <v>1415470110.7632594</v>
      </c>
      <c r="H22" s="158">
        <v>0.60532385130810096</v>
      </c>
      <c r="I22" s="746"/>
      <c r="J22" s="746"/>
      <c r="K22" s="746"/>
      <c r="L22" s="746"/>
      <c r="M22" s="746"/>
      <c r="N22" s="746"/>
    </row>
    <row r="28" spans="1:14" ht="10.5" customHeight="1"/>
  </sheetData>
  <mergeCells count="5">
    <mergeCell ref="C6:C7"/>
    <mergeCell ref="F6:F7"/>
    <mergeCell ref="G6:G7"/>
    <mergeCell ref="H6:H7"/>
    <mergeCell ref="D6:E6"/>
  </mergeCells>
  <pageMargins left="0.7" right="0.7" top="0.75" bottom="0.75" header="0.3" footer="0.3"/>
  <headerFooter>
    <oddHeader>&amp;C&amp;"Calibri"&amp;10&amp;K0078D7 Classification: Restricted to Partners&amp;1#_x000D_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T28"/>
  <sheetViews>
    <sheetView zoomScale="80" zoomScaleNormal="80" workbookViewId="0">
      <pane xSplit="2" ySplit="6" topLeftCell="C7" activePane="bottomRight" state="frozen"/>
      <selection pane="topRight" activeCell="C1" sqref="C1"/>
      <selection pane="bottomLeft" activeCell="A6" sqref="A6"/>
      <selection pane="bottomRight" activeCell="O39" sqref="O39"/>
    </sheetView>
  </sheetViews>
  <sheetFormatPr defaultColWidth="9.140625" defaultRowHeight="12.75"/>
  <cols>
    <col min="1" max="1" width="10.5703125" style="1" bestFit="1" customWidth="1"/>
    <col min="2" max="2" width="104.140625" style="1" customWidth="1"/>
    <col min="3" max="11" width="15.42578125" style="1" customWidth="1"/>
    <col min="12" max="16384" width="9.140625" style="1"/>
  </cols>
  <sheetData>
    <row r="1" spans="1:20">
      <c r="A1" s="1" t="s">
        <v>97</v>
      </c>
      <c r="B1" s="1" t="str">
        <f>Info!C2</f>
        <v>სს პროკრედიტ ბანკი</v>
      </c>
    </row>
    <row r="2" spans="1:20">
      <c r="A2" s="1" t="s">
        <v>98</v>
      </c>
      <c r="B2" s="272">
        <f>'1. key ratios'!B2</f>
        <v>46022</v>
      </c>
    </row>
    <row r="4" spans="1:20" ht="13.5" thickBot="1">
      <c r="A4" s="1" t="s">
        <v>340</v>
      </c>
      <c r="B4" s="19" t="s">
        <v>339</v>
      </c>
    </row>
    <row r="5" spans="1:20" ht="30" customHeight="1">
      <c r="A5" s="814"/>
      <c r="B5" s="815"/>
      <c r="C5" s="812" t="s">
        <v>372</v>
      </c>
      <c r="D5" s="812"/>
      <c r="E5" s="812"/>
      <c r="F5" s="812" t="s">
        <v>373</v>
      </c>
      <c r="G5" s="812"/>
      <c r="H5" s="812"/>
      <c r="I5" s="812" t="s">
        <v>374</v>
      </c>
      <c r="J5" s="812"/>
      <c r="K5" s="813"/>
    </row>
    <row r="6" spans="1:20">
      <c r="A6" s="180"/>
      <c r="B6" s="181"/>
      <c r="C6" s="182" t="s">
        <v>26</v>
      </c>
      <c r="D6" s="182" t="s">
        <v>79</v>
      </c>
      <c r="E6" s="182" t="s">
        <v>66</v>
      </c>
      <c r="F6" s="182" t="s">
        <v>26</v>
      </c>
      <c r="G6" s="182" t="s">
        <v>79</v>
      </c>
      <c r="H6" s="182" t="s">
        <v>66</v>
      </c>
      <c r="I6" s="182" t="s">
        <v>26</v>
      </c>
      <c r="J6" s="182" t="s">
        <v>79</v>
      </c>
      <c r="K6" s="184" t="s">
        <v>66</v>
      </c>
    </row>
    <row r="7" spans="1:20">
      <c r="A7" s="185" t="s">
        <v>310</v>
      </c>
      <c r="B7" s="179"/>
      <c r="C7" s="179"/>
      <c r="D7" s="179"/>
      <c r="E7" s="179"/>
      <c r="F7" s="179"/>
      <c r="G7" s="179"/>
      <c r="H7" s="179"/>
      <c r="I7" s="179"/>
      <c r="J7" s="179"/>
      <c r="K7" s="186"/>
    </row>
    <row r="8" spans="1:20">
      <c r="A8" s="178">
        <v>1</v>
      </c>
      <c r="B8" s="164" t="s">
        <v>310</v>
      </c>
      <c r="C8" s="675"/>
      <c r="D8" s="675"/>
      <c r="E8" s="675"/>
      <c r="F8" s="676">
        <v>202664229.87130433</v>
      </c>
      <c r="G8" s="676">
        <v>544715773.6835829</v>
      </c>
      <c r="H8" s="676">
        <v>747380003.55488729</v>
      </c>
      <c r="I8" s="676">
        <v>196509999.99554348</v>
      </c>
      <c r="J8" s="676">
        <v>325771982.2769047</v>
      </c>
      <c r="K8" s="677">
        <v>522281982.27244818</v>
      </c>
      <c r="L8" s="744"/>
      <c r="M8" s="744"/>
      <c r="N8" s="744"/>
      <c r="O8" s="744"/>
      <c r="P8" s="744"/>
      <c r="Q8" s="744"/>
      <c r="R8" s="744"/>
      <c r="S8" s="744"/>
      <c r="T8" s="744"/>
    </row>
    <row r="9" spans="1:20">
      <c r="A9" s="185" t="s">
        <v>311</v>
      </c>
      <c r="B9" s="179"/>
      <c r="C9" s="678"/>
      <c r="D9" s="678"/>
      <c r="E9" s="678"/>
      <c r="F9" s="678"/>
      <c r="G9" s="678"/>
      <c r="H9" s="678"/>
      <c r="I9" s="678"/>
      <c r="J9" s="678"/>
      <c r="K9" s="679"/>
      <c r="L9" s="744"/>
      <c r="M9" s="744"/>
      <c r="N9" s="744"/>
      <c r="O9" s="744"/>
      <c r="P9" s="744"/>
      <c r="Q9" s="744"/>
      <c r="R9" s="744"/>
      <c r="S9" s="744"/>
      <c r="T9" s="744"/>
    </row>
    <row r="10" spans="1:20">
      <c r="A10" s="187">
        <v>2</v>
      </c>
      <c r="B10" s="165" t="s">
        <v>312</v>
      </c>
      <c r="C10" s="680">
        <v>74112985.718369573</v>
      </c>
      <c r="D10" s="681">
        <v>502007016.95898807</v>
      </c>
      <c r="E10" s="681">
        <v>576120002.67735767</v>
      </c>
      <c r="F10" s="681">
        <v>14193847.175197991</v>
      </c>
      <c r="G10" s="681">
        <v>79457397.082020015</v>
      </c>
      <c r="H10" s="681">
        <v>93651244.257218003</v>
      </c>
      <c r="I10" s="681">
        <v>3305357.2466517393</v>
      </c>
      <c r="J10" s="681">
        <v>17137997.374836523</v>
      </c>
      <c r="K10" s="682">
        <v>20443354.621488262</v>
      </c>
      <c r="L10" s="744"/>
      <c r="M10" s="744"/>
      <c r="N10" s="744"/>
      <c r="O10" s="744"/>
      <c r="P10" s="744"/>
      <c r="Q10" s="744"/>
      <c r="R10" s="744"/>
      <c r="S10" s="744"/>
      <c r="T10" s="744"/>
    </row>
    <row r="11" spans="1:20">
      <c r="A11" s="187">
        <v>3</v>
      </c>
      <c r="B11" s="165" t="s">
        <v>313</v>
      </c>
      <c r="C11" s="680">
        <v>363322831.62526524</v>
      </c>
      <c r="D11" s="681">
        <v>846428383.98260772</v>
      </c>
      <c r="E11" s="681">
        <v>1209751215.607873</v>
      </c>
      <c r="F11" s="681">
        <v>91680045.503830984</v>
      </c>
      <c r="G11" s="681">
        <v>130868643.34134549</v>
      </c>
      <c r="H11" s="681">
        <v>222548688.84517646</v>
      </c>
      <c r="I11" s="681">
        <v>86044984.191201389</v>
      </c>
      <c r="J11" s="681">
        <v>120012041.2675188</v>
      </c>
      <c r="K11" s="682">
        <v>206057025.45872021</v>
      </c>
      <c r="L11" s="744"/>
      <c r="M11" s="744"/>
      <c r="N11" s="744"/>
      <c r="O11" s="744"/>
      <c r="P11" s="744"/>
      <c r="Q11" s="744"/>
      <c r="R11" s="744"/>
      <c r="S11" s="744"/>
      <c r="T11" s="744"/>
    </row>
    <row r="12" spans="1:20">
      <c r="A12" s="187">
        <v>4</v>
      </c>
      <c r="B12" s="165" t="s">
        <v>314</v>
      </c>
      <c r="C12" s="680">
        <v>76086.956521739135</v>
      </c>
      <c r="D12" s="681">
        <v>0</v>
      </c>
      <c r="E12" s="681">
        <v>76086.956521739135</v>
      </c>
      <c r="F12" s="681">
        <v>0</v>
      </c>
      <c r="G12" s="681">
        <v>0</v>
      </c>
      <c r="H12" s="681">
        <v>0</v>
      </c>
      <c r="I12" s="681">
        <v>0</v>
      </c>
      <c r="J12" s="681">
        <v>0</v>
      </c>
      <c r="K12" s="682">
        <v>0</v>
      </c>
      <c r="L12" s="744"/>
      <c r="M12" s="744"/>
      <c r="N12" s="744"/>
      <c r="O12" s="744"/>
      <c r="P12" s="744"/>
      <c r="Q12" s="744"/>
      <c r="R12" s="744"/>
      <c r="S12" s="744"/>
      <c r="T12" s="744"/>
    </row>
    <row r="13" spans="1:20">
      <c r="A13" s="187">
        <v>5</v>
      </c>
      <c r="B13" s="165" t="s">
        <v>315</v>
      </c>
      <c r="C13" s="680">
        <v>97337469.714565188</v>
      </c>
      <c r="D13" s="681">
        <v>60608207.818695657</v>
      </c>
      <c r="E13" s="681">
        <v>157945677.53326085</v>
      </c>
      <c r="F13" s="681">
        <v>17136594.002771743</v>
      </c>
      <c r="G13" s="681">
        <v>16107498.646685325</v>
      </c>
      <c r="H13" s="681">
        <v>33244092.649457067</v>
      </c>
      <c r="I13" s="681">
        <v>6542219.3241141308</v>
      </c>
      <c r="J13" s="681">
        <v>5402129.0093369558</v>
      </c>
      <c r="K13" s="682">
        <v>11944348.333451087</v>
      </c>
      <c r="L13" s="744"/>
      <c r="M13" s="744"/>
      <c r="N13" s="744"/>
      <c r="O13" s="744"/>
      <c r="P13" s="744"/>
      <c r="Q13" s="744"/>
      <c r="R13" s="744"/>
      <c r="S13" s="744"/>
      <c r="T13" s="744"/>
    </row>
    <row r="14" spans="1:20">
      <c r="A14" s="187">
        <v>6</v>
      </c>
      <c r="B14" s="165" t="s">
        <v>330</v>
      </c>
      <c r="C14" s="680">
        <v>0</v>
      </c>
      <c r="D14" s="681">
        <v>0</v>
      </c>
      <c r="E14" s="681">
        <v>0</v>
      </c>
      <c r="F14" s="681">
        <v>0</v>
      </c>
      <c r="G14" s="681">
        <v>0</v>
      </c>
      <c r="H14" s="681">
        <v>0</v>
      </c>
      <c r="I14" s="681">
        <v>0</v>
      </c>
      <c r="J14" s="681">
        <v>0</v>
      </c>
      <c r="K14" s="682">
        <v>0</v>
      </c>
      <c r="L14" s="744"/>
      <c r="M14" s="744"/>
      <c r="N14" s="744"/>
      <c r="O14" s="744"/>
      <c r="P14" s="744"/>
      <c r="Q14" s="744"/>
      <c r="R14" s="744"/>
      <c r="S14" s="744"/>
      <c r="T14" s="744"/>
    </row>
    <row r="15" spans="1:20">
      <c r="A15" s="187">
        <v>7</v>
      </c>
      <c r="B15" s="165" t="s">
        <v>317</v>
      </c>
      <c r="C15" s="680">
        <v>14202190.102934783</v>
      </c>
      <c r="D15" s="681">
        <v>26624062.63779093</v>
      </c>
      <c r="E15" s="681">
        <v>40826252.740725711</v>
      </c>
      <c r="F15" s="681">
        <v>4825040.8218478272</v>
      </c>
      <c r="G15" s="681">
        <v>13409820.304891303</v>
      </c>
      <c r="H15" s="681">
        <v>18234861.126739129</v>
      </c>
      <c r="I15" s="681">
        <v>4825040.8218478272</v>
      </c>
      <c r="J15" s="681">
        <v>13409820.304891303</v>
      </c>
      <c r="K15" s="682">
        <v>18234861.126739129</v>
      </c>
      <c r="L15" s="744"/>
      <c r="M15" s="744"/>
      <c r="N15" s="744"/>
      <c r="O15" s="744"/>
      <c r="P15" s="744"/>
      <c r="Q15" s="744"/>
      <c r="R15" s="744"/>
      <c r="S15" s="744"/>
      <c r="T15" s="744"/>
    </row>
    <row r="16" spans="1:20">
      <c r="A16" s="187">
        <v>8</v>
      </c>
      <c r="B16" s="166" t="s">
        <v>318</v>
      </c>
      <c r="C16" s="680">
        <v>549051564.11765659</v>
      </c>
      <c r="D16" s="681">
        <v>1435667671.3980823</v>
      </c>
      <c r="E16" s="681">
        <v>1984719235.515739</v>
      </c>
      <c r="F16" s="681">
        <v>127835527.50364855</v>
      </c>
      <c r="G16" s="681">
        <v>239843359.37494212</v>
      </c>
      <c r="H16" s="681">
        <v>367678886.8785907</v>
      </c>
      <c r="I16" s="681">
        <v>100717601.58381508</v>
      </c>
      <c r="J16" s="681">
        <v>155961987.95658356</v>
      </c>
      <c r="K16" s="682">
        <v>256679589.54039872</v>
      </c>
      <c r="L16" s="744"/>
      <c r="M16" s="744"/>
      <c r="N16" s="744"/>
      <c r="O16" s="744"/>
      <c r="P16" s="744"/>
      <c r="Q16" s="744"/>
      <c r="R16" s="744"/>
      <c r="S16" s="744"/>
      <c r="T16" s="744"/>
    </row>
    <row r="17" spans="1:20">
      <c r="A17" s="185" t="s">
        <v>319</v>
      </c>
      <c r="B17" s="179"/>
      <c r="C17" s="678"/>
      <c r="D17" s="678"/>
      <c r="E17" s="678"/>
      <c r="F17" s="678"/>
      <c r="G17" s="678"/>
      <c r="H17" s="678"/>
      <c r="I17" s="678"/>
      <c r="J17" s="678"/>
      <c r="K17" s="679"/>
      <c r="L17" s="744"/>
      <c r="M17" s="744"/>
      <c r="N17" s="744"/>
      <c r="O17" s="744"/>
      <c r="P17" s="744"/>
      <c r="Q17" s="744"/>
      <c r="R17" s="744"/>
      <c r="S17" s="744"/>
      <c r="T17" s="744"/>
    </row>
    <row r="18" spans="1:20">
      <c r="A18" s="187">
        <v>9</v>
      </c>
      <c r="B18" s="165" t="s">
        <v>320</v>
      </c>
      <c r="C18" s="680">
        <v>0</v>
      </c>
      <c r="D18" s="681">
        <v>0</v>
      </c>
      <c r="E18" s="681">
        <v>0</v>
      </c>
      <c r="F18" s="681">
        <v>0</v>
      </c>
      <c r="G18" s="681">
        <v>0</v>
      </c>
      <c r="H18" s="681">
        <v>0</v>
      </c>
      <c r="I18" s="681">
        <v>0</v>
      </c>
      <c r="J18" s="681">
        <v>0</v>
      </c>
      <c r="K18" s="682">
        <v>0</v>
      </c>
      <c r="L18" s="744"/>
      <c r="M18" s="744"/>
      <c r="N18" s="744"/>
      <c r="O18" s="744"/>
      <c r="P18" s="744"/>
      <c r="Q18" s="744"/>
      <c r="R18" s="744"/>
      <c r="S18" s="744"/>
      <c r="T18" s="744"/>
    </row>
    <row r="19" spans="1:20">
      <c r="A19" s="187">
        <v>10</v>
      </c>
      <c r="B19" s="165" t="s">
        <v>321</v>
      </c>
      <c r="C19" s="680">
        <v>485434755.00722837</v>
      </c>
      <c r="D19" s="681">
        <v>1042424035.2736617</v>
      </c>
      <c r="E19" s="681">
        <v>1527858790.28089</v>
      </c>
      <c r="F19" s="681">
        <v>7781452.9939728249</v>
      </c>
      <c r="G19" s="681">
        <v>12738896.00914837</v>
      </c>
      <c r="H19" s="681">
        <v>20520349.003121197</v>
      </c>
      <c r="I19" s="681">
        <v>13935682.869733691</v>
      </c>
      <c r="J19" s="681">
        <v>231682687.41582653</v>
      </c>
      <c r="K19" s="682">
        <v>245618370.28556022</v>
      </c>
      <c r="L19" s="744"/>
      <c r="M19" s="744"/>
      <c r="N19" s="744"/>
      <c r="O19" s="744"/>
      <c r="P19" s="744"/>
      <c r="Q19" s="744"/>
      <c r="R19" s="744"/>
      <c r="S19" s="744"/>
      <c r="T19" s="744"/>
    </row>
    <row r="20" spans="1:20">
      <c r="A20" s="187">
        <v>11</v>
      </c>
      <c r="B20" s="165" t="s">
        <v>322</v>
      </c>
      <c r="C20" s="680">
        <v>8455529.490108693</v>
      </c>
      <c r="D20" s="681">
        <v>39072786.956521742</v>
      </c>
      <c r="E20" s="681">
        <v>47528316.446630433</v>
      </c>
      <c r="F20" s="681">
        <v>2759941.8868478257</v>
      </c>
      <c r="G20" s="681">
        <v>0</v>
      </c>
      <c r="H20" s="681">
        <v>2759941.8868478257</v>
      </c>
      <c r="I20" s="681">
        <v>2759941.8868478257</v>
      </c>
      <c r="J20" s="681">
        <v>0</v>
      </c>
      <c r="K20" s="682">
        <v>2759941.8868478257</v>
      </c>
      <c r="L20" s="744"/>
      <c r="M20" s="744"/>
      <c r="N20" s="744"/>
      <c r="O20" s="744"/>
      <c r="P20" s="744"/>
      <c r="Q20" s="744"/>
      <c r="R20" s="744"/>
      <c r="S20" s="744"/>
      <c r="T20" s="744"/>
    </row>
    <row r="21" spans="1:20" ht="13.5" thickBot="1">
      <c r="A21" s="119">
        <v>12</v>
      </c>
      <c r="B21" s="188" t="s">
        <v>323</v>
      </c>
      <c r="C21" s="683">
        <v>493890284.49733704</v>
      </c>
      <c r="D21" s="684">
        <v>1081496822.2301834</v>
      </c>
      <c r="E21" s="683">
        <v>1575387106.7275205</v>
      </c>
      <c r="F21" s="684">
        <v>10541394.880820651</v>
      </c>
      <c r="G21" s="684">
        <v>12738896.00914837</v>
      </c>
      <c r="H21" s="684">
        <v>23280290.889969021</v>
      </c>
      <c r="I21" s="684">
        <v>16695624.756581517</v>
      </c>
      <c r="J21" s="684">
        <v>231682687.41582653</v>
      </c>
      <c r="K21" s="685">
        <v>248378312.17240804</v>
      </c>
      <c r="L21" s="744"/>
      <c r="M21" s="744"/>
      <c r="N21" s="744"/>
      <c r="O21" s="744"/>
      <c r="P21" s="744"/>
      <c r="Q21" s="744"/>
      <c r="R21" s="744"/>
      <c r="S21" s="744"/>
      <c r="T21" s="744"/>
    </row>
    <row r="22" spans="1:20" ht="38.25" customHeight="1" thickBot="1">
      <c r="A22" s="176"/>
      <c r="B22" s="177"/>
      <c r="C22" s="177"/>
      <c r="D22" s="177"/>
      <c r="E22" s="177"/>
      <c r="F22" s="811" t="s">
        <v>324</v>
      </c>
      <c r="G22" s="812"/>
      <c r="H22" s="812"/>
      <c r="I22" s="811" t="s">
        <v>325</v>
      </c>
      <c r="J22" s="812"/>
      <c r="K22" s="813"/>
      <c r="L22" s="744"/>
      <c r="M22" s="744"/>
      <c r="N22" s="744"/>
      <c r="O22" s="744"/>
      <c r="P22" s="744"/>
      <c r="Q22" s="744"/>
      <c r="R22" s="744"/>
      <c r="S22" s="744"/>
      <c r="T22" s="744"/>
    </row>
    <row r="23" spans="1:20">
      <c r="A23" s="170">
        <v>13</v>
      </c>
      <c r="B23" s="167" t="s">
        <v>310</v>
      </c>
      <c r="C23" s="175"/>
      <c r="D23" s="175"/>
      <c r="E23" s="175"/>
      <c r="F23" s="686">
        <v>202664229.87130433</v>
      </c>
      <c r="G23" s="686">
        <v>544715773.6835829</v>
      </c>
      <c r="H23" s="686">
        <v>747380003.55488718</v>
      </c>
      <c r="I23" s="686">
        <v>196509999.99554348</v>
      </c>
      <c r="J23" s="686">
        <v>325771982.2769047</v>
      </c>
      <c r="K23" s="687">
        <v>522281982.27244818</v>
      </c>
      <c r="L23" s="744"/>
      <c r="M23" s="744"/>
      <c r="N23" s="744"/>
      <c r="O23" s="744"/>
      <c r="P23" s="744"/>
      <c r="Q23" s="744"/>
      <c r="R23" s="744"/>
      <c r="S23" s="744"/>
      <c r="T23" s="744"/>
    </row>
    <row r="24" spans="1:20" ht="13.5" thickBot="1">
      <c r="A24" s="171">
        <v>14</v>
      </c>
      <c r="B24" s="168" t="s">
        <v>326</v>
      </c>
      <c r="C24" s="189"/>
      <c r="D24" s="174"/>
      <c r="E24" s="307"/>
      <c r="F24" s="688">
        <v>117294132.62282789</v>
      </c>
      <c r="G24" s="688">
        <v>227104463.36579376</v>
      </c>
      <c r="H24" s="688">
        <v>344398595.98862159</v>
      </c>
      <c r="I24" s="688">
        <v>84021976.827233568</v>
      </c>
      <c r="J24" s="688">
        <v>38990496.989145897</v>
      </c>
      <c r="K24" s="689">
        <v>64169897.385099664</v>
      </c>
      <c r="L24" s="744"/>
      <c r="M24" s="744"/>
      <c r="N24" s="744"/>
      <c r="O24" s="744"/>
      <c r="P24" s="744"/>
      <c r="Q24" s="744"/>
      <c r="R24" s="744"/>
      <c r="S24" s="744"/>
      <c r="T24" s="744"/>
    </row>
    <row r="25" spans="1:20" ht="13.5" thickBot="1">
      <c r="A25" s="172">
        <v>15</v>
      </c>
      <c r="B25" s="169" t="s">
        <v>327</v>
      </c>
      <c r="C25" s="173"/>
      <c r="D25" s="173"/>
      <c r="E25" s="173"/>
      <c r="F25" s="690">
        <v>1.7278292216286157</v>
      </c>
      <c r="G25" s="690">
        <v>2.3985251791648734</v>
      </c>
      <c r="H25" s="690">
        <v>2.1701017723648892</v>
      </c>
      <c r="I25" s="690">
        <v>2.3387928660570361</v>
      </c>
      <c r="J25" s="690">
        <v>8.3551636278858545</v>
      </c>
      <c r="K25" s="691">
        <v>8.1390496721243437</v>
      </c>
      <c r="L25" s="744"/>
      <c r="M25" s="744"/>
      <c r="N25" s="744"/>
      <c r="O25" s="744"/>
      <c r="P25" s="744"/>
      <c r="Q25" s="744"/>
      <c r="R25" s="744"/>
      <c r="S25" s="744"/>
      <c r="T25" s="744"/>
    </row>
    <row r="28" spans="1:20" ht="38.25">
      <c r="B28" s="14" t="s">
        <v>371</v>
      </c>
    </row>
  </sheetData>
  <mergeCells count="6">
    <mergeCell ref="F22:H22"/>
    <mergeCell ref="I22:K22"/>
    <mergeCell ref="A5:B5"/>
    <mergeCell ref="C5:E5"/>
    <mergeCell ref="F5:H5"/>
    <mergeCell ref="I5:K5"/>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Q34"/>
  <sheetViews>
    <sheetView zoomScale="80" zoomScaleNormal="80" workbookViewId="0">
      <pane xSplit="1" ySplit="1" topLeftCell="B2" activePane="bottomRight" state="frozen"/>
      <selection pane="topRight" activeCell="B1" sqref="B1"/>
      <selection pane="bottomLeft" activeCell="A5" sqref="A5"/>
      <selection pane="bottomRight" activeCell="B2" sqref="B2"/>
    </sheetView>
  </sheetViews>
  <sheetFormatPr defaultColWidth="9.140625" defaultRowHeight="15"/>
  <cols>
    <col min="1" max="1" width="10.5703125" style="28" bestFit="1" customWidth="1"/>
    <col min="2" max="2" width="95" style="28" customWidth="1"/>
    <col min="3" max="9" width="15" style="28" customWidth="1"/>
    <col min="10" max="14" width="18.5703125" style="28" customWidth="1"/>
    <col min="15" max="17" width="18.5703125" style="6" customWidth="1"/>
    <col min="18" max="16384" width="9.140625" style="6"/>
  </cols>
  <sheetData>
    <row r="1" spans="1:17">
      <c r="A1" s="9" t="s">
        <v>97</v>
      </c>
      <c r="B1" s="28" t="str">
        <f>'1. key ratios'!B1</f>
        <v>სს პროკრედიტ ბანკი</v>
      </c>
    </row>
    <row r="2" spans="1:17">
      <c r="A2" s="28" t="s">
        <v>98</v>
      </c>
      <c r="B2" s="272">
        <f>'1. key ratios'!B2</f>
        <v>46022</v>
      </c>
    </row>
    <row r="3" spans="1:17">
      <c r="B3" s="6"/>
      <c r="C3" s="6"/>
      <c r="D3" s="6"/>
      <c r="E3" s="6"/>
      <c r="F3" s="6"/>
      <c r="G3" s="6"/>
      <c r="H3" s="6"/>
      <c r="I3" s="6"/>
      <c r="J3" s="6"/>
      <c r="K3" s="6"/>
      <c r="L3" s="6"/>
      <c r="M3" s="6"/>
      <c r="N3" s="6"/>
    </row>
    <row r="4" spans="1:17">
      <c r="B4" s="604" t="s">
        <v>980</v>
      </c>
      <c r="C4" s="6"/>
      <c r="D4" s="6"/>
      <c r="E4" s="6"/>
      <c r="F4" s="6"/>
      <c r="G4" s="6"/>
      <c r="H4" s="6"/>
      <c r="I4" s="6"/>
      <c r="J4" s="6"/>
      <c r="K4" s="6"/>
      <c r="L4" s="6"/>
      <c r="M4" s="6"/>
      <c r="N4" s="6"/>
    </row>
    <row r="5" spans="1:17" ht="105">
      <c r="B5" s="605" t="s">
        <v>981</v>
      </c>
      <c r="C5" s="606" t="s">
        <v>982</v>
      </c>
      <c r="D5" s="606" t="s">
        <v>983</v>
      </c>
      <c r="E5" s="606" t="s">
        <v>984</v>
      </c>
      <c r="F5" s="606" t="s">
        <v>985</v>
      </c>
      <c r="G5" s="606" t="s">
        <v>986</v>
      </c>
      <c r="H5" s="606" t="s">
        <v>987</v>
      </c>
      <c r="I5" s="607" t="s">
        <v>988</v>
      </c>
      <c r="J5" s="608">
        <v>0.02</v>
      </c>
      <c r="K5" s="608">
        <v>0.2</v>
      </c>
      <c r="L5" s="608">
        <v>0.35</v>
      </c>
      <c r="M5" s="608">
        <v>0.5</v>
      </c>
      <c r="N5" s="608">
        <v>0.75</v>
      </c>
      <c r="O5" s="608">
        <v>1</v>
      </c>
      <c r="P5" s="608">
        <v>1.5</v>
      </c>
      <c r="Q5" s="609" t="s">
        <v>73</v>
      </c>
    </row>
    <row r="6" spans="1:17" ht="15.75">
      <c r="B6" s="610"/>
      <c r="C6" s="576">
        <f>C9</f>
        <v>0</v>
      </c>
      <c r="D6" s="576">
        <f t="shared" ref="D6:G6" si="0">D9</f>
        <v>0</v>
      </c>
      <c r="E6" s="576">
        <f t="shared" si="0"/>
        <v>0</v>
      </c>
      <c r="F6" s="576">
        <f t="shared" si="0"/>
        <v>0</v>
      </c>
      <c r="G6" s="576">
        <f t="shared" si="0"/>
        <v>0</v>
      </c>
      <c r="H6" s="576"/>
      <c r="I6" s="576" t="b">
        <f t="shared" ref="I6:Q6" si="1">IF(I7&gt;0,I7,IF(I8&gt;0,I8,IF(I9&gt;0,I9)))</f>
        <v>0</v>
      </c>
      <c r="J6" s="576">
        <f t="shared" ref="J6:P6" si="2">J9</f>
        <v>0</v>
      </c>
      <c r="K6" s="576">
        <f t="shared" si="2"/>
        <v>0</v>
      </c>
      <c r="L6" s="576">
        <f t="shared" si="2"/>
        <v>0</v>
      </c>
      <c r="M6" s="576">
        <f t="shared" si="2"/>
        <v>0</v>
      </c>
      <c r="N6" s="576">
        <f t="shared" si="2"/>
        <v>0</v>
      </c>
      <c r="O6" s="576">
        <f t="shared" si="2"/>
        <v>0</v>
      </c>
      <c r="P6" s="576">
        <f t="shared" si="2"/>
        <v>0</v>
      </c>
      <c r="Q6" s="576" t="b">
        <f t="shared" si="1"/>
        <v>0</v>
      </c>
    </row>
    <row r="7" spans="1:17" ht="15.75">
      <c r="B7" s="611" t="s">
        <v>976</v>
      </c>
      <c r="C7" s="576">
        <f>C11+C15+C19+C23+C27+C31</f>
        <v>0</v>
      </c>
      <c r="D7" s="576"/>
      <c r="E7" s="576"/>
      <c r="F7" s="576">
        <f t="shared" ref="F7:G9" si="3">F11+F15+F19+F23+F27+F31</f>
        <v>0</v>
      </c>
      <c r="G7" s="576">
        <f t="shared" si="3"/>
        <v>0</v>
      </c>
      <c r="H7" s="612">
        <v>1.4</v>
      </c>
      <c r="I7" s="613">
        <f t="shared" ref="I7:I9" si="4">(F7+G7)*H7</f>
        <v>0</v>
      </c>
      <c r="J7" s="576">
        <f>J11+J15+J19+J23+J27+J31</f>
        <v>0</v>
      </c>
      <c r="K7" s="576">
        <f t="shared" ref="J7:Q9" si="5">K11+K15+K19+K23+K27+K31</f>
        <v>0</v>
      </c>
      <c r="L7" s="576">
        <f t="shared" si="5"/>
        <v>0</v>
      </c>
      <c r="M7" s="576">
        <f t="shared" si="5"/>
        <v>0</v>
      </c>
      <c r="N7" s="576">
        <f t="shared" si="5"/>
        <v>0</v>
      </c>
      <c r="O7" s="576">
        <f t="shared" si="5"/>
        <v>0</v>
      </c>
      <c r="P7" s="576">
        <f t="shared" si="5"/>
        <v>0</v>
      </c>
      <c r="Q7" s="576">
        <f>Q11+Q15+Q19+Q23+Q27+Q31</f>
        <v>0</v>
      </c>
    </row>
    <row r="8" spans="1:17" ht="15.75">
      <c r="B8" s="611" t="s">
        <v>977</v>
      </c>
      <c r="C8" s="576">
        <f>C12+C16+C20+C24+C28+C32</f>
        <v>0</v>
      </c>
      <c r="D8" s="576"/>
      <c r="E8" s="576"/>
      <c r="F8" s="576">
        <f t="shared" si="3"/>
        <v>0</v>
      </c>
      <c r="G8" s="576">
        <f t="shared" si="3"/>
        <v>0</v>
      </c>
      <c r="H8" s="612">
        <v>1.4</v>
      </c>
      <c r="I8" s="613">
        <f t="shared" si="4"/>
        <v>0</v>
      </c>
      <c r="J8" s="576">
        <f t="shared" si="5"/>
        <v>0</v>
      </c>
      <c r="K8" s="576">
        <f t="shared" si="5"/>
        <v>0</v>
      </c>
      <c r="L8" s="576">
        <f t="shared" si="5"/>
        <v>0</v>
      </c>
      <c r="M8" s="576">
        <f t="shared" si="5"/>
        <v>0</v>
      </c>
      <c r="N8" s="576">
        <f t="shared" si="5"/>
        <v>0</v>
      </c>
      <c r="O8" s="576">
        <f t="shared" si="5"/>
        <v>0</v>
      </c>
      <c r="P8" s="576">
        <f t="shared" si="5"/>
        <v>0</v>
      </c>
      <c r="Q8" s="576">
        <f>Q12+Q16+Q20+Q24+Q28+Q32</f>
        <v>0</v>
      </c>
    </row>
    <row r="9" spans="1:17" ht="15.75">
      <c r="B9" s="611" t="s">
        <v>978</v>
      </c>
      <c r="C9" s="576">
        <f>C13+C17+C21+C25+C29+C33</f>
        <v>0</v>
      </c>
      <c r="D9" s="576"/>
      <c r="E9" s="576"/>
      <c r="F9" s="576">
        <f t="shared" si="3"/>
        <v>0</v>
      </c>
      <c r="G9" s="576">
        <f t="shared" si="3"/>
        <v>0</v>
      </c>
      <c r="H9" s="612">
        <v>1.4</v>
      </c>
      <c r="I9" s="613">
        <f t="shared" si="4"/>
        <v>0</v>
      </c>
      <c r="J9" s="576">
        <f t="shared" si="5"/>
        <v>0</v>
      </c>
      <c r="K9" s="576">
        <f t="shared" si="5"/>
        <v>0</v>
      </c>
      <c r="L9" s="576">
        <f t="shared" si="5"/>
        <v>0</v>
      </c>
      <c r="M9" s="576">
        <f t="shared" si="5"/>
        <v>0</v>
      </c>
      <c r="N9" s="576">
        <f t="shared" si="5"/>
        <v>0</v>
      </c>
      <c r="O9" s="576">
        <f t="shared" si="5"/>
        <v>0</v>
      </c>
      <c r="P9" s="576">
        <f t="shared" si="5"/>
        <v>0</v>
      </c>
      <c r="Q9" s="576">
        <f t="shared" si="5"/>
        <v>0</v>
      </c>
    </row>
    <row r="10" spans="1:17" ht="15.75">
      <c r="B10" s="614" t="s">
        <v>989</v>
      </c>
      <c r="C10" s="615"/>
      <c r="D10" s="615"/>
      <c r="E10" s="615"/>
      <c r="F10" s="615"/>
      <c r="G10" s="615"/>
      <c r="H10" s="612">
        <v>1.4</v>
      </c>
      <c r="I10" s="613">
        <v>0</v>
      </c>
      <c r="J10" s="573"/>
      <c r="K10" s="573"/>
      <c r="L10" s="573"/>
      <c r="M10" s="573"/>
      <c r="N10" s="573"/>
      <c r="O10" s="573"/>
      <c r="P10" s="573"/>
      <c r="Q10" s="576">
        <f>SUM(Q11:Q13)</f>
        <v>0</v>
      </c>
    </row>
    <row r="11" spans="1:17" ht="15.75">
      <c r="B11" s="616" t="s">
        <v>976</v>
      </c>
      <c r="C11" s="615"/>
      <c r="D11" s="615"/>
      <c r="E11" s="615"/>
      <c r="F11" s="615"/>
      <c r="G11" s="615"/>
      <c r="H11" s="612">
        <v>1.4</v>
      </c>
      <c r="I11" s="613">
        <v>0</v>
      </c>
      <c r="J11" s="573"/>
      <c r="K11" s="573"/>
      <c r="L11" s="573"/>
      <c r="M11" s="573"/>
      <c r="N11" s="573"/>
      <c r="O11" s="573"/>
      <c r="P11" s="573"/>
      <c r="Q11" s="576">
        <f>SUMPRODUCT($J$5:$P$5,J11:P11)</f>
        <v>0</v>
      </c>
    </row>
    <row r="12" spans="1:17" ht="15.75">
      <c r="B12" s="616" t="s">
        <v>977</v>
      </c>
      <c r="C12" s="615"/>
      <c r="D12" s="615"/>
      <c r="E12" s="615"/>
      <c r="F12" s="615"/>
      <c r="G12" s="615"/>
      <c r="H12" s="612">
        <v>1.4</v>
      </c>
      <c r="I12" s="613">
        <v>0</v>
      </c>
      <c r="J12" s="573"/>
      <c r="K12" s="573"/>
      <c r="L12" s="573"/>
      <c r="M12" s="573"/>
      <c r="N12" s="573"/>
      <c r="O12" s="573"/>
      <c r="P12" s="573"/>
      <c r="Q12" s="576">
        <f t="shared" ref="Q12:Q13" si="6">SUMPRODUCT($J$5:$P$5,J12:P12)</f>
        <v>0</v>
      </c>
    </row>
    <row r="13" spans="1:17" ht="15.75">
      <c r="B13" s="616" t="s">
        <v>978</v>
      </c>
      <c r="C13" s="615"/>
      <c r="D13" s="615"/>
      <c r="E13" s="615"/>
      <c r="F13" s="615"/>
      <c r="G13" s="615"/>
      <c r="H13" s="612">
        <v>1.4</v>
      </c>
      <c r="I13" s="613">
        <v>0</v>
      </c>
      <c r="J13" s="573"/>
      <c r="K13" s="573"/>
      <c r="L13" s="573"/>
      <c r="M13" s="573"/>
      <c r="N13" s="573"/>
      <c r="O13" s="573"/>
      <c r="P13" s="573"/>
      <c r="Q13" s="576">
        <f t="shared" si="6"/>
        <v>0</v>
      </c>
    </row>
    <row r="14" spans="1:17" ht="15.75">
      <c r="B14" s="614" t="s">
        <v>990</v>
      </c>
      <c r="C14" s="615"/>
      <c r="D14" s="615"/>
      <c r="E14" s="615"/>
      <c r="F14" s="615"/>
      <c r="G14" s="615"/>
      <c r="H14" s="612">
        <v>1.4</v>
      </c>
      <c r="I14" s="613">
        <v>0</v>
      </c>
      <c r="J14" s="573"/>
      <c r="K14" s="573"/>
      <c r="L14" s="573"/>
      <c r="M14" s="573"/>
      <c r="N14" s="573"/>
      <c r="O14" s="573"/>
      <c r="P14" s="573"/>
      <c r="Q14" s="576">
        <f>SUM(Q15:Q17)</f>
        <v>0</v>
      </c>
    </row>
    <row r="15" spans="1:17" ht="15.75">
      <c r="B15" s="616" t="s">
        <v>976</v>
      </c>
      <c r="C15" s="615"/>
      <c r="D15" s="615"/>
      <c r="E15" s="615"/>
      <c r="F15" s="615"/>
      <c r="G15" s="615"/>
      <c r="H15" s="612">
        <v>1.4</v>
      </c>
      <c r="I15" s="613">
        <v>0</v>
      </c>
      <c r="J15" s="573"/>
      <c r="K15" s="573"/>
      <c r="L15" s="573"/>
      <c r="M15" s="573"/>
      <c r="N15" s="573"/>
      <c r="O15" s="573"/>
      <c r="P15" s="573"/>
      <c r="Q15" s="576">
        <f>SUMPRODUCT($J$5:$P$5,J15:P15)</f>
        <v>0</v>
      </c>
    </row>
    <row r="16" spans="1:17" ht="15.75">
      <c r="B16" s="616" t="s">
        <v>977</v>
      </c>
      <c r="C16" s="615"/>
      <c r="D16" s="615"/>
      <c r="E16" s="615"/>
      <c r="F16" s="615"/>
      <c r="G16" s="615"/>
      <c r="H16" s="612">
        <v>1.4</v>
      </c>
      <c r="I16" s="613">
        <v>0</v>
      </c>
      <c r="J16" s="573"/>
      <c r="K16" s="573"/>
      <c r="L16" s="573"/>
      <c r="M16" s="573"/>
      <c r="N16" s="573"/>
      <c r="O16" s="573"/>
      <c r="P16" s="573"/>
      <c r="Q16" s="576">
        <f t="shared" ref="Q16:Q17" si="7">SUMPRODUCT($J$5:$P$5,J16:P16)</f>
        <v>0</v>
      </c>
    </row>
    <row r="17" spans="2:17" ht="15.75">
      <c r="B17" s="616" t="s">
        <v>978</v>
      </c>
      <c r="C17" s="615"/>
      <c r="D17" s="615"/>
      <c r="E17" s="615"/>
      <c r="F17" s="615"/>
      <c r="G17" s="615"/>
      <c r="H17" s="612">
        <v>1.4</v>
      </c>
      <c r="I17" s="613">
        <v>0</v>
      </c>
      <c r="J17" s="573"/>
      <c r="K17" s="573"/>
      <c r="L17" s="573"/>
      <c r="M17" s="573"/>
      <c r="N17" s="573"/>
      <c r="O17" s="573"/>
      <c r="P17" s="573"/>
      <c r="Q17" s="576">
        <f t="shared" si="7"/>
        <v>0</v>
      </c>
    </row>
    <row r="18" spans="2:17" ht="15.75">
      <c r="B18" s="614" t="s">
        <v>991</v>
      </c>
      <c r="C18" s="615">
        <v>0</v>
      </c>
      <c r="D18" s="615">
        <v>0</v>
      </c>
      <c r="E18" s="615">
        <v>0</v>
      </c>
      <c r="F18" s="615">
        <v>0</v>
      </c>
      <c r="G18" s="615">
        <v>0</v>
      </c>
      <c r="H18" s="612">
        <v>1.4</v>
      </c>
      <c r="I18" s="613">
        <v>0</v>
      </c>
      <c r="J18" s="573">
        <v>0</v>
      </c>
      <c r="K18" s="573">
        <v>0</v>
      </c>
      <c r="L18" s="573">
        <v>0</v>
      </c>
      <c r="M18" s="573">
        <v>0</v>
      </c>
      <c r="N18" s="573">
        <v>0</v>
      </c>
      <c r="O18" s="573">
        <v>0</v>
      </c>
      <c r="P18" s="573">
        <v>0</v>
      </c>
      <c r="Q18" s="576">
        <f>SUM(Q19:Q21)</f>
        <v>0</v>
      </c>
    </row>
    <row r="19" spans="2:17" ht="15.75">
      <c r="B19" s="616" t="s">
        <v>976</v>
      </c>
      <c r="C19" s="615"/>
      <c r="D19" s="615"/>
      <c r="E19" s="615"/>
      <c r="F19" s="615"/>
      <c r="G19" s="615"/>
      <c r="H19" s="612">
        <v>1.4</v>
      </c>
      <c r="I19" s="613">
        <v>0</v>
      </c>
      <c r="J19" s="573"/>
      <c r="K19" s="573"/>
      <c r="L19" s="573"/>
      <c r="M19" s="573"/>
      <c r="N19" s="573"/>
      <c r="O19" s="573"/>
      <c r="P19" s="573"/>
      <c r="Q19" s="576">
        <f>SUMPRODUCT($J$5:$P$5,J19:P19)</f>
        <v>0</v>
      </c>
    </row>
    <row r="20" spans="2:17" ht="15.75">
      <c r="B20" s="616" t="s">
        <v>977</v>
      </c>
      <c r="C20" s="615"/>
      <c r="D20" s="615"/>
      <c r="E20" s="615"/>
      <c r="F20" s="615"/>
      <c r="G20" s="615"/>
      <c r="H20" s="612">
        <v>1.4</v>
      </c>
      <c r="I20" s="613">
        <v>0</v>
      </c>
      <c r="J20" s="573"/>
      <c r="K20" s="573"/>
      <c r="L20" s="573"/>
      <c r="M20" s="573"/>
      <c r="N20" s="573"/>
      <c r="O20" s="573"/>
      <c r="P20" s="573"/>
      <c r="Q20" s="576">
        <f t="shared" ref="Q20:Q21" si="8">SUMPRODUCT($J$5:$P$5,J20:P20)</f>
        <v>0</v>
      </c>
    </row>
    <row r="21" spans="2:17" ht="15.75">
      <c r="B21" s="616" t="s">
        <v>978</v>
      </c>
      <c r="C21" s="615">
        <v>0</v>
      </c>
      <c r="D21" s="615">
        <v>0</v>
      </c>
      <c r="E21" s="615">
        <v>0</v>
      </c>
      <c r="F21" s="615">
        <v>0</v>
      </c>
      <c r="G21" s="615">
        <v>0</v>
      </c>
      <c r="H21" s="612">
        <v>1.4</v>
      </c>
      <c r="I21" s="613">
        <v>0</v>
      </c>
      <c r="J21" s="573">
        <v>0</v>
      </c>
      <c r="K21" s="573">
        <v>0</v>
      </c>
      <c r="L21" s="573"/>
      <c r="M21" s="573">
        <v>0</v>
      </c>
      <c r="N21" s="573"/>
      <c r="O21" s="573">
        <v>0</v>
      </c>
      <c r="P21" s="573"/>
      <c r="Q21" s="576">
        <f t="shared" si="8"/>
        <v>0</v>
      </c>
    </row>
    <row r="22" spans="2:17" ht="15.75">
      <c r="B22" s="614" t="s">
        <v>992</v>
      </c>
      <c r="C22" s="615"/>
      <c r="D22" s="615"/>
      <c r="E22" s="615"/>
      <c r="F22" s="615"/>
      <c r="G22" s="615"/>
      <c r="H22" s="612">
        <v>1.4</v>
      </c>
      <c r="I22" s="613">
        <v>0</v>
      </c>
      <c r="J22" s="573"/>
      <c r="K22" s="573"/>
      <c r="L22" s="573"/>
      <c r="M22" s="573"/>
      <c r="N22" s="573"/>
      <c r="O22" s="573"/>
      <c r="P22" s="573"/>
      <c r="Q22" s="576">
        <f>SUM(Q23:Q25)</f>
        <v>0</v>
      </c>
    </row>
    <row r="23" spans="2:17" ht="15.75">
      <c r="B23" s="616" t="s">
        <v>976</v>
      </c>
      <c r="C23" s="615"/>
      <c r="D23" s="615"/>
      <c r="E23" s="615"/>
      <c r="F23" s="615"/>
      <c r="G23" s="615"/>
      <c r="H23" s="612">
        <v>1.4</v>
      </c>
      <c r="I23" s="613">
        <v>0</v>
      </c>
      <c r="J23" s="573"/>
      <c r="K23" s="573"/>
      <c r="L23" s="573"/>
      <c r="M23" s="573"/>
      <c r="N23" s="573"/>
      <c r="O23" s="573"/>
      <c r="P23" s="573"/>
      <c r="Q23" s="576">
        <f>SUMPRODUCT($J$5:$P$5,J23:P23)</f>
        <v>0</v>
      </c>
    </row>
    <row r="24" spans="2:17" ht="15.75">
      <c r="B24" s="616" t="s">
        <v>977</v>
      </c>
      <c r="C24" s="615"/>
      <c r="D24" s="615"/>
      <c r="E24" s="615"/>
      <c r="F24" s="615"/>
      <c r="G24" s="615"/>
      <c r="H24" s="612">
        <v>1.4</v>
      </c>
      <c r="I24" s="613">
        <v>0</v>
      </c>
      <c r="J24" s="573"/>
      <c r="K24" s="573"/>
      <c r="L24" s="573"/>
      <c r="M24" s="573"/>
      <c r="N24" s="573"/>
      <c r="O24" s="573"/>
      <c r="P24" s="573"/>
      <c r="Q24" s="576">
        <f t="shared" ref="Q24:Q25" si="9">SUMPRODUCT($J$5:$P$5,J24:P24)</f>
        <v>0</v>
      </c>
    </row>
    <row r="25" spans="2:17" ht="15.75">
      <c r="B25" s="616" t="s">
        <v>978</v>
      </c>
      <c r="C25" s="615"/>
      <c r="D25" s="615"/>
      <c r="E25" s="615"/>
      <c r="F25" s="615"/>
      <c r="G25" s="615"/>
      <c r="H25" s="612">
        <v>1.4</v>
      </c>
      <c r="I25" s="613">
        <v>0</v>
      </c>
      <c r="J25" s="573"/>
      <c r="K25" s="573"/>
      <c r="L25" s="573"/>
      <c r="M25" s="573"/>
      <c r="N25" s="573"/>
      <c r="O25" s="573"/>
      <c r="P25" s="573"/>
      <c r="Q25" s="576">
        <f t="shared" si="9"/>
        <v>0</v>
      </c>
    </row>
    <row r="26" spans="2:17" ht="15.75">
      <c r="B26" s="614" t="s">
        <v>993</v>
      </c>
      <c r="C26" s="615"/>
      <c r="D26" s="615"/>
      <c r="E26" s="615"/>
      <c r="F26" s="615"/>
      <c r="G26" s="615"/>
      <c r="H26" s="612">
        <v>1.4</v>
      </c>
      <c r="I26" s="613">
        <v>0</v>
      </c>
      <c r="J26" s="573"/>
      <c r="K26" s="573"/>
      <c r="L26" s="573"/>
      <c r="M26" s="573"/>
      <c r="N26" s="573"/>
      <c r="O26" s="573"/>
      <c r="P26" s="573"/>
      <c r="Q26" s="576">
        <f>SUM(Q27:Q29)</f>
        <v>0</v>
      </c>
    </row>
    <row r="27" spans="2:17" ht="15.75">
      <c r="B27" s="616" t="s">
        <v>976</v>
      </c>
      <c r="C27" s="615"/>
      <c r="D27" s="615"/>
      <c r="E27" s="615"/>
      <c r="F27" s="615"/>
      <c r="G27" s="615"/>
      <c r="H27" s="612">
        <v>1.4</v>
      </c>
      <c r="I27" s="613">
        <v>0</v>
      </c>
      <c r="J27" s="573"/>
      <c r="K27" s="573"/>
      <c r="L27" s="573"/>
      <c r="M27" s="573"/>
      <c r="N27" s="573"/>
      <c r="O27" s="573"/>
      <c r="P27" s="573"/>
      <c r="Q27" s="576">
        <f>SUMPRODUCT($J$5:$P$5,J27:P27)</f>
        <v>0</v>
      </c>
    </row>
    <row r="28" spans="2:17" ht="15.75">
      <c r="B28" s="616" t="s">
        <v>977</v>
      </c>
      <c r="C28" s="615"/>
      <c r="D28" s="615"/>
      <c r="E28" s="615"/>
      <c r="F28" s="615"/>
      <c r="G28" s="615"/>
      <c r="H28" s="612">
        <v>1.4</v>
      </c>
      <c r="I28" s="613">
        <v>0</v>
      </c>
      <c r="J28" s="573"/>
      <c r="K28" s="573"/>
      <c r="L28" s="573"/>
      <c r="M28" s="573"/>
      <c r="N28" s="573"/>
      <c r="O28" s="573"/>
      <c r="P28" s="573"/>
      <c r="Q28" s="576">
        <f t="shared" ref="Q28:Q29" si="10">SUMPRODUCT($J$5:$P$5,J28:P28)</f>
        <v>0</v>
      </c>
    </row>
    <row r="29" spans="2:17" ht="15.75">
      <c r="B29" s="616" t="s">
        <v>978</v>
      </c>
      <c r="C29" s="615"/>
      <c r="D29" s="615"/>
      <c r="E29" s="615"/>
      <c r="F29" s="615"/>
      <c r="G29" s="615"/>
      <c r="H29" s="612">
        <v>1.4</v>
      </c>
      <c r="I29" s="613">
        <v>0</v>
      </c>
      <c r="J29" s="573"/>
      <c r="K29" s="573"/>
      <c r="L29" s="573"/>
      <c r="M29" s="573"/>
      <c r="N29" s="573"/>
      <c r="O29" s="573"/>
      <c r="P29" s="573"/>
      <c r="Q29" s="576">
        <f t="shared" si="10"/>
        <v>0</v>
      </c>
    </row>
    <row r="30" spans="2:17" ht="15.75">
      <c r="B30" s="617" t="s">
        <v>994</v>
      </c>
      <c r="C30" s="615"/>
      <c r="D30" s="615"/>
      <c r="E30" s="615"/>
      <c r="F30" s="615"/>
      <c r="G30" s="615"/>
      <c r="H30" s="612">
        <v>1.4</v>
      </c>
      <c r="I30" s="613">
        <v>0</v>
      </c>
      <c r="J30" s="573"/>
      <c r="K30" s="573"/>
      <c r="L30" s="573"/>
      <c r="M30" s="573"/>
      <c r="N30" s="573"/>
      <c r="O30" s="573"/>
      <c r="P30" s="573"/>
      <c r="Q30" s="576">
        <f>SUM(Q31:Q33)</f>
        <v>0</v>
      </c>
    </row>
    <row r="31" spans="2:17" ht="15.75">
      <c r="B31" s="616" t="s">
        <v>976</v>
      </c>
      <c r="C31" s="615"/>
      <c r="D31" s="615"/>
      <c r="E31" s="615"/>
      <c r="F31" s="615"/>
      <c r="G31" s="615"/>
      <c r="H31" s="612">
        <v>1.4</v>
      </c>
      <c r="I31" s="613">
        <v>0</v>
      </c>
      <c r="J31" s="573"/>
      <c r="K31" s="573"/>
      <c r="L31" s="573"/>
      <c r="M31" s="573"/>
      <c r="N31" s="573"/>
      <c r="O31" s="573"/>
      <c r="P31" s="573"/>
      <c r="Q31" s="576">
        <f>SUMPRODUCT($J$5:$P$5,J31:P31)</f>
        <v>0</v>
      </c>
    </row>
    <row r="32" spans="2:17" ht="15.75">
      <c r="B32" s="616" t="s">
        <v>977</v>
      </c>
      <c r="C32" s="615"/>
      <c r="D32" s="615"/>
      <c r="E32" s="615"/>
      <c r="F32" s="615"/>
      <c r="G32" s="615"/>
      <c r="H32" s="612">
        <v>1.4</v>
      </c>
      <c r="I32" s="613">
        <v>0</v>
      </c>
      <c r="J32" s="573"/>
      <c r="K32" s="573"/>
      <c r="L32" s="573"/>
      <c r="M32" s="573"/>
      <c r="N32" s="573"/>
      <c r="O32" s="573"/>
      <c r="P32" s="573"/>
      <c r="Q32" s="576">
        <f t="shared" ref="Q32:Q33" si="11">SUMPRODUCT($J$5:$P$5,J32:P32)</f>
        <v>0</v>
      </c>
    </row>
    <row r="33" spans="2:17" ht="15.75">
      <c r="B33" s="616" t="s">
        <v>978</v>
      </c>
      <c r="C33" s="615"/>
      <c r="D33" s="615"/>
      <c r="E33" s="615"/>
      <c r="F33" s="615"/>
      <c r="G33" s="615"/>
      <c r="H33" s="612">
        <v>1.4</v>
      </c>
      <c r="I33" s="613">
        <v>0</v>
      </c>
      <c r="J33" s="573"/>
      <c r="K33" s="573"/>
      <c r="L33" s="573"/>
      <c r="M33" s="573"/>
      <c r="N33" s="573"/>
      <c r="O33" s="573"/>
      <c r="P33" s="573"/>
      <c r="Q33" s="576">
        <f t="shared" si="11"/>
        <v>0</v>
      </c>
    </row>
    <row r="34" spans="2:17" ht="15.75">
      <c r="B34" s="618" t="s">
        <v>66</v>
      </c>
      <c r="C34" s="619">
        <f>C6</f>
        <v>0</v>
      </c>
      <c r="D34" s="619">
        <f t="shared" ref="D34:G34" si="12">D6</f>
        <v>0</v>
      </c>
      <c r="E34" s="619">
        <f t="shared" si="12"/>
        <v>0</v>
      </c>
      <c r="F34" s="619">
        <f t="shared" si="12"/>
        <v>0</v>
      </c>
      <c r="G34" s="619">
        <f t="shared" si="12"/>
        <v>0</v>
      </c>
      <c r="H34" s="612">
        <v>1.4</v>
      </c>
      <c r="I34" s="613">
        <f>(F34+G34)*H34</f>
        <v>0</v>
      </c>
      <c r="J34" s="619">
        <f t="shared" ref="J34:Q34" si="13">J6</f>
        <v>0</v>
      </c>
      <c r="K34" s="619">
        <f t="shared" si="13"/>
        <v>0</v>
      </c>
      <c r="L34" s="619">
        <f t="shared" si="13"/>
        <v>0</v>
      </c>
      <c r="M34" s="619">
        <f t="shared" si="13"/>
        <v>0</v>
      </c>
      <c r="N34" s="619">
        <f t="shared" si="13"/>
        <v>0</v>
      </c>
      <c r="O34" s="619">
        <f t="shared" si="13"/>
        <v>0</v>
      </c>
      <c r="P34" s="619">
        <f t="shared" si="13"/>
        <v>0</v>
      </c>
      <c r="Q34" s="619" t="b">
        <f t="shared" si="13"/>
        <v>0</v>
      </c>
    </row>
  </sheetData>
  <conditionalFormatting sqref="I7:I34">
    <cfRule type="expression" dxfId="26" priority="1">
      <formula>(C7*#REF!)&lt;&gt;SUM(#REF!)</formula>
    </cfRule>
  </conditionalFormatting>
  <pageMargins left="0.7" right="0.7" top="0.75" bottom="0.75" header="0.3" footer="0.3"/>
  <headerFooter>
    <oddHeader>&amp;C&amp;"Calibri"&amp;10&amp;K0078D7 Classification: Restricted to Partners&amp;1#_x000D_</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L53"/>
  <sheetViews>
    <sheetView tabSelected="1" zoomScale="80" zoomScaleNormal="80" workbookViewId="0">
      <pane xSplit="1" ySplit="5" topLeftCell="B6" activePane="bottomRight" state="frozen"/>
      <selection pane="topRight" activeCell="B1" sqref="B1"/>
      <selection pane="bottomLeft" activeCell="A6" sqref="A6"/>
      <selection pane="bottomRight" activeCell="M45" sqref="M45"/>
    </sheetView>
  </sheetViews>
  <sheetFormatPr defaultRowHeight="15.75"/>
  <cols>
    <col min="1" max="1" width="9.5703125" style="11" bestFit="1" customWidth="1"/>
    <col min="2" max="2" width="88.42578125" style="9" customWidth="1"/>
    <col min="3" max="3" width="14.28515625" style="9" bestFit="1" customWidth="1"/>
    <col min="4" max="7" width="14.28515625" style="1" bestFit="1" customWidth="1"/>
    <col min="8" max="9" width="6.85546875" customWidth="1"/>
  </cols>
  <sheetData>
    <row r="1" spans="1:12">
      <c r="A1" s="10" t="s">
        <v>97</v>
      </c>
      <c r="B1" s="236" t="str">
        <f>Info!C2</f>
        <v>სს პროკრედიტ ბანკი</v>
      </c>
    </row>
    <row r="2" spans="1:12">
      <c r="A2" s="10" t="s">
        <v>98</v>
      </c>
      <c r="B2" s="272">
        <v>46022</v>
      </c>
    </row>
    <row r="3" spans="1:12" ht="16.5" thickBot="1">
      <c r="A3" s="10"/>
    </row>
    <row r="4" spans="1:12" ht="15" customHeight="1" thickBot="1">
      <c r="A4" s="29" t="s">
        <v>241</v>
      </c>
      <c r="B4" s="112" t="s">
        <v>128</v>
      </c>
      <c r="C4" s="113"/>
      <c r="D4" s="754" t="s">
        <v>904</v>
      </c>
      <c r="E4" s="755"/>
      <c r="F4" s="755"/>
      <c r="G4" s="756"/>
    </row>
    <row r="5" spans="1:12" ht="15">
      <c r="A5" s="160" t="s">
        <v>25</v>
      </c>
      <c r="B5" s="161"/>
      <c r="C5" s="256" t="str">
        <f>INT((MONTH($B$2))/3)&amp;"Q"&amp;"-"&amp;YEAR($B$2)</f>
        <v>4Q-2025</v>
      </c>
      <c r="D5" s="256" t="str">
        <f>IF(INT(MONTH($B$2))=3, "4"&amp;"Q"&amp;"-"&amp;YEAR($B$2)-1, IF(INT(MONTH($B$2))=6, "1"&amp;"Q"&amp;"-"&amp;YEAR($B$2), IF(INT(MONTH($B$2))=9, "2"&amp;"Q"&amp;"-"&amp;YEAR($B$2),IF(INT(MONTH($B$2))=12, "3"&amp;"Q"&amp;"-"&amp;YEAR($B$2), 0))))</f>
        <v>3Q-2025</v>
      </c>
      <c r="E5" s="256" t="str">
        <f>IF(INT(MONTH($B$2))=3, "3"&amp;"Q"&amp;"-"&amp;YEAR($B$2)-1, IF(INT(MONTH($B$2))=6, "4"&amp;"Q"&amp;"-"&amp;YEAR($B$2)-1, IF(INT(MONTH($B$2))=9, "1"&amp;"Q"&amp;"-"&amp;YEAR($B$2),IF(INT(MONTH($B$2))=12, "2"&amp;"Q"&amp;"-"&amp;YEAR($B$2), 0))))</f>
        <v>2Q-2025</v>
      </c>
      <c r="F5" s="256" t="str">
        <f>IF(INT(MONTH($B$2))=3, "2"&amp;"Q"&amp;"-"&amp;YEAR($B$2)-1, IF(INT(MONTH($B$2))=6, "3"&amp;"Q"&amp;"-"&amp;YEAR($B$2)-1, IF(INT(MONTH($B$2))=9, "4"&amp;"Q"&amp;"-"&amp;YEAR($B$2)-1,IF(INT(MONTH($B$2))=12, "1"&amp;"Q"&amp;"-"&amp;YEAR($B$2), 0))))</f>
        <v>1Q-2025</v>
      </c>
      <c r="G5" s="257" t="str">
        <f>IF(INT(MONTH($B$2))=3, "1"&amp;"Q"&amp;"-"&amp;YEAR($B$2)-1, IF(INT(MONTH($B$2))=6, "2"&amp;"Q"&amp;"-"&amp;YEAR($B$2)-1, IF(INT(MONTH($B$2))=9, "3"&amp;"Q"&amp;"-"&amp;YEAR($B$2)-1,IF(INT(MONTH($B$2))=12, "4"&amp;"Q"&amp;"-"&amp;YEAR($B$2)-1, 0))))</f>
        <v>4Q-2024</v>
      </c>
    </row>
    <row r="6" spans="1:12" ht="15">
      <c r="A6" s="258"/>
      <c r="B6" s="259" t="s">
        <v>95</v>
      </c>
      <c r="C6" s="162"/>
      <c r="D6" s="162"/>
      <c r="E6" s="162"/>
      <c r="F6" s="162"/>
      <c r="G6" s="163"/>
    </row>
    <row r="7" spans="1:12" ht="15">
      <c r="A7" s="258"/>
      <c r="B7" s="260" t="s">
        <v>99</v>
      </c>
      <c r="C7" s="162"/>
      <c r="D7" s="162"/>
      <c r="E7" s="162"/>
      <c r="F7" s="162"/>
      <c r="G7" s="163"/>
    </row>
    <row r="8" spans="1:12" ht="15">
      <c r="A8" s="240">
        <v>1</v>
      </c>
      <c r="B8" s="241" t="s">
        <v>22</v>
      </c>
      <c r="C8" s="261">
        <v>311083274.74191421</v>
      </c>
      <c r="D8" s="262">
        <v>324538128.36414802</v>
      </c>
      <c r="E8" s="262">
        <v>318755802.75034606</v>
      </c>
      <c r="F8" s="262">
        <v>309359973.20309991</v>
      </c>
      <c r="G8" s="263">
        <v>303620566.62309992</v>
      </c>
      <c r="H8" s="734"/>
      <c r="I8" s="734"/>
      <c r="J8" s="734"/>
      <c r="K8" s="734"/>
      <c r="L8" s="734"/>
    </row>
    <row r="9" spans="1:12" ht="15">
      <c r="A9" s="240">
        <v>2</v>
      </c>
      <c r="B9" s="241" t="s">
        <v>75</v>
      </c>
      <c r="C9" s="261">
        <v>311083274.74191421</v>
      </c>
      <c r="D9" s="262">
        <v>324538128.36414802</v>
      </c>
      <c r="E9" s="262">
        <v>318755802.75034606</v>
      </c>
      <c r="F9" s="262">
        <v>309359973.20309991</v>
      </c>
      <c r="G9" s="263">
        <v>303620566.62309992</v>
      </c>
      <c r="H9" s="734"/>
      <c r="I9" s="734"/>
      <c r="J9" s="734"/>
      <c r="K9" s="734"/>
      <c r="L9" s="734"/>
    </row>
    <row r="10" spans="1:12" ht="15">
      <c r="A10" s="240">
        <v>3</v>
      </c>
      <c r="B10" s="241" t="s">
        <v>74</v>
      </c>
      <c r="C10" s="261">
        <v>370987074.74191421</v>
      </c>
      <c r="D10" s="262">
        <v>366032828.36414802</v>
      </c>
      <c r="E10" s="262">
        <v>341083702.75034606</v>
      </c>
      <c r="F10" s="262">
        <v>330278073.20309991</v>
      </c>
      <c r="G10" s="263">
        <v>324082966.62309992</v>
      </c>
      <c r="H10" s="734"/>
      <c r="I10" s="734"/>
      <c r="J10" s="734"/>
      <c r="K10" s="734"/>
      <c r="L10" s="734"/>
    </row>
    <row r="11" spans="1:12" ht="15">
      <c r="A11" s="240">
        <v>4</v>
      </c>
      <c r="B11" s="241" t="s">
        <v>414</v>
      </c>
      <c r="C11" s="261">
        <v>196743145.15668181</v>
      </c>
      <c r="D11" s="262">
        <v>199399695.80950013</v>
      </c>
      <c r="E11" s="262">
        <v>194874709.91571534</v>
      </c>
      <c r="F11" s="262">
        <v>191493889.65699655</v>
      </c>
      <c r="G11" s="263">
        <v>182979646.26926133</v>
      </c>
      <c r="H11" s="734"/>
      <c r="I11" s="734"/>
      <c r="J11" s="734"/>
      <c r="K11" s="734"/>
      <c r="L11" s="734"/>
    </row>
    <row r="12" spans="1:12" ht="15">
      <c r="A12" s="240">
        <v>5</v>
      </c>
      <c r="B12" s="241" t="s">
        <v>415</v>
      </c>
      <c r="C12" s="261">
        <v>238987574.71889156</v>
      </c>
      <c r="D12" s="262">
        <v>241842832.83921999</v>
      </c>
      <c r="E12" s="262">
        <v>236551555.59378558</v>
      </c>
      <c r="F12" s="262">
        <v>232283133.11608824</v>
      </c>
      <c r="G12" s="263">
        <v>222841598.17145082</v>
      </c>
      <c r="H12" s="734"/>
      <c r="I12" s="734"/>
      <c r="J12" s="734"/>
      <c r="K12" s="734"/>
      <c r="L12" s="734"/>
    </row>
    <row r="13" spans="1:12" ht="15">
      <c r="A13" s="240">
        <v>6</v>
      </c>
      <c r="B13" s="241" t="s">
        <v>416</v>
      </c>
      <c r="C13" s="261">
        <v>294992621.82573819</v>
      </c>
      <c r="D13" s="262">
        <v>298117285.88109416</v>
      </c>
      <c r="E13" s="262">
        <v>291802459.33266073</v>
      </c>
      <c r="F13" s="262">
        <v>286357009.81128186</v>
      </c>
      <c r="G13" s="263">
        <v>275689653.71680266</v>
      </c>
      <c r="H13" s="734"/>
      <c r="I13" s="734"/>
      <c r="J13" s="734"/>
      <c r="K13" s="734"/>
      <c r="L13" s="734"/>
    </row>
    <row r="14" spans="1:12" ht="15">
      <c r="A14" s="258"/>
      <c r="B14" s="259" t="s">
        <v>418</v>
      </c>
      <c r="C14" s="162"/>
      <c r="D14" s="162"/>
      <c r="E14" s="162"/>
      <c r="F14" s="162"/>
      <c r="G14" s="163"/>
      <c r="H14" s="734"/>
      <c r="I14" s="734"/>
      <c r="J14" s="734"/>
      <c r="K14" s="734"/>
      <c r="L14" s="734"/>
    </row>
    <row r="15" spans="1:12" ht="21.95" customHeight="1">
      <c r="A15" s="240">
        <v>7</v>
      </c>
      <c r="B15" s="241" t="s">
        <v>417</v>
      </c>
      <c r="C15" s="264">
        <v>1597031194.9684794</v>
      </c>
      <c r="D15" s="262">
        <v>1627236410.5224457</v>
      </c>
      <c r="E15" s="262">
        <v>1569205817.3745394</v>
      </c>
      <c r="F15" s="262">
        <v>1534514146.277276</v>
      </c>
      <c r="G15" s="263">
        <v>1512851561.3898034</v>
      </c>
      <c r="H15" s="734"/>
      <c r="I15" s="734"/>
      <c r="J15" s="734"/>
      <c r="K15" s="734"/>
      <c r="L15" s="734"/>
    </row>
    <row r="16" spans="1:12" ht="15">
      <c r="A16" s="258"/>
      <c r="B16" s="259" t="s">
        <v>421</v>
      </c>
      <c r="C16" s="162"/>
      <c r="D16" s="162"/>
      <c r="E16" s="162"/>
      <c r="F16" s="162"/>
      <c r="G16" s="163"/>
      <c r="H16" s="734"/>
      <c r="I16" s="734"/>
      <c r="J16" s="734"/>
      <c r="K16" s="734"/>
      <c r="L16" s="734"/>
    </row>
    <row r="17" spans="1:12" ht="15">
      <c r="A17" s="240"/>
      <c r="B17" s="260" t="s">
        <v>967</v>
      </c>
      <c r="C17" s="162"/>
      <c r="D17" s="162"/>
      <c r="E17" s="162"/>
      <c r="F17" s="162"/>
      <c r="G17" s="163"/>
      <c r="H17" s="734"/>
      <c r="I17" s="734"/>
      <c r="J17" s="734"/>
      <c r="K17" s="734"/>
      <c r="L17" s="734"/>
    </row>
    <row r="18" spans="1:12" ht="15">
      <c r="A18" s="240">
        <v>8</v>
      </c>
      <c r="B18" s="241" t="s">
        <v>412</v>
      </c>
      <c r="C18" s="273">
        <v>0.19478847734596322</v>
      </c>
      <c r="D18" s="274">
        <v>0.1994412897016917</v>
      </c>
      <c r="E18" s="274">
        <v>0.20313192776946298</v>
      </c>
      <c r="F18" s="274">
        <v>0.20160125206639881</v>
      </c>
      <c r="G18" s="275">
        <v>0.20069422167510897</v>
      </c>
      <c r="H18" s="734"/>
      <c r="I18" s="734"/>
      <c r="J18" s="734"/>
      <c r="K18" s="734"/>
      <c r="L18" s="734"/>
    </row>
    <row r="19" spans="1:12" ht="15" customHeight="1">
      <c r="A19" s="240">
        <v>9</v>
      </c>
      <c r="B19" s="241" t="s">
        <v>411</v>
      </c>
      <c r="C19" s="273">
        <v>0.19478847734596322</v>
      </c>
      <c r="D19" s="274">
        <v>0.1994412897016917</v>
      </c>
      <c r="E19" s="274">
        <v>0.20313192776946298</v>
      </c>
      <c r="F19" s="274">
        <v>0.20160125206639881</v>
      </c>
      <c r="G19" s="275">
        <v>0.20069422167510897</v>
      </c>
      <c r="H19" s="734"/>
      <c r="I19" s="734"/>
      <c r="J19" s="734"/>
      <c r="K19" s="734"/>
      <c r="L19" s="734"/>
    </row>
    <row r="20" spans="1:12" ht="15">
      <c r="A20" s="240">
        <v>10</v>
      </c>
      <c r="B20" s="241" t="s">
        <v>413</v>
      </c>
      <c r="C20" s="273">
        <v>0.23229795129282768</v>
      </c>
      <c r="D20" s="274">
        <v>0.22494139511457242</v>
      </c>
      <c r="E20" s="274">
        <v>0.21736071774256999</v>
      </c>
      <c r="F20" s="274">
        <v>0.21523299345552005</v>
      </c>
      <c r="G20" s="275">
        <v>0.2142199372986576</v>
      </c>
      <c r="H20" s="734"/>
      <c r="I20" s="734"/>
      <c r="J20" s="734"/>
      <c r="K20" s="734"/>
      <c r="L20" s="734"/>
    </row>
    <row r="21" spans="1:12" ht="15">
      <c r="A21" s="240">
        <v>11</v>
      </c>
      <c r="B21" s="241" t="s">
        <v>414</v>
      </c>
      <c r="C21" s="273">
        <v>0.12319305081612068</v>
      </c>
      <c r="D21" s="274">
        <v>0.12253886068434287</v>
      </c>
      <c r="E21" s="274">
        <v>0.12418683881873635</v>
      </c>
      <c r="F21" s="274">
        <v>0.12479121819864601</v>
      </c>
      <c r="G21" s="275">
        <v>0.12095016519741328</v>
      </c>
      <c r="H21" s="734"/>
      <c r="I21" s="734"/>
      <c r="J21" s="734"/>
      <c r="K21" s="734"/>
      <c r="L21" s="734"/>
    </row>
    <row r="22" spans="1:12" ht="15">
      <c r="A22" s="240">
        <v>12</v>
      </c>
      <c r="B22" s="241" t="s">
        <v>415</v>
      </c>
      <c r="C22" s="273">
        <v>0.14964490078329901</v>
      </c>
      <c r="D22" s="274">
        <v>0.14862181750319436</v>
      </c>
      <c r="E22" s="274">
        <v>0.15074603533497177</v>
      </c>
      <c r="F22" s="274">
        <v>0.15137242864759898</v>
      </c>
      <c r="G22" s="275">
        <v>0.14729905025628165</v>
      </c>
      <c r="H22" s="734"/>
      <c r="I22" s="734"/>
      <c r="J22" s="734"/>
      <c r="K22" s="734"/>
      <c r="L22" s="734"/>
    </row>
    <row r="23" spans="1:12" ht="15">
      <c r="A23" s="240">
        <v>13</v>
      </c>
      <c r="B23" s="241" t="s">
        <v>416</v>
      </c>
      <c r="C23" s="273">
        <v>0.18471312442432314</v>
      </c>
      <c r="D23" s="274">
        <v>0.18320465542273584</v>
      </c>
      <c r="E23" s="274">
        <v>0.18595550443528153</v>
      </c>
      <c r="F23" s="274">
        <v>0.18661086344885291</v>
      </c>
      <c r="G23" s="275">
        <v>0.18223179375479265</v>
      </c>
      <c r="H23" s="734"/>
      <c r="I23" s="734"/>
      <c r="J23" s="734"/>
      <c r="K23" s="734"/>
      <c r="L23" s="734"/>
    </row>
    <row r="24" spans="1:12" ht="15">
      <c r="A24" s="258"/>
      <c r="B24" s="259" t="s">
        <v>952</v>
      </c>
      <c r="C24" s="162"/>
      <c r="D24" s="162"/>
      <c r="E24" s="162"/>
      <c r="F24" s="162"/>
      <c r="G24" s="163"/>
      <c r="H24" s="734"/>
      <c r="I24" s="734"/>
      <c r="J24" s="734"/>
      <c r="K24" s="734"/>
      <c r="L24" s="734"/>
    </row>
    <row r="25" spans="1:12" ht="25.5">
      <c r="A25" s="240">
        <v>14</v>
      </c>
      <c r="B25" s="241" t="s">
        <v>953</v>
      </c>
      <c r="C25" s="273"/>
      <c r="D25" s="274"/>
      <c r="E25" s="274"/>
      <c r="F25" s="274"/>
      <c r="G25" s="275"/>
      <c r="H25" s="734"/>
      <c r="I25" s="734"/>
      <c r="J25" s="734"/>
      <c r="K25" s="734"/>
      <c r="L25" s="734"/>
    </row>
    <row r="26" spans="1:12" ht="15">
      <c r="A26" s="258"/>
      <c r="B26" s="259" t="s">
        <v>6</v>
      </c>
      <c r="C26" s="162"/>
      <c r="D26" s="162"/>
      <c r="E26" s="162"/>
      <c r="F26" s="162"/>
      <c r="G26" s="163"/>
      <c r="H26" s="734"/>
      <c r="I26" s="734"/>
      <c r="J26" s="734"/>
      <c r="K26" s="734"/>
      <c r="L26" s="734"/>
    </row>
    <row r="27" spans="1:12" ht="15" customHeight="1">
      <c r="A27" s="265">
        <v>15</v>
      </c>
      <c r="B27" s="266" t="s">
        <v>7</v>
      </c>
      <c r="C27" s="627">
        <v>7.1323788597767321E-2</v>
      </c>
      <c r="D27" s="628">
        <v>7.0614177613413737E-2</v>
      </c>
      <c r="E27" s="628">
        <v>6.9621950121203063E-2</v>
      </c>
      <c r="F27" s="628">
        <v>6.8758395262418004E-2</v>
      </c>
      <c r="G27" s="629">
        <v>6.9780707621358601E-2</v>
      </c>
      <c r="H27" s="734"/>
      <c r="I27" s="734"/>
      <c r="J27" s="734"/>
      <c r="K27" s="734"/>
      <c r="L27" s="734"/>
    </row>
    <row r="28" spans="1:12" ht="15">
      <c r="A28" s="265">
        <v>16</v>
      </c>
      <c r="B28" s="266" t="s">
        <v>8</v>
      </c>
      <c r="C28" s="627">
        <v>3.4531855102917237E-2</v>
      </c>
      <c r="D28" s="628">
        <v>3.3840342999102484E-2</v>
      </c>
      <c r="E28" s="628">
        <v>3.2972608026123208E-2</v>
      </c>
      <c r="F28" s="628">
        <v>3.1859874011236043E-2</v>
      </c>
      <c r="G28" s="629">
        <v>3.0293640374728949E-2</v>
      </c>
      <c r="H28" s="734"/>
      <c r="I28" s="734"/>
      <c r="J28" s="734"/>
      <c r="K28" s="734"/>
      <c r="L28" s="734"/>
    </row>
    <row r="29" spans="1:12" ht="15">
      <c r="A29" s="265">
        <v>17</v>
      </c>
      <c r="B29" s="266" t="s">
        <v>9</v>
      </c>
      <c r="C29" s="627">
        <v>2.3313000079103807E-2</v>
      </c>
      <c r="D29" s="628">
        <v>2.327751501863962E-2</v>
      </c>
      <c r="E29" s="628">
        <v>2.2402725494895984E-2</v>
      </c>
      <c r="F29" s="628">
        <v>2.0653388814547789E-2</v>
      </c>
      <c r="G29" s="629">
        <v>2.4549219474855343E-2</v>
      </c>
      <c r="H29" s="734"/>
      <c r="I29" s="734"/>
      <c r="J29" s="734"/>
      <c r="K29" s="734"/>
      <c r="L29" s="734"/>
    </row>
    <row r="30" spans="1:12" ht="15">
      <c r="A30" s="265">
        <v>18</v>
      </c>
      <c r="B30" s="266" t="s">
        <v>129</v>
      </c>
      <c r="C30" s="627">
        <v>3.6791933494850083E-2</v>
      </c>
      <c r="D30" s="628">
        <v>3.6773834614311253E-2</v>
      </c>
      <c r="E30" s="628">
        <v>3.6649342095079855E-2</v>
      </c>
      <c r="F30" s="628">
        <v>3.6898521251181961E-2</v>
      </c>
      <c r="G30" s="629">
        <v>3.9487067246629648E-2</v>
      </c>
      <c r="H30" s="734"/>
      <c r="I30" s="734"/>
      <c r="J30" s="734"/>
      <c r="K30" s="734"/>
      <c r="L30" s="734"/>
    </row>
    <row r="31" spans="1:12" ht="15">
      <c r="A31" s="265">
        <v>19</v>
      </c>
      <c r="B31" s="266" t="s">
        <v>10</v>
      </c>
      <c r="C31" s="627">
        <v>1.3908084855300793E-2</v>
      </c>
      <c r="D31" s="628">
        <v>1.4430891977140843E-2</v>
      </c>
      <c r="E31" s="628">
        <v>1.5460470219658734E-2</v>
      </c>
      <c r="F31" s="628">
        <v>1.1380657980418922E-2</v>
      </c>
      <c r="G31" s="629">
        <v>1.7131879753833436E-2</v>
      </c>
      <c r="H31" s="734"/>
      <c r="I31" s="734"/>
      <c r="J31" s="734"/>
      <c r="K31" s="734"/>
      <c r="L31" s="734"/>
    </row>
    <row r="32" spans="1:12" ht="15">
      <c r="A32" s="265">
        <v>20</v>
      </c>
      <c r="B32" s="266" t="s">
        <v>11</v>
      </c>
      <c r="C32" s="627">
        <v>8.7430228791326378E-2</v>
      </c>
      <c r="D32" s="628">
        <v>8.9280096223297287E-2</v>
      </c>
      <c r="E32" s="628">
        <v>9.4690398685658789E-2</v>
      </c>
      <c r="F32" s="628">
        <v>6.9610190115209802E-2</v>
      </c>
      <c r="G32" s="629">
        <v>0.10285042621838736</v>
      </c>
      <c r="H32" s="734"/>
      <c r="I32" s="734"/>
      <c r="J32" s="734"/>
      <c r="K32" s="734"/>
      <c r="L32" s="734"/>
    </row>
    <row r="33" spans="1:12" ht="15">
      <c r="A33" s="258"/>
      <c r="B33" s="259" t="s">
        <v>12</v>
      </c>
      <c r="C33" s="162"/>
      <c r="D33" s="162"/>
      <c r="E33" s="162"/>
      <c r="F33" s="162"/>
      <c r="G33" s="163"/>
      <c r="H33" s="734"/>
      <c r="I33" s="734"/>
      <c r="J33" s="734"/>
      <c r="K33" s="734"/>
      <c r="L33" s="734"/>
    </row>
    <row r="34" spans="1:12" ht="15">
      <c r="A34" s="265">
        <v>21</v>
      </c>
      <c r="B34" s="266" t="s">
        <v>13</v>
      </c>
      <c r="C34" s="627">
        <v>2.3987361494589896E-2</v>
      </c>
      <c r="D34" s="628">
        <v>2.3960365520297067E-2</v>
      </c>
      <c r="E34" s="628">
        <v>2.5280807833232308E-2</v>
      </c>
      <c r="F34" s="628">
        <v>2.3614136519359522E-2</v>
      </c>
      <c r="G34" s="629">
        <v>2.3599030941356926E-2</v>
      </c>
      <c r="H34" s="734"/>
      <c r="I34" s="734"/>
      <c r="J34" s="734"/>
      <c r="K34" s="734"/>
      <c r="L34" s="734"/>
    </row>
    <row r="35" spans="1:12" ht="15" customHeight="1">
      <c r="A35" s="265">
        <v>22</v>
      </c>
      <c r="B35" s="266" t="s">
        <v>917</v>
      </c>
      <c r="C35" s="627">
        <v>2.160303385508823E-2</v>
      </c>
      <c r="D35" s="628">
        <v>2.0607151662197804E-2</v>
      </c>
      <c r="E35" s="628">
        <v>2.0534034583830664E-2</v>
      </c>
      <c r="F35" s="628">
        <v>2.0426039991474649E-2</v>
      </c>
      <c r="G35" s="629">
        <v>2.1431608154555849E-2</v>
      </c>
      <c r="H35" s="734"/>
      <c r="I35" s="734"/>
      <c r="J35" s="734"/>
      <c r="K35" s="734"/>
      <c r="L35" s="734"/>
    </row>
    <row r="36" spans="1:12" ht="15">
      <c r="A36" s="265">
        <v>23</v>
      </c>
      <c r="B36" s="266" t="s">
        <v>14</v>
      </c>
      <c r="C36" s="627">
        <v>0.62821522798593232</v>
      </c>
      <c r="D36" s="628">
        <v>0.62958830675012312</v>
      </c>
      <c r="E36" s="628">
        <v>0.65031741100192997</v>
      </c>
      <c r="F36" s="628">
        <v>0.65271714898810484</v>
      </c>
      <c r="G36" s="629">
        <v>0.64093807435278005</v>
      </c>
      <c r="H36" s="734"/>
      <c r="I36" s="734"/>
      <c r="J36" s="734"/>
      <c r="K36" s="734"/>
      <c r="L36" s="734"/>
    </row>
    <row r="37" spans="1:12" ht="15" customHeight="1">
      <c r="A37" s="265">
        <v>24</v>
      </c>
      <c r="B37" s="266" t="s">
        <v>15</v>
      </c>
      <c r="C37" s="627">
        <v>0.63422127987425514</v>
      </c>
      <c r="D37" s="628">
        <v>0.6404639160129445</v>
      </c>
      <c r="E37" s="628">
        <v>0.6389921245045681</v>
      </c>
      <c r="F37" s="628">
        <v>0.64161980828613918</v>
      </c>
      <c r="G37" s="629">
        <v>0.63643392720506897</v>
      </c>
      <c r="H37" s="734"/>
      <c r="I37" s="734"/>
      <c r="J37" s="734"/>
      <c r="K37" s="734"/>
      <c r="L37" s="734"/>
    </row>
    <row r="38" spans="1:12" ht="15">
      <c r="A38" s="265">
        <v>25</v>
      </c>
      <c r="B38" s="266" t="s">
        <v>16</v>
      </c>
      <c r="C38" s="627">
        <v>5.0396015228621277E-2</v>
      </c>
      <c r="D38" s="628">
        <v>5.9632761609239721E-2</v>
      </c>
      <c r="E38" s="628">
        <v>4.5285497523498669E-2</v>
      </c>
      <c r="F38" s="628">
        <v>2.0701892365536882E-2</v>
      </c>
      <c r="G38" s="629">
        <v>0.1205244993768104</v>
      </c>
      <c r="H38" s="734"/>
      <c r="I38" s="734"/>
      <c r="J38" s="734"/>
      <c r="K38" s="734"/>
      <c r="L38" s="734"/>
    </row>
    <row r="39" spans="1:12" ht="15" customHeight="1">
      <c r="A39" s="258"/>
      <c r="B39" s="259" t="s">
        <v>17</v>
      </c>
      <c r="C39" s="162"/>
      <c r="D39" s="162"/>
      <c r="E39" s="162"/>
      <c r="F39" s="162"/>
      <c r="G39" s="163"/>
      <c r="H39" s="734"/>
      <c r="I39" s="734"/>
      <c r="J39" s="734"/>
      <c r="K39" s="734"/>
      <c r="L39" s="734"/>
    </row>
    <row r="40" spans="1:12" ht="15" customHeight="1">
      <c r="A40" s="265">
        <v>26</v>
      </c>
      <c r="B40" s="266" t="s">
        <v>18</v>
      </c>
      <c r="C40" s="627">
        <v>0.35790500773476924</v>
      </c>
      <c r="D40" s="627">
        <v>0.33825570233706653</v>
      </c>
      <c r="E40" s="627">
        <v>0.28218290648486394</v>
      </c>
      <c r="F40" s="627">
        <v>0.27876906904448046</v>
      </c>
      <c r="G40" s="630">
        <v>0.29477849216568713</v>
      </c>
      <c r="H40" s="734"/>
      <c r="I40" s="734"/>
      <c r="J40" s="734"/>
      <c r="K40" s="734"/>
      <c r="L40" s="734"/>
    </row>
    <row r="41" spans="1:12" ht="15" customHeight="1">
      <c r="A41" s="265">
        <v>27</v>
      </c>
      <c r="B41" s="266" t="s">
        <v>19</v>
      </c>
      <c r="C41" s="627">
        <v>0.74036798397460379</v>
      </c>
      <c r="D41" s="627">
        <v>0.76206285215036162</v>
      </c>
      <c r="E41" s="627">
        <v>0.75134389474157226</v>
      </c>
      <c r="F41" s="627">
        <v>0.76384780056893731</v>
      </c>
      <c r="G41" s="630">
        <v>0.75733802761853342</v>
      </c>
      <c r="H41" s="734"/>
      <c r="I41" s="734"/>
      <c r="J41" s="734"/>
      <c r="K41" s="734"/>
      <c r="L41" s="734"/>
    </row>
    <row r="42" spans="1:12" ht="15" customHeight="1">
      <c r="A42" s="265">
        <v>28</v>
      </c>
      <c r="B42" s="267" t="s">
        <v>20</v>
      </c>
      <c r="C42" s="627">
        <v>0.36140293227806614</v>
      </c>
      <c r="D42" s="627">
        <v>0.36488199714451236</v>
      </c>
      <c r="E42" s="627">
        <v>0.35243459259915222</v>
      </c>
      <c r="F42" s="627">
        <v>0.37068677532262612</v>
      </c>
      <c r="G42" s="630">
        <v>0.3934839504494082</v>
      </c>
      <c r="H42" s="734"/>
      <c r="I42" s="734"/>
      <c r="J42" s="734"/>
      <c r="K42" s="734"/>
      <c r="L42" s="734"/>
    </row>
    <row r="43" spans="1:12" ht="15" customHeight="1">
      <c r="A43" s="271"/>
      <c r="B43" s="259" t="s">
        <v>344</v>
      </c>
      <c r="C43" s="162"/>
      <c r="D43" s="162"/>
      <c r="E43" s="162"/>
      <c r="F43" s="162"/>
      <c r="G43" s="163"/>
      <c r="H43" s="734"/>
      <c r="I43" s="734"/>
      <c r="J43" s="734"/>
      <c r="K43" s="734"/>
      <c r="L43" s="734"/>
    </row>
    <row r="44" spans="1:12" ht="15" customHeight="1">
      <c r="A44" s="265">
        <v>29</v>
      </c>
      <c r="B44" s="314" t="s">
        <v>328</v>
      </c>
      <c r="C44" s="267">
        <v>807984378.90080702</v>
      </c>
      <c r="D44" s="267">
        <v>732471155.686867</v>
      </c>
      <c r="E44" s="267">
        <v>559272608.18237603</v>
      </c>
      <c r="F44" s="267">
        <v>530886326.76532501</v>
      </c>
      <c r="G44" s="270">
        <v>553177760.01993299</v>
      </c>
      <c r="H44" s="734"/>
      <c r="I44" s="734"/>
      <c r="J44" s="734"/>
      <c r="K44" s="734"/>
      <c r="L44" s="734"/>
    </row>
    <row r="45" spans="1:12" ht="15">
      <c r="A45" s="265">
        <v>30</v>
      </c>
      <c r="B45" s="266" t="s">
        <v>329</v>
      </c>
      <c r="C45" s="267">
        <v>381691708.90164661</v>
      </c>
      <c r="D45" s="268">
        <v>350650292.40548497</v>
      </c>
      <c r="E45" s="268">
        <v>300738249.94808704</v>
      </c>
      <c r="F45" s="268">
        <v>308797795.43948656</v>
      </c>
      <c r="G45" s="269">
        <v>373720040.40682596</v>
      </c>
      <c r="H45" s="734"/>
      <c r="I45" s="734"/>
      <c r="J45" s="734"/>
      <c r="K45" s="734"/>
      <c r="L45" s="734"/>
    </row>
    <row r="46" spans="1:12" ht="15">
      <c r="A46" s="309">
        <v>31</v>
      </c>
      <c r="B46" s="310" t="s">
        <v>327</v>
      </c>
      <c r="C46" s="627">
        <v>2.1168507464462802</v>
      </c>
      <c r="D46" s="627">
        <v>2.0888936115297803</v>
      </c>
      <c r="E46" s="627">
        <v>1.8596657002523516</v>
      </c>
      <c r="F46" s="627">
        <v>1.7192037462889205</v>
      </c>
      <c r="G46" s="630">
        <v>1.480192925746642</v>
      </c>
      <c r="H46" s="734"/>
      <c r="I46" s="734"/>
      <c r="J46" s="734"/>
      <c r="K46" s="734"/>
      <c r="L46" s="734"/>
    </row>
    <row r="47" spans="1:12" ht="15">
      <c r="A47" s="309"/>
      <c r="B47" s="259" t="s">
        <v>422</v>
      </c>
      <c r="C47" s="162"/>
      <c r="D47" s="162"/>
      <c r="E47" s="162"/>
      <c r="F47" s="162"/>
      <c r="G47" s="163"/>
      <c r="H47" s="734"/>
      <c r="I47" s="734"/>
      <c r="J47" s="734"/>
      <c r="K47" s="734"/>
      <c r="L47" s="734"/>
    </row>
    <row r="48" spans="1:12" ht="15">
      <c r="A48" s="309">
        <v>32</v>
      </c>
      <c r="B48" s="310" t="s">
        <v>429</v>
      </c>
      <c r="C48" s="311">
        <v>1683756534.65977</v>
      </c>
      <c r="D48" s="312">
        <v>1629925660.8939877</v>
      </c>
      <c r="E48" s="312">
        <v>1510029376.9355621</v>
      </c>
      <c r="F48" s="312">
        <v>1510327447.0496347</v>
      </c>
      <c r="G48" s="313">
        <v>1509951808.3220439</v>
      </c>
      <c r="H48" s="734"/>
      <c r="I48" s="734"/>
      <c r="J48" s="734"/>
      <c r="K48" s="734"/>
      <c r="L48" s="734"/>
    </row>
    <row r="49" spans="1:12" ht="15">
      <c r="A49" s="309">
        <v>33</v>
      </c>
      <c r="B49" s="310" t="s">
        <v>442</v>
      </c>
      <c r="C49" s="311">
        <v>1068910411.5093459</v>
      </c>
      <c r="D49" s="312">
        <v>1077889197.4399605</v>
      </c>
      <c r="E49" s="312">
        <v>1078292221.5848043</v>
      </c>
      <c r="F49" s="312">
        <v>1029224084.6639426</v>
      </c>
      <c r="G49" s="313">
        <v>1013595147.6797916</v>
      </c>
      <c r="H49" s="734"/>
      <c r="I49" s="734"/>
      <c r="J49" s="734"/>
      <c r="K49" s="734"/>
      <c r="L49" s="734"/>
    </row>
    <row r="50" spans="1:12" thickBot="1">
      <c r="A50" s="58">
        <v>34</v>
      </c>
      <c r="B50" s="135" t="s">
        <v>456</v>
      </c>
      <c r="C50" s="631">
        <v>1.5752082836224186</v>
      </c>
      <c r="D50" s="632">
        <v>1.5121458353652126</v>
      </c>
      <c r="E50" s="632">
        <v>1.4003897521547717</v>
      </c>
      <c r="F50" s="632">
        <v>1.4674427751491841</v>
      </c>
      <c r="G50" s="633">
        <v>1.4896991286693275</v>
      </c>
      <c r="H50" s="734"/>
      <c r="I50" s="734"/>
      <c r="J50" s="734"/>
      <c r="K50" s="734"/>
      <c r="L50" s="734"/>
    </row>
    <row r="51" spans="1:12">
      <c r="A51" s="12"/>
    </row>
    <row r="52" spans="1:12">
      <c r="B52" s="14"/>
    </row>
    <row r="53" spans="1:12" ht="65.25">
      <c r="B53" s="198" t="s">
        <v>343</v>
      </c>
    </row>
  </sheetData>
  <mergeCells count="1">
    <mergeCell ref="D4:G4"/>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D39"/>
  <sheetViews>
    <sheetView topLeftCell="A4" zoomScale="80" zoomScaleNormal="80" workbookViewId="0">
      <selection activeCell="I25" sqref="I25"/>
    </sheetView>
  </sheetViews>
  <sheetFormatPr defaultRowHeight="15"/>
  <cols>
    <col min="1" max="1" width="11.42578125" customWidth="1"/>
    <col min="2" max="2" width="76.85546875" style="2" customWidth="1"/>
    <col min="3" max="3" width="22.85546875" customWidth="1"/>
  </cols>
  <sheetData>
    <row r="1" spans="1:4">
      <c r="A1" s="1" t="s">
        <v>97</v>
      </c>
      <c r="B1" t="str">
        <f>Info!C2</f>
        <v>სს პროკრედიტ ბანკი</v>
      </c>
    </row>
    <row r="2" spans="1:4">
      <c r="A2" s="1" t="s">
        <v>98</v>
      </c>
      <c r="B2" s="272">
        <f>'1. key ratios'!B2</f>
        <v>46022</v>
      </c>
    </row>
    <row r="3" spans="1:4">
      <c r="A3" s="1"/>
      <c r="B3"/>
    </row>
    <row r="4" spans="1:4">
      <c r="A4" s="1" t="s">
        <v>406</v>
      </c>
      <c r="B4" t="s">
        <v>375</v>
      </c>
    </row>
    <row r="5" spans="1:4">
      <c r="A5" s="580"/>
      <c r="B5" s="580" t="s">
        <v>376</v>
      </c>
      <c r="C5" s="581"/>
    </row>
    <row r="6" spans="1:4">
      <c r="A6" s="582">
        <v>1</v>
      </c>
      <c r="B6" s="583" t="s">
        <v>376</v>
      </c>
      <c r="C6" s="584">
        <v>2264767631.2658238</v>
      </c>
      <c r="D6" s="736"/>
    </row>
    <row r="7" spans="1:4">
      <c r="A7" s="582">
        <v>2</v>
      </c>
      <c r="B7" s="583" t="s">
        <v>377</v>
      </c>
      <c r="C7" s="584">
        <v>-14315615.68</v>
      </c>
      <c r="D7" s="736"/>
    </row>
    <row r="8" spans="1:4">
      <c r="A8" s="585">
        <v>3</v>
      </c>
      <c r="B8" s="586" t="s">
        <v>378</v>
      </c>
      <c r="C8" s="587">
        <v>2250452015.585824</v>
      </c>
      <c r="D8" s="736"/>
    </row>
    <row r="9" spans="1:4">
      <c r="A9" s="588"/>
      <c r="B9" s="588" t="s">
        <v>379</v>
      </c>
      <c r="C9" s="589"/>
      <c r="D9" s="736"/>
    </row>
    <row r="10" spans="1:4">
      <c r="A10" s="590">
        <v>4</v>
      </c>
      <c r="B10" s="591" t="s">
        <v>380</v>
      </c>
      <c r="C10" s="584">
        <v>0</v>
      </c>
      <c r="D10" s="736"/>
    </row>
    <row r="11" spans="1:4">
      <c r="A11" s="590">
        <v>5</v>
      </c>
      <c r="B11" s="592" t="s">
        <v>381</v>
      </c>
      <c r="C11" s="584">
        <v>0</v>
      </c>
      <c r="D11" s="736"/>
    </row>
    <row r="12" spans="1:4">
      <c r="A12" s="590">
        <v>6</v>
      </c>
      <c r="B12" s="593" t="s">
        <v>979</v>
      </c>
      <c r="C12" s="587">
        <v>0</v>
      </c>
      <c r="D12" s="736"/>
    </row>
    <row r="13" spans="1:4">
      <c r="A13" s="594">
        <v>7</v>
      </c>
      <c r="B13" s="595" t="s">
        <v>382</v>
      </c>
      <c r="C13" s="584">
        <v>0</v>
      </c>
      <c r="D13" s="736"/>
    </row>
    <row r="14" spans="1:4">
      <c r="A14" s="596">
        <v>8</v>
      </c>
      <c r="B14" s="597" t="s">
        <v>383</v>
      </c>
      <c r="C14" s="587">
        <v>0</v>
      </c>
      <c r="D14" s="736"/>
    </row>
    <row r="15" spans="1:4">
      <c r="A15" s="588"/>
      <c r="B15" s="588" t="s">
        <v>384</v>
      </c>
      <c r="C15" s="598"/>
      <c r="D15" s="736"/>
    </row>
    <row r="16" spans="1:4">
      <c r="A16" s="594">
        <v>9</v>
      </c>
      <c r="B16" s="599" t="s">
        <v>385</v>
      </c>
      <c r="C16" s="584">
        <v>0</v>
      </c>
      <c r="D16" s="736"/>
    </row>
    <row r="17" spans="1:4">
      <c r="A17" s="590">
        <v>10</v>
      </c>
      <c r="B17" s="583" t="s">
        <v>386</v>
      </c>
      <c r="C17" s="584">
        <v>0</v>
      </c>
      <c r="D17" s="736"/>
    </row>
    <row r="18" spans="1:4">
      <c r="A18" s="590">
        <v>11</v>
      </c>
      <c r="B18" s="583" t="s">
        <v>387</v>
      </c>
      <c r="C18" s="584">
        <v>0</v>
      </c>
      <c r="D18" s="736"/>
    </row>
    <row r="19" spans="1:4" ht="24">
      <c r="A19" s="594">
        <v>12</v>
      </c>
      <c r="B19" s="599" t="s">
        <v>388</v>
      </c>
      <c r="C19" s="584">
        <v>0</v>
      </c>
      <c r="D19" s="736"/>
    </row>
    <row r="20" spans="1:4">
      <c r="A20" s="594">
        <v>13</v>
      </c>
      <c r="B20" s="599" t="s">
        <v>389</v>
      </c>
      <c r="C20" s="584">
        <v>0</v>
      </c>
      <c r="D20" s="736"/>
    </row>
    <row r="21" spans="1:4">
      <c r="A21" s="594">
        <v>14</v>
      </c>
      <c r="B21" s="583" t="s">
        <v>390</v>
      </c>
      <c r="C21" s="584">
        <v>0</v>
      </c>
      <c r="D21" s="736"/>
    </row>
    <row r="22" spans="1:4">
      <c r="A22" s="596">
        <v>15</v>
      </c>
      <c r="B22" s="597" t="s">
        <v>391</v>
      </c>
      <c r="C22" s="587">
        <v>0</v>
      </c>
      <c r="D22" s="736"/>
    </row>
    <row r="23" spans="1:4">
      <c r="A23" s="588"/>
      <c r="B23" s="588" t="s">
        <v>392</v>
      </c>
      <c r="C23" s="589"/>
      <c r="D23" s="736"/>
    </row>
    <row r="24" spans="1:4">
      <c r="A24" s="590">
        <v>16</v>
      </c>
      <c r="B24" s="583" t="s">
        <v>393</v>
      </c>
      <c r="C24" s="584">
        <v>169790533.32410002</v>
      </c>
      <c r="D24" s="736"/>
    </row>
    <row r="25" spans="1:4">
      <c r="A25" s="590">
        <v>17</v>
      </c>
      <c r="B25" s="583" t="s">
        <v>394</v>
      </c>
      <c r="C25" s="584">
        <v>-82276235.988320023</v>
      </c>
      <c r="D25" s="736"/>
    </row>
    <row r="26" spans="1:4">
      <c r="A26" s="596">
        <v>18</v>
      </c>
      <c r="B26" s="597" t="s">
        <v>395</v>
      </c>
      <c r="C26" s="587">
        <v>87514297.335779995</v>
      </c>
      <c r="D26" s="736"/>
    </row>
    <row r="27" spans="1:4">
      <c r="A27" s="588"/>
      <c r="B27" s="588" t="s">
        <v>396</v>
      </c>
      <c r="C27" s="598"/>
      <c r="D27" s="736"/>
    </row>
    <row r="28" spans="1:4">
      <c r="A28" s="590">
        <v>19</v>
      </c>
      <c r="B28" s="583" t="s">
        <v>397</v>
      </c>
      <c r="C28" s="584">
        <v>0</v>
      </c>
      <c r="D28" s="736"/>
    </row>
    <row r="29" spans="1:4">
      <c r="A29" s="590">
        <v>20</v>
      </c>
      <c r="B29" s="583" t="s">
        <v>398</v>
      </c>
      <c r="C29" s="584">
        <v>0</v>
      </c>
      <c r="D29" s="736"/>
    </row>
    <row r="30" spans="1:4">
      <c r="A30" s="588"/>
      <c r="B30" s="588" t="s">
        <v>399</v>
      </c>
      <c r="C30" s="589"/>
      <c r="D30" s="736"/>
    </row>
    <row r="31" spans="1:4">
      <c r="A31" s="596">
        <v>21</v>
      </c>
      <c r="B31" s="597" t="s">
        <v>75</v>
      </c>
      <c r="C31" s="587">
        <v>311083274.74191421</v>
      </c>
      <c r="D31" s="736"/>
    </row>
    <row r="32" spans="1:4">
      <c r="A32" s="596">
        <v>22</v>
      </c>
      <c r="B32" s="597" t="s">
        <v>400</v>
      </c>
      <c r="C32" s="587">
        <v>2337966312.9216042</v>
      </c>
      <c r="D32" s="736"/>
    </row>
    <row r="33" spans="1:4">
      <c r="A33" s="600"/>
      <c r="B33" s="600" t="s">
        <v>375</v>
      </c>
      <c r="C33" s="589"/>
      <c r="D33" s="736"/>
    </row>
    <row r="34" spans="1:4">
      <c r="A34" s="596">
        <v>23</v>
      </c>
      <c r="B34" s="597" t="s">
        <v>375</v>
      </c>
      <c r="C34" s="692">
        <v>0.13305721003018803</v>
      </c>
      <c r="D34" s="736"/>
    </row>
    <row r="35" spans="1:4">
      <c r="A35" s="600"/>
      <c r="B35" s="600" t="s">
        <v>401</v>
      </c>
      <c r="C35" s="589"/>
      <c r="D35" s="736"/>
    </row>
    <row r="36" spans="1:4">
      <c r="A36" s="594" t="s">
        <v>402</v>
      </c>
      <c r="B36" s="599" t="s">
        <v>403</v>
      </c>
      <c r="C36" s="601">
        <v>0</v>
      </c>
      <c r="D36" s="736"/>
    </row>
    <row r="37" spans="1:4">
      <c r="A37" s="602" t="s">
        <v>404</v>
      </c>
      <c r="B37" s="603" t="s">
        <v>405</v>
      </c>
      <c r="C37" s="601">
        <v>0</v>
      </c>
      <c r="D37" s="736"/>
    </row>
    <row r="39" spans="1:4">
      <c r="B39" s="237"/>
    </row>
  </sheetData>
  <pageMargins left="0.7" right="0.7" top="0.75" bottom="0.75" header="0.3" footer="0.3"/>
  <pageSetup paperSize="9" orientation="portrait" r:id="rId1"/>
  <headerFooter>
    <oddHeader>&amp;C&amp;"Calibri"&amp;10&amp;K0078D7 Classification: Restricted to Partners&amp;1#_x000D_</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9.9978637043366805E-2"/>
  </sheetPr>
  <dimension ref="A1:F9"/>
  <sheetViews>
    <sheetView zoomScale="80" zoomScaleNormal="80" workbookViewId="0">
      <selection activeCell="B3" sqref="B3"/>
    </sheetView>
  </sheetViews>
  <sheetFormatPr defaultRowHeight="15"/>
  <cols>
    <col min="1" max="1" width="11.42578125" customWidth="1"/>
    <col min="2" max="2" width="76.85546875" style="2" customWidth="1"/>
    <col min="3" max="6" width="24.42578125" customWidth="1"/>
  </cols>
  <sheetData>
    <row r="1" spans="1:6">
      <c r="A1" s="9" t="s">
        <v>97</v>
      </c>
      <c r="B1" t="str">
        <f>'1. key ratios'!B1</f>
        <v>სს პროკრედიტ ბანკი</v>
      </c>
    </row>
    <row r="2" spans="1:6">
      <c r="A2" s="1" t="s">
        <v>98</v>
      </c>
      <c r="B2" s="272">
        <f>'1. key ratios'!B2</f>
        <v>46022</v>
      </c>
    </row>
    <row r="3" spans="1:6">
      <c r="A3" s="1"/>
      <c r="B3"/>
    </row>
    <row r="4" spans="1:6">
      <c r="A4" s="579" t="s">
        <v>971</v>
      </c>
    </row>
    <row r="5" spans="1:6" ht="105">
      <c r="B5" s="573"/>
      <c r="C5" s="574" t="s">
        <v>972</v>
      </c>
      <c r="D5" s="574" t="s">
        <v>973</v>
      </c>
      <c r="E5" s="574" t="s">
        <v>974</v>
      </c>
      <c r="F5" s="574" t="s">
        <v>975</v>
      </c>
    </row>
    <row r="6" spans="1:6">
      <c r="B6" s="575" t="s">
        <v>970</v>
      </c>
      <c r="C6" s="576" t="b">
        <f>IF(C7&gt;0,C7,IF(C8&gt;0,C8,IF(C9&gt;0,C9)))</f>
        <v>0</v>
      </c>
      <c r="D6" s="576" t="b">
        <f>IF(D7&gt;0,D7,IF(D8&gt;0,D8,IF(D9&gt;0,D9)))</f>
        <v>0</v>
      </c>
      <c r="E6" s="576" t="b">
        <f>IF(E7&gt;0,E7,IF(E8&gt;0,E8,IF(E9&gt;0,E9)))</f>
        <v>0</v>
      </c>
      <c r="F6" s="576" t="b">
        <f>IF(F7&gt;0,F7,IF(F8&gt;0,F8,IF(F9&gt;0,F9)))</f>
        <v>0</v>
      </c>
    </row>
    <row r="7" spans="1:6">
      <c r="B7" s="577" t="s">
        <v>976</v>
      </c>
      <c r="C7" s="578"/>
      <c r="D7" s="578"/>
      <c r="E7" s="578"/>
      <c r="F7" s="578"/>
    </row>
    <row r="8" spans="1:6">
      <c r="B8" s="577" t="s">
        <v>977</v>
      </c>
      <c r="C8" s="578"/>
      <c r="D8" s="578"/>
      <c r="E8" s="578"/>
      <c r="F8" s="578"/>
    </row>
    <row r="9" spans="1:6">
      <c r="B9" s="577" t="s">
        <v>978</v>
      </c>
      <c r="C9" s="578">
        <v>0</v>
      </c>
      <c r="D9" s="578">
        <v>0</v>
      </c>
      <c r="E9" s="578">
        <v>0</v>
      </c>
      <c r="F9" s="578">
        <v>0</v>
      </c>
    </row>
  </sheetData>
  <pageMargins left="0.7" right="0.7" top="0.75" bottom="0.75" header="0.3" footer="0.3"/>
  <pageSetup paperSize="9" orientation="portrait" r:id="rId1"/>
  <headerFooter>
    <oddHeader>&amp;C&amp;"Calibri"&amp;10&amp;K0078D7 Classification: Restricted to Partners&amp;1#_x000D_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9.9978637043366805E-2"/>
  </sheetPr>
  <dimension ref="A1:M42"/>
  <sheetViews>
    <sheetView zoomScale="80" zoomScaleNormal="80" workbookViewId="0">
      <pane xSplit="2" ySplit="6" topLeftCell="C7" activePane="bottomRight" state="frozen"/>
      <selection pane="topRight" activeCell="C1" sqref="C1"/>
      <selection pane="bottomLeft" activeCell="A7" sqref="A7"/>
      <selection pane="bottomRight" activeCell="P11" sqref="P11"/>
    </sheetView>
  </sheetViews>
  <sheetFormatPr defaultRowHeight="15"/>
  <cols>
    <col min="1" max="1" width="9.85546875" style="1" bestFit="1" customWidth="1"/>
    <col min="2" max="2" width="82.5703125" style="14" customWidth="1"/>
    <col min="3" max="7" width="17.5703125" style="1" customWidth="1"/>
  </cols>
  <sheetData>
    <row r="1" spans="1:13">
      <c r="A1" s="1" t="s">
        <v>97</v>
      </c>
      <c r="B1" s="1" t="str">
        <f>Info!C2</f>
        <v>სს პროკრედიტ ბანკი</v>
      </c>
    </row>
    <row r="2" spans="1:13">
      <c r="A2" s="1" t="s">
        <v>98</v>
      </c>
      <c r="B2" s="272">
        <f>'1. key ratios'!B2</f>
        <v>46022</v>
      </c>
    </row>
    <row r="3" spans="1:13">
      <c r="B3" s="272"/>
    </row>
    <row r="4" spans="1:13" ht="15.75" thickBot="1">
      <c r="A4" s="1" t="s">
        <v>457</v>
      </c>
      <c r="B4" s="156" t="s">
        <v>422</v>
      </c>
    </row>
    <row r="5" spans="1:13">
      <c r="A5" s="276"/>
      <c r="B5" s="277"/>
      <c r="C5" s="816" t="s">
        <v>423</v>
      </c>
      <c r="D5" s="816"/>
      <c r="E5" s="816"/>
      <c r="F5" s="816"/>
      <c r="G5" s="817" t="s">
        <v>424</v>
      </c>
    </row>
    <row r="6" spans="1:13">
      <c r="A6" s="278"/>
      <c r="B6" s="279"/>
      <c r="C6" s="280" t="s">
        <v>425</v>
      </c>
      <c r="D6" s="280" t="s">
        <v>426</v>
      </c>
      <c r="E6" s="280" t="s">
        <v>427</v>
      </c>
      <c r="F6" s="280" t="s">
        <v>428</v>
      </c>
      <c r="G6" s="818"/>
    </row>
    <row r="7" spans="1:13">
      <c r="A7" s="281"/>
      <c r="B7" s="282" t="s">
        <v>429</v>
      </c>
      <c r="C7" s="283"/>
      <c r="D7" s="283"/>
      <c r="E7" s="283"/>
      <c r="F7" s="283"/>
      <c r="G7" s="284"/>
    </row>
    <row r="8" spans="1:13">
      <c r="A8" s="285">
        <v>1</v>
      </c>
      <c r="B8" s="286" t="s">
        <v>430</v>
      </c>
      <c r="C8" s="287">
        <v>311083274.74191421</v>
      </c>
      <c r="D8" s="287">
        <v>0</v>
      </c>
      <c r="E8" s="287">
        <v>0</v>
      </c>
      <c r="F8" s="287">
        <v>378375362.82532507</v>
      </c>
      <c r="G8" s="288">
        <v>689458637.56723928</v>
      </c>
      <c r="H8" s="736"/>
      <c r="I8" s="736"/>
      <c r="J8" s="736"/>
      <c r="K8" s="736"/>
      <c r="L8" s="736"/>
      <c r="M8" s="736"/>
    </row>
    <row r="9" spans="1:13">
      <c r="A9" s="285">
        <v>2</v>
      </c>
      <c r="B9" s="289" t="s">
        <v>74</v>
      </c>
      <c r="C9" s="287">
        <v>311083274.74191421</v>
      </c>
      <c r="D9" s="287">
        <v>0</v>
      </c>
      <c r="E9" s="287">
        <v>0</v>
      </c>
      <c r="F9" s="287">
        <v>59903800</v>
      </c>
      <c r="G9" s="288">
        <v>370987074.74191421</v>
      </c>
      <c r="H9" s="736"/>
      <c r="I9" s="736"/>
      <c r="J9" s="736"/>
      <c r="K9" s="736"/>
      <c r="L9" s="736"/>
      <c r="M9" s="736"/>
    </row>
    <row r="10" spans="1:13">
      <c r="A10" s="285">
        <v>3</v>
      </c>
      <c r="B10" s="289" t="s">
        <v>431</v>
      </c>
      <c r="C10" s="290"/>
      <c r="D10" s="290"/>
      <c r="E10" s="290"/>
      <c r="F10" s="287">
        <v>318471562.82532507</v>
      </c>
      <c r="G10" s="288">
        <v>318471562.82532507</v>
      </c>
      <c r="H10" s="736"/>
      <c r="I10" s="736"/>
      <c r="J10" s="736"/>
      <c r="K10" s="736"/>
      <c r="L10" s="736"/>
      <c r="M10" s="736"/>
    </row>
    <row r="11" spans="1:13" ht="26.25">
      <c r="A11" s="285">
        <v>4</v>
      </c>
      <c r="B11" s="286" t="s">
        <v>432</v>
      </c>
      <c r="C11" s="287">
        <v>269528546.14822471</v>
      </c>
      <c r="D11" s="287">
        <v>164199305.30884999</v>
      </c>
      <c r="E11" s="287">
        <v>160253233.80200002</v>
      </c>
      <c r="F11" s="287">
        <v>17567407.4712</v>
      </c>
      <c r="G11" s="288">
        <v>565833561.60993087</v>
      </c>
      <c r="H11" s="736"/>
      <c r="I11" s="736"/>
      <c r="J11" s="736"/>
      <c r="K11" s="736"/>
      <c r="L11" s="736"/>
      <c r="M11" s="736"/>
    </row>
    <row r="12" spans="1:13">
      <c r="A12" s="285">
        <v>5</v>
      </c>
      <c r="B12" s="289" t="s">
        <v>433</v>
      </c>
      <c r="C12" s="287">
        <v>251360495.34232473</v>
      </c>
      <c r="D12" s="291">
        <v>157154621.50694999</v>
      </c>
      <c r="E12" s="287">
        <v>154151935.26050001</v>
      </c>
      <c r="F12" s="287">
        <v>15242537.323100001</v>
      </c>
      <c r="G12" s="288">
        <v>549014109.96123087</v>
      </c>
      <c r="H12" s="736"/>
      <c r="I12" s="736"/>
      <c r="J12" s="736"/>
      <c r="K12" s="736"/>
      <c r="L12" s="736"/>
      <c r="M12" s="736"/>
    </row>
    <row r="13" spans="1:13">
      <c r="A13" s="285">
        <v>6</v>
      </c>
      <c r="B13" s="289" t="s">
        <v>434</v>
      </c>
      <c r="C13" s="287">
        <v>18168050.8059</v>
      </c>
      <c r="D13" s="291">
        <v>7044683.8019000003</v>
      </c>
      <c r="E13" s="287">
        <v>6101298.5415000003</v>
      </c>
      <c r="F13" s="287">
        <v>2324870.1480999999</v>
      </c>
      <c r="G13" s="288">
        <v>16819451.648699999</v>
      </c>
      <c r="H13" s="736"/>
      <c r="I13" s="736"/>
      <c r="J13" s="736"/>
      <c r="K13" s="736"/>
      <c r="L13" s="736"/>
      <c r="M13" s="736"/>
    </row>
    <row r="14" spans="1:13">
      <c r="A14" s="285">
        <v>7</v>
      </c>
      <c r="B14" s="286" t="s">
        <v>435</v>
      </c>
      <c r="C14" s="287">
        <v>537722299.76289999</v>
      </c>
      <c r="D14" s="287">
        <v>165349311.82510003</v>
      </c>
      <c r="E14" s="287">
        <v>179804876.25569999</v>
      </c>
      <c r="F14" s="287">
        <v>824620.14610000001</v>
      </c>
      <c r="G14" s="288">
        <v>428464335.48259991</v>
      </c>
      <c r="H14" s="736"/>
      <c r="I14" s="736"/>
      <c r="J14" s="736"/>
      <c r="K14" s="736"/>
      <c r="L14" s="736"/>
      <c r="M14" s="736"/>
    </row>
    <row r="15" spans="1:13" ht="51.75">
      <c r="A15" s="285">
        <v>8</v>
      </c>
      <c r="B15" s="289" t="s">
        <v>436</v>
      </c>
      <c r="C15" s="287">
        <v>526872445.31830001</v>
      </c>
      <c r="D15" s="291">
        <v>149426729.24510002</v>
      </c>
      <c r="E15" s="287">
        <v>129147710.9096</v>
      </c>
      <c r="F15" s="287">
        <v>824620.14610000001</v>
      </c>
      <c r="G15" s="288">
        <v>403135752.80954993</v>
      </c>
      <c r="H15" s="736"/>
      <c r="I15" s="736"/>
      <c r="J15" s="736"/>
      <c r="K15" s="736"/>
      <c r="L15" s="736"/>
      <c r="M15" s="736"/>
    </row>
    <row r="16" spans="1:13" ht="26.25">
      <c r="A16" s="285">
        <v>9</v>
      </c>
      <c r="B16" s="289" t="s">
        <v>437</v>
      </c>
      <c r="C16" s="287">
        <v>10849854.444599999</v>
      </c>
      <c r="D16" s="291">
        <v>15922582.58</v>
      </c>
      <c r="E16" s="287">
        <v>50657165.346100003</v>
      </c>
      <c r="F16" s="287">
        <v>0</v>
      </c>
      <c r="G16" s="288">
        <v>25328582.673050001</v>
      </c>
      <c r="H16" s="736"/>
      <c r="I16" s="736"/>
      <c r="J16" s="736"/>
      <c r="K16" s="736"/>
      <c r="L16" s="736"/>
      <c r="M16" s="736"/>
    </row>
    <row r="17" spans="1:13">
      <c r="A17" s="285">
        <v>10</v>
      </c>
      <c r="B17" s="286" t="s">
        <v>438</v>
      </c>
      <c r="C17" s="287">
        <v>0</v>
      </c>
      <c r="D17" s="291">
        <v>0</v>
      </c>
      <c r="E17" s="287">
        <v>0</v>
      </c>
      <c r="F17" s="287">
        <v>0</v>
      </c>
      <c r="G17" s="288">
        <v>0</v>
      </c>
      <c r="H17" s="736"/>
      <c r="I17" s="736"/>
      <c r="J17" s="736"/>
      <c r="K17" s="736"/>
      <c r="L17" s="736"/>
      <c r="M17" s="736"/>
    </row>
    <row r="18" spans="1:13">
      <c r="A18" s="285">
        <v>11</v>
      </c>
      <c r="B18" s="286" t="s">
        <v>78</v>
      </c>
      <c r="C18" s="287">
        <v>0</v>
      </c>
      <c r="D18" s="291">
        <v>64874243.079571962</v>
      </c>
      <c r="E18" s="287">
        <v>3735725.9225000003</v>
      </c>
      <c r="F18" s="287">
        <v>1947222.2962000002</v>
      </c>
      <c r="G18" s="288">
        <v>0</v>
      </c>
      <c r="H18" s="736"/>
      <c r="I18" s="736"/>
      <c r="J18" s="736"/>
      <c r="K18" s="736"/>
      <c r="L18" s="736"/>
      <c r="M18" s="736"/>
    </row>
    <row r="19" spans="1:13">
      <c r="A19" s="285">
        <v>12</v>
      </c>
      <c r="B19" s="289" t="s">
        <v>439</v>
      </c>
      <c r="C19" s="290">
        <v>0</v>
      </c>
      <c r="D19" s="291">
        <v>4813412.9417000003</v>
      </c>
      <c r="E19" s="287">
        <v>0</v>
      </c>
      <c r="F19" s="287">
        <v>0</v>
      </c>
      <c r="G19" s="288">
        <v>0</v>
      </c>
      <c r="H19" s="736"/>
      <c r="I19" s="736"/>
      <c r="J19" s="736"/>
      <c r="K19" s="736"/>
      <c r="L19" s="736"/>
      <c r="M19" s="736"/>
    </row>
    <row r="20" spans="1:13" ht="26.25">
      <c r="A20" s="285">
        <v>13</v>
      </c>
      <c r="B20" s="289" t="s">
        <v>440</v>
      </c>
      <c r="C20" s="287">
        <v>0</v>
      </c>
      <c r="D20" s="287">
        <v>60060830.137871966</v>
      </c>
      <c r="E20" s="287">
        <v>3735725.9225000003</v>
      </c>
      <c r="F20" s="287">
        <v>1947222.2962000002</v>
      </c>
      <c r="G20" s="288">
        <v>0</v>
      </c>
      <c r="H20" s="736"/>
      <c r="I20" s="736"/>
      <c r="J20" s="736"/>
      <c r="K20" s="736"/>
      <c r="L20" s="736"/>
      <c r="M20" s="736"/>
    </row>
    <row r="21" spans="1:13">
      <c r="A21" s="292">
        <v>14</v>
      </c>
      <c r="B21" s="293" t="s">
        <v>441</v>
      </c>
      <c r="C21" s="290"/>
      <c r="D21" s="290"/>
      <c r="E21" s="290"/>
      <c r="F21" s="290"/>
      <c r="G21" s="294">
        <v>1683756534.6597703</v>
      </c>
      <c r="H21" s="736"/>
      <c r="I21" s="736"/>
      <c r="J21" s="736"/>
      <c r="K21" s="736"/>
      <c r="L21" s="736"/>
      <c r="M21" s="736"/>
    </row>
    <row r="22" spans="1:13">
      <c r="A22" s="295"/>
      <c r="B22" s="315" t="s">
        <v>442</v>
      </c>
      <c r="C22" s="296"/>
      <c r="D22" s="297"/>
      <c r="E22" s="296"/>
      <c r="F22" s="296"/>
      <c r="G22" s="298"/>
      <c r="H22" s="736"/>
      <c r="I22" s="736"/>
      <c r="J22" s="736"/>
      <c r="K22" s="736"/>
      <c r="L22" s="736"/>
      <c r="M22" s="736"/>
    </row>
    <row r="23" spans="1:13">
      <c r="A23" s="285">
        <v>15</v>
      </c>
      <c r="B23" s="286" t="s">
        <v>310</v>
      </c>
      <c r="C23" s="299">
        <v>446629282.42970002</v>
      </c>
      <c r="D23" s="300">
        <v>368676169.41729999</v>
      </c>
      <c r="E23" s="299">
        <v>0</v>
      </c>
      <c r="F23" s="299">
        <v>0</v>
      </c>
      <c r="G23" s="288">
        <v>19049888.470865</v>
      </c>
      <c r="H23" s="736"/>
      <c r="I23" s="736"/>
      <c r="J23" s="736"/>
      <c r="K23" s="736"/>
      <c r="L23" s="736"/>
      <c r="M23" s="736"/>
    </row>
    <row r="24" spans="1:13">
      <c r="A24" s="285">
        <v>16</v>
      </c>
      <c r="B24" s="286" t="s">
        <v>443</v>
      </c>
      <c r="C24" s="287">
        <v>0</v>
      </c>
      <c r="D24" s="291">
        <v>138678510.685</v>
      </c>
      <c r="E24" s="287">
        <v>253366002.3531</v>
      </c>
      <c r="F24" s="287">
        <v>921429744.62979996</v>
      </c>
      <c r="G24" s="288">
        <v>928582225.90321994</v>
      </c>
      <c r="H24" s="736"/>
      <c r="I24" s="736"/>
      <c r="J24" s="736"/>
      <c r="K24" s="736"/>
      <c r="L24" s="736"/>
      <c r="M24" s="736"/>
    </row>
    <row r="25" spans="1:13" ht="26.25">
      <c r="A25" s="285">
        <v>17</v>
      </c>
      <c r="B25" s="289" t="s">
        <v>444</v>
      </c>
      <c r="C25" s="287">
        <v>0</v>
      </c>
      <c r="D25" s="291">
        <v>0</v>
      </c>
      <c r="E25" s="287">
        <v>0</v>
      </c>
      <c r="F25" s="287">
        <v>0</v>
      </c>
      <c r="G25" s="288">
        <v>0</v>
      </c>
      <c r="H25" s="736"/>
      <c r="I25" s="736"/>
      <c r="J25" s="736"/>
      <c r="K25" s="736"/>
      <c r="L25" s="736"/>
      <c r="M25" s="736"/>
    </row>
    <row r="26" spans="1:13" ht="26.25">
      <c r="A26" s="285">
        <v>18</v>
      </c>
      <c r="B26" s="289" t="s">
        <v>445</v>
      </c>
      <c r="C26" s="287">
        <v>0</v>
      </c>
      <c r="D26" s="291">
        <v>0</v>
      </c>
      <c r="E26" s="287">
        <v>347241.41</v>
      </c>
      <c r="F26" s="287">
        <v>0</v>
      </c>
      <c r="G26" s="288">
        <v>173620.70499999999</v>
      </c>
      <c r="H26" s="736"/>
      <c r="I26" s="736"/>
      <c r="J26" s="736"/>
      <c r="K26" s="736"/>
      <c r="L26" s="736"/>
      <c r="M26" s="736"/>
    </row>
    <row r="27" spans="1:13">
      <c r="A27" s="285">
        <v>19</v>
      </c>
      <c r="B27" s="289" t="s">
        <v>446</v>
      </c>
      <c r="C27" s="287">
        <v>0</v>
      </c>
      <c r="D27" s="291">
        <v>101480481.57499999</v>
      </c>
      <c r="E27" s="287">
        <v>193558370.2985</v>
      </c>
      <c r="F27" s="287">
        <v>747914606.62</v>
      </c>
      <c r="G27" s="288">
        <v>751368560.10538495</v>
      </c>
      <c r="H27" s="736"/>
      <c r="I27" s="736"/>
      <c r="J27" s="736"/>
      <c r="K27" s="736"/>
      <c r="L27" s="736"/>
      <c r="M27" s="736"/>
    </row>
    <row r="28" spans="1:13">
      <c r="A28" s="285">
        <v>20</v>
      </c>
      <c r="B28" s="301" t="s">
        <v>447</v>
      </c>
      <c r="C28" s="287">
        <v>0</v>
      </c>
      <c r="D28" s="291">
        <v>0</v>
      </c>
      <c r="E28" s="287">
        <v>0</v>
      </c>
      <c r="F28" s="287">
        <v>0</v>
      </c>
      <c r="G28" s="288">
        <v>0</v>
      </c>
      <c r="H28" s="736"/>
      <c r="I28" s="736"/>
      <c r="J28" s="736"/>
      <c r="K28" s="736"/>
      <c r="L28" s="736"/>
      <c r="M28" s="736"/>
    </row>
    <row r="29" spans="1:13">
      <c r="A29" s="285">
        <v>21</v>
      </c>
      <c r="B29" s="289" t="s">
        <v>448</v>
      </c>
      <c r="C29" s="287">
        <v>0</v>
      </c>
      <c r="D29" s="291">
        <v>33842996.4965</v>
      </c>
      <c r="E29" s="287">
        <v>58617070.369099997</v>
      </c>
      <c r="F29" s="287">
        <v>169748115.39629999</v>
      </c>
      <c r="G29" s="288">
        <v>172666153.91130999</v>
      </c>
      <c r="H29" s="736"/>
      <c r="I29" s="736"/>
      <c r="J29" s="736"/>
      <c r="K29" s="736"/>
      <c r="L29" s="736"/>
      <c r="M29" s="736"/>
    </row>
    <row r="30" spans="1:13">
      <c r="A30" s="285">
        <v>22</v>
      </c>
      <c r="B30" s="301" t="s">
        <v>447</v>
      </c>
      <c r="C30" s="287">
        <v>0</v>
      </c>
      <c r="D30" s="291">
        <v>9622933.0388999991</v>
      </c>
      <c r="E30" s="287">
        <v>17674220.870700002</v>
      </c>
      <c r="F30" s="287">
        <v>60892239.409100004</v>
      </c>
      <c r="G30" s="288">
        <v>55739987.894210003</v>
      </c>
      <c r="H30" s="736"/>
      <c r="I30" s="736"/>
      <c r="J30" s="736"/>
      <c r="K30" s="736"/>
      <c r="L30" s="736"/>
      <c r="M30" s="736"/>
    </row>
    <row r="31" spans="1:13" ht="26.25">
      <c r="A31" s="285">
        <v>23</v>
      </c>
      <c r="B31" s="289" t="s">
        <v>449</v>
      </c>
      <c r="C31" s="287">
        <v>0</v>
      </c>
      <c r="D31" s="291">
        <v>3355032.6134999981</v>
      </c>
      <c r="E31" s="287">
        <v>843320.27549999999</v>
      </c>
      <c r="F31" s="287">
        <v>3767022.6135</v>
      </c>
      <c r="G31" s="288">
        <v>4373891.1815249994</v>
      </c>
      <c r="H31" s="736"/>
      <c r="I31" s="736"/>
      <c r="J31" s="736"/>
      <c r="K31" s="736"/>
      <c r="L31" s="736"/>
      <c r="M31" s="736"/>
    </row>
    <row r="32" spans="1:13">
      <c r="A32" s="285">
        <v>24</v>
      </c>
      <c r="B32" s="286" t="s">
        <v>450</v>
      </c>
      <c r="C32" s="287">
        <v>0</v>
      </c>
      <c r="D32" s="291">
        <v>0</v>
      </c>
      <c r="E32" s="287">
        <v>0</v>
      </c>
      <c r="F32" s="287">
        <v>0</v>
      </c>
      <c r="G32" s="288">
        <v>0</v>
      </c>
      <c r="H32" s="736"/>
      <c r="I32" s="736"/>
      <c r="J32" s="736"/>
      <c r="K32" s="736"/>
      <c r="L32" s="736"/>
      <c r="M32" s="736"/>
    </row>
    <row r="33" spans="1:13">
      <c r="A33" s="285">
        <v>25</v>
      </c>
      <c r="B33" s="286" t="s">
        <v>88</v>
      </c>
      <c r="C33" s="287">
        <v>4752834.9831235185</v>
      </c>
      <c r="D33" s="287">
        <v>22204710.879268587</v>
      </c>
      <c r="E33" s="287">
        <v>11190504.774369374</v>
      </c>
      <c r="F33" s="287">
        <v>89273609.461599991</v>
      </c>
      <c r="G33" s="288">
        <v>108124936.50428249</v>
      </c>
      <c r="H33" s="736"/>
      <c r="I33" s="736"/>
      <c r="J33" s="736"/>
      <c r="K33" s="736"/>
      <c r="L33" s="736"/>
      <c r="M33" s="736"/>
    </row>
    <row r="34" spans="1:13">
      <c r="A34" s="285">
        <v>26</v>
      </c>
      <c r="B34" s="289" t="s">
        <v>451</v>
      </c>
      <c r="C34" s="290"/>
      <c r="D34" s="291">
        <v>4809797.1320000002</v>
      </c>
      <c r="E34" s="287">
        <v>0</v>
      </c>
      <c r="F34" s="287">
        <v>0</v>
      </c>
      <c r="G34" s="288">
        <v>4809797.1320000002</v>
      </c>
      <c r="H34" s="736"/>
      <c r="I34" s="736"/>
      <c r="J34" s="736"/>
      <c r="K34" s="736"/>
      <c r="L34" s="736"/>
      <c r="M34" s="736"/>
    </row>
    <row r="35" spans="1:13">
      <c r="A35" s="285">
        <v>27</v>
      </c>
      <c r="B35" s="289" t="s">
        <v>452</v>
      </c>
      <c r="C35" s="287">
        <v>4752834.9831235185</v>
      </c>
      <c r="D35" s="291">
        <v>17394913.747268587</v>
      </c>
      <c r="E35" s="287">
        <v>11190504.774369374</v>
      </c>
      <c r="F35" s="287">
        <v>89273609.461599991</v>
      </c>
      <c r="G35" s="288">
        <v>103315139.37228249</v>
      </c>
      <c r="H35" s="736"/>
      <c r="I35" s="736"/>
      <c r="J35" s="736"/>
      <c r="K35" s="736"/>
      <c r="L35" s="736"/>
      <c r="M35" s="736"/>
    </row>
    <row r="36" spans="1:13">
      <c r="A36" s="285">
        <v>28</v>
      </c>
      <c r="B36" s="286" t="s">
        <v>453</v>
      </c>
      <c r="C36" s="287">
        <v>0</v>
      </c>
      <c r="D36" s="291">
        <v>108712551.03129996</v>
      </c>
      <c r="E36" s="287">
        <v>20572070.403599992</v>
      </c>
      <c r="F36" s="287">
        <v>40505911.8891</v>
      </c>
      <c r="G36" s="288">
        <v>13153360.630899999</v>
      </c>
      <c r="H36" s="736"/>
      <c r="I36" s="736"/>
      <c r="J36" s="736"/>
      <c r="K36" s="736"/>
      <c r="L36" s="736"/>
      <c r="M36" s="736"/>
    </row>
    <row r="37" spans="1:13">
      <c r="A37" s="292">
        <v>29</v>
      </c>
      <c r="B37" s="293" t="s">
        <v>454</v>
      </c>
      <c r="C37" s="290"/>
      <c r="D37" s="290"/>
      <c r="E37" s="290"/>
      <c r="F37" s="290"/>
      <c r="G37" s="294">
        <v>1068910411.5092674</v>
      </c>
      <c r="H37" s="736"/>
      <c r="I37" s="736"/>
      <c r="J37" s="736"/>
      <c r="K37" s="736"/>
      <c r="L37" s="736"/>
      <c r="M37" s="736"/>
    </row>
    <row r="38" spans="1:13">
      <c r="A38" s="281"/>
      <c r="B38" s="302"/>
      <c r="C38" s="303"/>
      <c r="D38" s="303"/>
      <c r="E38" s="303"/>
      <c r="F38" s="303"/>
      <c r="G38" s="304"/>
    </row>
    <row r="39" spans="1:13" ht="15.75" thickBot="1">
      <c r="A39" s="305">
        <v>30</v>
      </c>
      <c r="B39" s="306" t="s">
        <v>422</v>
      </c>
      <c r="C39" s="189"/>
      <c r="D39" s="174"/>
      <c r="E39" s="174"/>
      <c r="F39" s="307"/>
      <c r="G39" s="308">
        <v>1.5752082836225345</v>
      </c>
    </row>
    <row r="42" spans="1:13" ht="39">
      <c r="B42" s="14" t="s">
        <v>455</v>
      </c>
    </row>
  </sheetData>
  <mergeCells count="2">
    <mergeCell ref="C5:F5"/>
    <mergeCell ref="G5:G6"/>
  </mergeCells>
  <pageMargins left="0.7" right="0.7" top="0.75" bottom="0.75" header="0.3" footer="0.3"/>
  <headerFooter>
    <oddHeader>&amp;C&amp;"Calibri"&amp;10&amp;K0078D7 Classification: Restricted to Partners&amp;1#_x000D_</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9.9978637043366805E-2"/>
  </sheetPr>
  <dimension ref="A1:J35"/>
  <sheetViews>
    <sheetView showGridLines="0" zoomScale="80" zoomScaleNormal="80" workbookViewId="0">
      <selection activeCell="M21" sqref="M20:M21"/>
    </sheetView>
  </sheetViews>
  <sheetFormatPr defaultColWidth="9.140625" defaultRowHeight="12.75"/>
  <cols>
    <col min="1" max="1" width="11.85546875" style="320" bestFit="1" customWidth="1"/>
    <col min="2" max="2" width="105.140625" style="320" bestFit="1" customWidth="1"/>
    <col min="3" max="4" width="15.85546875" style="320" bestFit="1" customWidth="1"/>
    <col min="5" max="5" width="20" style="320" bestFit="1" customWidth="1"/>
    <col min="6" max="6" width="15.85546875" style="320" bestFit="1" customWidth="1"/>
    <col min="7" max="7" width="36" style="320" bestFit="1" customWidth="1"/>
    <col min="8" max="8" width="17.42578125" style="320" bestFit="1" customWidth="1"/>
    <col min="9" max="16384" width="9.140625" style="320"/>
  </cols>
  <sheetData>
    <row r="1" spans="1:8" ht="13.5">
      <c r="A1" s="319" t="s">
        <v>97</v>
      </c>
      <c r="B1" s="236" t="str">
        <f>Info!C2</f>
        <v>სს პროკრედიტ ბანკი</v>
      </c>
    </row>
    <row r="2" spans="1:8">
      <c r="A2" s="319" t="s">
        <v>98</v>
      </c>
      <c r="B2" s="322">
        <f>'1. key ratios'!B2</f>
        <v>46022</v>
      </c>
    </row>
    <row r="3" spans="1:8">
      <c r="A3" s="321" t="s">
        <v>462</v>
      </c>
    </row>
    <row r="5" spans="1:8">
      <c r="A5" s="819" t="s">
        <v>463</v>
      </c>
      <c r="B5" s="820"/>
      <c r="C5" s="825" t="s">
        <v>464</v>
      </c>
      <c r="D5" s="826"/>
      <c r="E5" s="826"/>
      <c r="F5" s="826"/>
      <c r="G5" s="826"/>
      <c r="H5" s="827"/>
    </row>
    <row r="6" spans="1:8">
      <c r="A6" s="821"/>
      <c r="B6" s="822"/>
      <c r="C6" s="828"/>
      <c r="D6" s="829"/>
      <c r="E6" s="829"/>
      <c r="F6" s="829"/>
      <c r="G6" s="829"/>
      <c r="H6" s="830"/>
    </row>
    <row r="7" spans="1:8">
      <c r="A7" s="823"/>
      <c r="B7" s="824"/>
      <c r="C7" s="412" t="s">
        <v>465</v>
      </c>
      <c r="D7" s="412" t="s">
        <v>466</v>
      </c>
      <c r="E7" s="412" t="s">
        <v>467</v>
      </c>
      <c r="F7" s="412" t="s">
        <v>468</v>
      </c>
      <c r="G7" s="412" t="s">
        <v>648</v>
      </c>
      <c r="H7" s="412" t="s">
        <v>66</v>
      </c>
    </row>
    <row r="8" spans="1:8">
      <c r="A8" s="408">
        <v>1</v>
      </c>
      <c r="B8" s="407" t="s">
        <v>123</v>
      </c>
      <c r="C8" s="693">
        <v>306705878.3915</v>
      </c>
      <c r="D8" s="693">
        <v>197161628.07010001</v>
      </c>
      <c r="E8" s="693">
        <v>22354481.73</v>
      </c>
      <c r="F8" s="693">
        <v>0</v>
      </c>
      <c r="G8" s="693">
        <v>0</v>
      </c>
      <c r="H8" s="693">
        <v>526221988.19160002</v>
      </c>
    </row>
    <row r="9" spans="1:8">
      <c r="A9" s="408">
        <v>2</v>
      </c>
      <c r="B9" s="407" t="s">
        <v>124</v>
      </c>
      <c r="C9" s="693"/>
      <c r="D9" s="693">
        <v>0</v>
      </c>
      <c r="E9" s="693">
        <v>0</v>
      </c>
      <c r="F9" s="693">
        <v>0</v>
      </c>
      <c r="G9" s="693">
        <v>0</v>
      </c>
      <c r="H9" s="693">
        <v>0</v>
      </c>
    </row>
    <row r="10" spans="1:8">
      <c r="A10" s="408">
        <v>3</v>
      </c>
      <c r="B10" s="407" t="s">
        <v>125</v>
      </c>
      <c r="C10" s="693"/>
      <c r="D10" s="693">
        <v>0</v>
      </c>
      <c r="E10" s="693">
        <v>0</v>
      </c>
      <c r="F10" s="693">
        <v>0</v>
      </c>
      <c r="G10" s="693">
        <v>0</v>
      </c>
      <c r="H10" s="693">
        <v>0</v>
      </c>
    </row>
    <row r="11" spans="1:8">
      <c r="A11" s="408">
        <v>4</v>
      </c>
      <c r="B11" s="407" t="s">
        <v>126</v>
      </c>
      <c r="C11" s="693"/>
      <c r="D11" s="693">
        <v>0</v>
      </c>
      <c r="E11" s="693">
        <v>0</v>
      </c>
      <c r="F11" s="693">
        <v>0</v>
      </c>
      <c r="G11" s="693">
        <v>0</v>
      </c>
      <c r="H11" s="693">
        <v>0</v>
      </c>
    </row>
    <row r="12" spans="1:8">
      <c r="A12" s="408">
        <v>5</v>
      </c>
      <c r="B12" s="407" t="s">
        <v>912</v>
      </c>
      <c r="C12" s="693"/>
      <c r="D12" s="693">
        <v>0</v>
      </c>
      <c r="E12" s="693">
        <v>0</v>
      </c>
      <c r="F12" s="693">
        <v>0</v>
      </c>
      <c r="G12" s="693">
        <v>0</v>
      </c>
      <c r="H12" s="693">
        <v>0</v>
      </c>
    </row>
    <row r="13" spans="1:8">
      <c r="A13" s="408">
        <v>6</v>
      </c>
      <c r="B13" s="407" t="s">
        <v>127</v>
      </c>
      <c r="C13" s="693">
        <v>79431736.820546806</v>
      </c>
      <c r="D13" s="693">
        <v>147565848.8351</v>
      </c>
      <c r="E13" s="693">
        <v>0</v>
      </c>
      <c r="F13" s="693">
        <v>0</v>
      </c>
      <c r="G13" s="693">
        <v>0</v>
      </c>
      <c r="H13" s="693">
        <v>226997585.6556468</v>
      </c>
    </row>
    <row r="14" spans="1:8">
      <c r="A14" s="408">
        <v>7</v>
      </c>
      <c r="B14" s="407" t="s">
        <v>71</v>
      </c>
      <c r="C14" s="693"/>
      <c r="D14" s="693">
        <v>222462106.25361067</v>
      </c>
      <c r="E14" s="693">
        <v>263103289.04914644</v>
      </c>
      <c r="F14" s="693">
        <v>364798305.58396631</v>
      </c>
      <c r="G14" s="693">
        <v>1564141.0718</v>
      </c>
      <c r="H14" s="693">
        <v>851927841.95852351</v>
      </c>
    </row>
    <row r="15" spans="1:8">
      <c r="A15" s="408">
        <v>8</v>
      </c>
      <c r="B15" s="409" t="s">
        <v>72</v>
      </c>
      <c r="C15" s="693"/>
      <c r="D15" s="693">
        <v>77166568.178381562</v>
      </c>
      <c r="E15" s="693">
        <v>164676806.11539072</v>
      </c>
      <c r="F15" s="693">
        <v>187353482.47630614</v>
      </c>
      <c r="G15" s="693">
        <v>172707.71719420498</v>
      </c>
      <c r="H15" s="693">
        <v>429369564.48727262</v>
      </c>
    </row>
    <row r="16" spans="1:8">
      <c r="A16" s="408">
        <v>9</v>
      </c>
      <c r="B16" s="407" t="s">
        <v>913</v>
      </c>
      <c r="C16" s="693"/>
      <c r="D16" s="693">
        <v>21875540.897607774</v>
      </c>
      <c r="E16" s="693">
        <v>30354350.203362785</v>
      </c>
      <c r="F16" s="693">
        <v>45538919.104427584</v>
      </c>
      <c r="G16" s="693">
        <v>59843.326905795017</v>
      </c>
      <c r="H16" s="693">
        <v>97828653.532303944</v>
      </c>
    </row>
    <row r="17" spans="1:10">
      <c r="A17" s="408">
        <v>10</v>
      </c>
      <c r="B17" s="411" t="s">
        <v>483</v>
      </c>
      <c r="C17" s="693"/>
      <c r="D17" s="693">
        <v>319330.26909999998</v>
      </c>
      <c r="E17" s="693">
        <v>2782530.9909000001</v>
      </c>
      <c r="F17" s="693">
        <v>609273.50190000003</v>
      </c>
      <c r="G17" s="693">
        <v>1573180.0618</v>
      </c>
      <c r="H17" s="693">
        <v>5284314.8237000005</v>
      </c>
    </row>
    <row r="18" spans="1:10">
      <c r="A18" s="408">
        <v>11</v>
      </c>
      <c r="B18" s="407" t="s">
        <v>68</v>
      </c>
      <c r="C18" s="693"/>
      <c r="D18" s="693">
        <v>0</v>
      </c>
      <c r="E18" s="693">
        <v>0</v>
      </c>
      <c r="F18" s="693">
        <v>0</v>
      </c>
      <c r="G18" s="693">
        <v>3989419.59</v>
      </c>
      <c r="H18" s="693">
        <v>3989419.59</v>
      </c>
    </row>
    <row r="19" spans="1:10">
      <c r="A19" s="408">
        <v>12</v>
      </c>
      <c r="B19" s="407" t="s">
        <v>69</v>
      </c>
      <c r="C19" s="693"/>
      <c r="D19" s="693">
        <v>0</v>
      </c>
      <c r="E19" s="693">
        <v>0</v>
      </c>
      <c r="F19" s="693">
        <v>0</v>
      </c>
      <c r="G19" s="693">
        <v>0</v>
      </c>
      <c r="H19" s="693">
        <v>0</v>
      </c>
    </row>
    <row r="20" spans="1:10">
      <c r="A20" s="410">
        <v>13</v>
      </c>
      <c r="B20" s="409" t="s">
        <v>70</v>
      </c>
      <c r="C20" s="693"/>
      <c r="D20" s="693">
        <v>0</v>
      </c>
      <c r="E20" s="693">
        <v>0</v>
      </c>
      <c r="F20" s="693">
        <v>0</v>
      </c>
      <c r="G20" s="693">
        <v>0</v>
      </c>
      <c r="H20" s="693">
        <v>0</v>
      </c>
    </row>
    <row r="21" spans="1:10">
      <c r="A21" s="408">
        <v>14</v>
      </c>
      <c r="B21" s="407" t="s">
        <v>469</v>
      </c>
      <c r="C21" s="693">
        <v>58152893.618999995</v>
      </c>
      <c r="D21" s="693">
        <v>334616.37548936927</v>
      </c>
      <c r="E21" s="693">
        <v>0</v>
      </c>
      <c r="F21" s="693">
        <v>0</v>
      </c>
      <c r="G21" s="693">
        <v>56031448.556327827</v>
      </c>
      <c r="H21" s="693">
        <v>114518958.55081719</v>
      </c>
    </row>
    <row r="22" spans="1:10">
      <c r="A22" s="406">
        <v>15</v>
      </c>
      <c r="B22" s="405" t="s">
        <v>66</v>
      </c>
      <c r="C22" s="693">
        <v>444290508.83104682</v>
      </c>
      <c r="D22" s="693">
        <v>666566308.61028934</v>
      </c>
      <c r="E22" s="693">
        <v>480488927.09789991</v>
      </c>
      <c r="F22" s="693">
        <v>597690707.16470003</v>
      </c>
      <c r="G22" s="693">
        <v>61817560.262227826</v>
      </c>
      <c r="H22" s="693">
        <v>2250854011.9661646</v>
      </c>
    </row>
    <row r="24" spans="1:10">
      <c r="C24" s="747"/>
      <c r="D24" s="747"/>
      <c r="E24" s="747"/>
      <c r="F24" s="747"/>
      <c r="G24" s="747"/>
      <c r="H24" s="747"/>
      <c r="I24" s="747"/>
      <c r="J24" s="747"/>
    </row>
    <row r="25" spans="1:10">
      <c r="C25" s="747"/>
      <c r="D25" s="747"/>
      <c r="E25" s="747"/>
      <c r="F25" s="747"/>
      <c r="G25" s="747"/>
      <c r="H25" s="747"/>
      <c r="I25" s="747"/>
      <c r="J25" s="747"/>
    </row>
    <row r="26" spans="1:10" ht="38.25">
      <c r="B26" s="337" t="s">
        <v>647</v>
      </c>
      <c r="C26" s="747"/>
      <c r="D26" s="747"/>
      <c r="E26" s="747"/>
      <c r="F26" s="747"/>
      <c r="G26" s="747"/>
      <c r="H26" s="747"/>
      <c r="I26" s="747"/>
      <c r="J26" s="747"/>
    </row>
    <row r="27" spans="1:10">
      <c r="C27" s="747"/>
      <c r="D27" s="747"/>
      <c r="E27" s="747"/>
      <c r="F27" s="747"/>
      <c r="G27" s="747"/>
      <c r="H27" s="747"/>
      <c r="I27" s="747"/>
      <c r="J27" s="747"/>
    </row>
    <row r="28" spans="1:10">
      <c r="C28" s="747"/>
      <c r="D28" s="747"/>
      <c r="E28" s="747"/>
      <c r="F28" s="747"/>
      <c r="G28" s="747"/>
      <c r="H28" s="747"/>
      <c r="I28" s="747"/>
      <c r="J28" s="747"/>
    </row>
    <row r="29" spans="1:10">
      <c r="C29" s="747"/>
      <c r="D29" s="747"/>
      <c r="E29" s="747"/>
      <c r="F29" s="747"/>
      <c r="G29" s="747"/>
      <c r="H29" s="747"/>
      <c r="I29" s="747"/>
      <c r="J29" s="747"/>
    </row>
    <row r="30" spans="1:10">
      <c r="C30" s="747"/>
      <c r="D30" s="747"/>
      <c r="E30" s="747"/>
      <c r="F30" s="747"/>
      <c r="G30" s="747"/>
      <c r="H30" s="747"/>
      <c r="I30" s="747"/>
      <c r="J30" s="747"/>
    </row>
    <row r="31" spans="1:10">
      <c r="C31" s="747"/>
      <c r="D31" s="747"/>
      <c r="E31" s="747"/>
      <c r="F31" s="747"/>
      <c r="G31" s="747"/>
      <c r="H31" s="747"/>
      <c r="I31" s="747"/>
      <c r="J31" s="747"/>
    </row>
    <row r="32" spans="1:10">
      <c r="C32" s="747"/>
      <c r="D32" s="747"/>
      <c r="E32" s="747"/>
      <c r="F32" s="747"/>
      <c r="G32" s="747"/>
      <c r="H32" s="747"/>
      <c r="I32" s="747"/>
      <c r="J32" s="747"/>
    </row>
    <row r="33" spans="3:10">
      <c r="C33" s="747"/>
      <c r="D33" s="747"/>
      <c r="E33" s="747"/>
      <c r="F33" s="747"/>
      <c r="G33" s="747"/>
      <c r="H33" s="747"/>
      <c r="I33" s="747"/>
      <c r="J33" s="747"/>
    </row>
    <row r="34" spans="3:10">
      <c r="C34" s="747"/>
      <c r="D34" s="747"/>
      <c r="E34" s="747"/>
      <c r="F34" s="747"/>
      <c r="G34" s="747"/>
      <c r="H34" s="747"/>
      <c r="I34" s="747"/>
      <c r="J34" s="747"/>
    </row>
    <row r="35" spans="3:10">
      <c r="C35" s="747"/>
      <c r="D35" s="747"/>
      <c r="E35" s="747"/>
      <c r="F35" s="747"/>
      <c r="G35" s="747"/>
      <c r="H35" s="747"/>
      <c r="I35" s="747"/>
      <c r="J35" s="747"/>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headerFooter>
    <oddHeader>&amp;C&amp;"Calibri"&amp;10&amp;K0078D7 Classification: Restricted to Partners&amp;1#_x000D_</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9.9978637043366805E-2"/>
  </sheetPr>
  <dimension ref="A1:R26"/>
  <sheetViews>
    <sheetView showGridLines="0" zoomScale="80" zoomScaleNormal="80" workbookViewId="0">
      <selection activeCell="H30" sqref="H30"/>
    </sheetView>
  </sheetViews>
  <sheetFormatPr defaultColWidth="9.140625" defaultRowHeight="12.75"/>
  <cols>
    <col min="1" max="1" width="11.85546875" style="323" bestFit="1" customWidth="1"/>
    <col min="2" max="2" width="86.85546875" style="320" customWidth="1"/>
    <col min="3" max="4" width="31.5703125" style="320" customWidth="1"/>
    <col min="5" max="5" width="16.42578125" style="320" bestFit="1" customWidth="1"/>
    <col min="6" max="6" width="14.140625" style="320" bestFit="1" customWidth="1"/>
    <col min="7" max="7" width="20" style="320" bestFit="1" customWidth="1"/>
    <col min="8" max="8" width="25.140625" style="320" bestFit="1" customWidth="1"/>
    <col min="9" max="16384" width="9.140625" style="320"/>
  </cols>
  <sheetData>
    <row r="1" spans="1:18" ht="13.5">
      <c r="A1" s="319" t="s">
        <v>97</v>
      </c>
      <c r="B1" s="236" t="str">
        <f>Info!C2</f>
        <v>სს პროკრედიტ ბანკი</v>
      </c>
      <c r="C1" s="423"/>
      <c r="D1" s="423"/>
      <c r="E1" s="423"/>
      <c r="F1" s="423"/>
      <c r="G1" s="423"/>
      <c r="H1" s="423"/>
    </row>
    <row r="2" spans="1:18">
      <c r="A2" s="319" t="s">
        <v>98</v>
      </c>
      <c r="B2" s="322">
        <f>'1. key ratios'!B2</f>
        <v>46022</v>
      </c>
      <c r="C2" s="423"/>
      <c r="D2" s="423"/>
      <c r="E2" s="423"/>
      <c r="F2" s="423"/>
      <c r="G2" s="423"/>
      <c r="H2" s="423"/>
    </row>
    <row r="3" spans="1:18">
      <c r="A3" s="321" t="s">
        <v>470</v>
      </c>
      <c r="B3" s="423"/>
      <c r="C3" s="423"/>
      <c r="D3" s="423"/>
      <c r="E3" s="423"/>
      <c r="F3" s="423"/>
      <c r="G3" s="423"/>
      <c r="H3" s="423"/>
    </row>
    <row r="4" spans="1:18">
      <c r="A4" s="424"/>
      <c r="B4" s="423"/>
      <c r="C4" s="422" t="s">
        <v>471</v>
      </c>
      <c r="D4" s="422" t="s">
        <v>472</v>
      </c>
      <c r="E4" s="422" t="s">
        <v>473</v>
      </c>
      <c r="F4" s="422" t="s">
        <v>474</v>
      </c>
      <c r="G4" s="422" t="s">
        <v>475</v>
      </c>
      <c r="H4" s="422" t="s">
        <v>476</v>
      </c>
    </row>
    <row r="5" spans="1:18" ht="33.950000000000003" customHeight="1">
      <c r="A5" s="819" t="s">
        <v>835</v>
      </c>
      <c r="B5" s="820"/>
      <c r="C5" s="833" t="s">
        <v>565</v>
      </c>
      <c r="D5" s="833"/>
      <c r="E5" s="833" t="s">
        <v>834</v>
      </c>
      <c r="F5" s="831" t="s">
        <v>833</v>
      </c>
      <c r="G5" s="831" t="s">
        <v>480</v>
      </c>
      <c r="H5" s="420" t="s">
        <v>832</v>
      </c>
    </row>
    <row r="6" spans="1:18" ht="25.5">
      <c r="A6" s="823"/>
      <c r="B6" s="824"/>
      <c r="C6" s="421" t="s">
        <v>481</v>
      </c>
      <c r="D6" s="421" t="s">
        <v>482</v>
      </c>
      <c r="E6" s="833"/>
      <c r="F6" s="832"/>
      <c r="G6" s="832"/>
      <c r="H6" s="420" t="s">
        <v>831</v>
      </c>
    </row>
    <row r="7" spans="1:18">
      <c r="A7" s="418">
        <v>1</v>
      </c>
      <c r="B7" s="407" t="s">
        <v>123</v>
      </c>
      <c r="C7" s="694"/>
      <c r="D7" s="694">
        <v>526306094.99989998</v>
      </c>
      <c r="E7" s="694">
        <v>84106.809099999999</v>
      </c>
      <c r="F7" s="694"/>
      <c r="G7" s="694"/>
      <c r="H7" s="695">
        <v>526221988.19080001</v>
      </c>
      <c r="I7" s="747"/>
      <c r="J7" s="747"/>
      <c r="K7" s="747"/>
      <c r="L7" s="747"/>
      <c r="M7" s="747"/>
      <c r="N7" s="747"/>
      <c r="O7" s="747"/>
      <c r="P7" s="747"/>
      <c r="Q7" s="747"/>
      <c r="R7" s="747"/>
    </row>
    <row r="8" spans="1:18" ht="14.45" customHeight="1">
      <c r="A8" s="418">
        <v>2</v>
      </c>
      <c r="B8" s="407" t="s">
        <v>124</v>
      </c>
      <c r="C8" s="694"/>
      <c r="D8" s="694"/>
      <c r="E8" s="694"/>
      <c r="F8" s="694"/>
      <c r="G8" s="694"/>
      <c r="H8" s="695">
        <v>0</v>
      </c>
      <c r="I8" s="747"/>
      <c r="J8" s="747"/>
      <c r="K8" s="747"/>
      <c r="L8" s="747"/>
      <c r="M8" s="747"/>
      <c r="N8" s="747"/>
      <c r="O8" s="747"/>
      <c r="P8" s="747"/>
      <c r="Q8" s="747"/>
      <c r="R8" s="747"/>
    </row>
    <row r="9" spans="1:18">
      <c r="A9" s="418">
        <v>3</v>
      </c>
      <c r="B9" s="407" t="s">
        <v>125</v>
      </c>
      <c r="C9" s="694"/>
      <c r="D9" s="694"/>
      <c r="E9" s="694"/>
      <c r="F9" s="694"/>
      <c r="G9" s="694"/>
      <c r="H9" s="695">
        <v>0</v>
      </c>
      <c r="I9" s="747"/>
      <c r="J9" s="747"/>
      <c r="K9" s="747"/>
      <c r="L9" s="747"/>
      <c r="M9" s="747"/>
      <c r="N9" s="747"/>
      <c r="O9" s="747"/>
      <c r="P9" s="747"/>
      <c r="Q9" s="747"/>
      <c r="R9" s="747"/>
    </row>
    <row r="10" spans="1:18">
      <c r="A10" s="418">
        <v>4</v>
      </c>
      <c r="B10" s="407" t="s">
        <v>126</v>
      </c>
      <c r="C10" s="694"/>
      <c r="D10" s="694"/>
      <c r="E10" s="694"/>
      <c r="F10" s="694"/>
      <c r="G10" s="694"/>
      <c r="H10" s="695">
        <v>0</v>
      </c>
      <c r="I10" s="747"/>
      <c r="J10" s="747"/>
      <c r="K10" s="747"/>
      <c r="L10" s="747"/>
      <c r="M10" s="747"/>
      <c r="N10" s="747"/>
      <c r="O10" s="747"/>
      <c r="P10" s="747"/>
      <c r="Q10" s="747"/>
      <c r="R10" s="747"/>
    </row>
    <row r="11" spans="1:18">
      <c r="A11" s="418">
        <v>5</v>
      </c>
      <c r="B11" s="407" t="s">
        <v>912</v>
      </c>
      <c r="C11" s="694"/>
      <c r="D11" s="694"/>
      <c r="E11" s="694"/>
      <c r="F11" s="694"/>
      <c r="G11" s="694"/>
      <c r="H11" s="695">
        <v>0</v>
      </c>
      <c r="I11" s="747"/>
      <c r="J11" s="747"/>
      <c r="K11" s="747"/>
      <c r="L11" s="747"/>
      <c r="M11" s="747"/>
      <c r="N11" s="747"/>
      <c r="O11" s="747"/>
      <c r="P11" s="747"/>
      <c r="Q11" s="747"/>
      <c r="R11" s="747"/>
    </row>
    <row r="12" spans="1:18">
      <c r="A12" s="418">
        <v>6</v>
      </c>
      <c r="B12" s="407" t="s">
        <v>127</v>
      </c>
      <c r="C12" s="694"/>
      <c r="D12" s="694">
        <v>227000013.24450001</v>
      </c>
      <c r="E12" s="694">
        <v>2427.4398481964963</v>
      </c>
      <c r="F12" s="694"/>
      <c r="G12" s="694"/>
      <c r="H12" s="695">
        <v>226997585.80465183</v>
      </c>
      <c r="I12" s="747"/>
      <c r="J12" s="747"/>
      <c r="K12" s="747"/>
      <c r="L12" s="747"/>
      <c r="M12" s="747"/>
      <c r="N12" s="747"/>
      <c r="O12" s="747"/>
      <c r="P12" s="747"/>
      <c r="Q12" s="747"/>
      <c r="R12" s="747"/>
    </row>
    <row r="13" spans="1:18">
      <c r="A13" s="418">
        <v>7</v>
      </c>
      <c r="B13" s="407" t="s">
        <v>71</v>
      </c>
      <c r="C13" s="694">
        <v>27783984.6087</v>
      </c>
      <c r="D13" s="694">
        <v>847046580.00650001</v>
      </c>
      <c r="E13" s="694">
        <v>22902722.6567</v>
      </c>
      <c r="F13" s="694"/>
      <c r="G13" s="694"/>
      <c r="H13" s="695">
        <v>851927841.95850003</v>
      </c>
      <c r="I13" s="747"/>
      <c r="J13" s="747"/>
      <c r="K13" s="747"/>
      <c r="L13" s="747"/>
      <c r="M13" s="747"/>
      <c r="N13" s="747"/>
      <c r="O13" s="747"/>
      <c r="P13" s="747"/>
      <c r="Q13" s="747"/>
      <c r="R13" s="747"/>
    </row>
    <row r="14" spans="1:18">
      <c r="A14" s="418">
        <v>8</v>
      </c>
      <c r="B14" s="409" t="s">
        <v>72</v>
      </c>
      <c r="C14" s="694">
        <v>5791258.1712999996</v>
      </c>
      <c r="D14" s="694">
        <v>430305913.18839997</v>
      </c>
      <c r="E14" s="694">
        <v>6727606.8723999998</v>
      </c>
      <c r="F14" s="694"/>
      <c r="G14" s="694">
        <v>244626.15</v>
      </c>
      <c r="H14" s="695">
        <v>429369564.48729998</v>
      </c>
      <c r="I14" s="747"/>
      <c r="J14" s="747"/>
      <c r="K14" s="747"/>
      <c r="L14" s="747"/>
      <c r="M14" s="747"/>
      <c r="N14" s="747"/>
      <c r="O14" s="747"/>
      <c r="P14" s="747"/>
      <c r="Q14" s="747"/>
      <c r="R14" s="747"/>
    </row>
    <row r="15" spans="1:18">
      <c r="A15" s="418">
        <v>9</v>
      </c>
      <c r="B15" s="407" t="s">
        <v>913</v>
      </c>
      <c r="C15" s="694">
        <v>236795.1678</v>
      </c>
      <c r="D15" s="694">
        <v>98412672.895600006</v>
      </c>
      <c r="E15" s="694">
        <v>820814.53110000002</v>
      </c>
      <c r="F15" s="694"/>
      <c r="G15" s="694"/>
      <c r="H15" s="695">
        <v>97828653.532299995</v>
      </c>
      <c r="I15" s="747"/>
      <c r="J15" s="747"/>
      <c r="K15" s="747"/>
      <c r="L15" s="747"/>
      <c r="M15" s="747"/>
      <c r="N15" s="747"/>
      <c r="O15" s="747"/>
      <c r="P15" s="747"/>
      <c r="Q15" s="747"/>
      <c r="R15" s="747"/>
    </row>
    <row r="16" spans="1:18">
      <c r="A16" s="418">
        <v>10</v>
      </c>
      <c r="B16" s="411" t="s">
        <v>483</v>
      </c>
      <c r="C16" s="694">
        <v>27202020.499400001</v>
      </c>
      <c r="D16" s="694"/>
      <c r="E16" s="694">
        <v>21917705.675700001</v>
      </c>
      <c r="F16" s="694"/>
      <c r="G16" s="694"/>
      <c r="H16" s="695">
        <v>5284314.8236999996</v>
      </c>
      <c r="I16" s="747"/>
      <c r="J16" s="747"/>
      <c r="K16" s="747"/>
      <c r="L16" s="747"/>
      <c r="M16" s="747"/>
      <c r="N16" s="747"/>
      <c r="O16" s="747"/>
      <c r="P16" s="747"/>
      <c r="Q16" s="747"/>
      <c r="R16" s="747"/>
    </row>
    <row r="17" spans="1:18">
      <c r="A17" s="418">
        <v>11</v>
      </c>
      <c r="B17" s="407" t="s">
        <v>68</v>
      </c>
      <c r="C17" s="694"/>
      <c r="D17" s="694">
        <v>3989419.59</v>
      </c>
      <c r="E17" s="694">
        <v>0</v>
      </c>
      <c r="F17" s="694"/>
      <c r="G17" s="694"/>
      <c r="H17" s="695">
        <v>3989419.59</v>
      </c>
      <c r="I17" s="747"/>
      <c r="J17" s="747"/>
      <c r="K17" s="747"/>
      <c r="L17" s="747"/>
      <c r="M17" s="747"/>
      <c r="N17" s="747"/>
      <c r="O17" s="747"/>
      <c r="P17" s="747"/>
      <c r="Q17" s="747"/>
      <c r="R17" s="747"/>
    </row>
    <row r="18" spans="1:18">
      <c r="A18" s="418">
        <v>12</v>
      </c>
      <c r="B18" s="407" t="s">
        <v>69</v>
      </c>
      <c r="C18" s="694"/>
      <c r="D18" s="694"/>
      <c r="E18" s="694"/>
      <c r="F18" s="694"/>
      <c r="G18" s="694"/>
      <c r="H18" s="695">
        <v>0</v>
      </c>
      <c r="I18" s="747"/>
      <c r="J18" s="747"/>
      <c r="K18" s="747"/>
      <c r="L18" s="747"/>
      <c r="M18" s="747"/>
      <c r="N18" s="747"/>
      <c r="O18" s="747"/>
      <c r="P18" s="747"/>
      <c r="Q18" s="747"/>
      <c r="R18" s="747"/>
    </row>
    <row r="19" spans="1:18">
      <c r="A19" s="419">
        <v>13</v>
      </c>
      <c r="B19" s="409" t="s">
        <v>70</v>
      </c>
      <c r="C19" s="694"/>
      <c r="D19" s="694"/>
      <c r="E19" s="694"/>
      <c r="F19" s="694"/>
      <c r="G19" s="694"/>
      <c r="H19" s="695">
        <v>0</v>
      </c>
      <c r="I19" s="747"/>
      <c r="J19" s="747"/>
      <c r="K19" s="747"/>
      <c r="L19" s="747"/>
      <c r="M19" s="747"/>
      <c r="N19" s="747"/>
      <c r="O19" s="747"/>
      <c r="P19" s="747"/>
      <c r="Q19" s="747"/>
      <c r="R19" s="747"/>
    </row>
    <row r="20" spans="1:18">
      <c r="A20" s="418">
        <v>14</v>
      </c>
      <c r="B20" s="407" t="s">
        <v>469</v>
      </c>
      <c r="C20" s="694"/>
      <c r="D20" s="694">
        <v>114544192.017369</v>
      </c>
      <c r="E20" s="694">
        <v>25233.466551803504</v>
      </c>
      <c r="F20" s="694"/>
      <c r="G20" s="694">
        <v>28260</v>
      </c>
      <c r="H20" s="695">
        <v>114518958.55081719</v>
      </c>
      <c r="I20" s="747"/>
      <c r="J20" s="747"/>
      <c r="K20" s="747"/>
      <c r="L20" s="747"/>
      <c r="M20" s="747"/>
      <c r="N20" s="747"/>
      <c r="O20" s="747"/>
      <c r="P20" s="747"/>
      <c r="Q20" s="747"/>
      <c r="R20" s="747"/>
    </row>
    <row r="21" spans="1:18" s="324" customFormat="1">
      <c r="A21" s="417">
        <v>15</v>
      </c>
      <c r="B21" s="416" t="s">
        <v>66</v>
      </c>
      <c r="C21" s="696">
        <v>33812037.947800003</v>
      </c>
      <c r="D21" s="696">
        <v>2247604885.9422693</v>
      </c>
      <c r="E21" s="696">
        <v>30562911.775700003</v>
      </c>
      <c r="F21" s="696">
        <v>0</v>
      </c>
      <c r="G21" s="696">
        <v>272886.15000000002</v>
      </c>
      <c r="H21" s="697">
        <v>2250854012.1143689</v>
      </c>
      <c r="I21" s="747"/>
      <c r="J21" s="747"/>
      <c r="K21" s="747"/>
      <c r="L21" s="747"/>
      <c r="M21" s="747"/>
      <c r="N21" s="747"/>
      <c r="O21" s="747"/>
      <c r="P21" s="747"/>
      <c r="Q21" s="747"/>
      <c r="R21" s="747"/>
    </row>
    <row r="22" spans="1:18">
      <c r="A22" s="415">
        <v>16</v>
      </c>
      <c r="B22" s="414" t="s">
        <v>484</v>
      </c>
      <c r="C22" s="694">
        <v>33812037.947800003</v>
      </c>
      <c r="D22" s="694">
        <v>1375765166.0905001</v>
      </c>
      <c r="E22" s="694">
        <v>30451144.060200002</v>
      </c>
      <c r="F22" s="694">
        <v>0</v>
      </c>
      <c r="G22" s="694">
        <v>244626.15</v>
      </c>
      <c r="H22" s="695">
        <v>1379126059.9781001</v>
      </c>
      <c r="I22" s="747"/>
      <c r="J22" s="747"/>
      <c r="K22" s="747"/>
      <c r="L22" s="747"/>
      <c r="M22" s="747"/>
      <c r="N22" s="747"/>
      <c r="O22" s="747"/>
      <c r="P22" s="747"/>
      <c r="Q22" s="747"/>
      <c r="R22" s="747"/>
    </row>
    <row r="23" spans="1:18">
      <c r="A23" s="415">
        <v>17</v>
      </c>
      <c r="B23" s="414" t="s">
        <v>485</v>
      </c>
      <c r="C23" s="694"/>
      <c r="D23" s="694">
        <v>150029316.84999999</v>
      </c>
      <c r="E23" s="694">
        <v>41983.42</v>
      </c>
      <c r="F23" s="694"/>
      <c r="G23" s="694"/>
      <c r="H23" s="695">
        <v>149987333.43000001</v>
      </c>
      <c r="I23" s="747"/>
      <c r="J23" s="747"/>
      <c r="K23" s="747"/>
      <c r="L23" s="747"/>
      <c r="M23" s="747"/>
      <c r="N23" s="747"/>
      <c r="O23" s="747"/>
      <c r="P23" s="747"/>
      <c r="Q23" s="747"/>
      <c r="R23" s="747"/>
    </row>
    <row r="26" spans="1:18" ht="42.6" customHeight="1">
      <c r="B26" s="337" t="s">
        <v>647</v>
      </c>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headerFooter>
    <oddHeader>&amp;C&amp;"Calibri"&amp;10&amp;K0078D7 Classification: Restricted to Partners&amp;1#_x000D_</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2" tint="-9.9978637043366805E-2"/>
  </sheetPr>
  <dimension ref="A1:O36"/>
  <sheetViews>
    <sheetView showGridLines="0" zoomScale="80" zoomScaleNormal="80" workbookViewId="0">
      <selection activeCell="H48" sqref="H48"/>
    </sheetView>
  </sheetViews>
  <sheetFormatPr defaultColWidth="9.140625" defaultRowHeight="12.75"/>
  <cols>
    <col min="1" max="1" width="11" style="320" bestFit="1" customWidth="1"/>
    <col min="2" max="2" width="93.42578125" style="320" customWidth="1"/>
    <col min="3" max="4" width="35" style="320" customWidth="1"/>
    <col min="5" max="5" width="18.85546875" style="320" bestFit="1" customWidth="1"/>
    <col min="6" max="6" width="16.42578125" style="320" bestFit="1" customWidth="1"/>
    <col min="7" max="7" width="22" style="320" customWidth="1"/>
    <col min="8" max="8" width="28.42578125" style="320" bestFit="1" customWidth="1"/>
    <col min="9" max="16384" width="9.140625" style="320"/>
  </cols>
  <sheetData>
    <row r="1" spans="1:15" ht="13.5">
      <c r="A1" s="319" t="s">
        <v>97</v>
      </c>
      <c r="B1" s="236" t="str">
        <f>Info!C2</f>
        <v>სს პროკრედიტ ბანკი</v>
      </c>
      <c r="C1" s="423"/>
      <c r="D1" s="423"/>
      <c r="E1" s="423"/>
      <c r="F1" s="423"/>
      <c r="G1" s="423"/>
      <c r="H1" s="423"/>
    </row>
    <row r="2" spans="1:15">
      <c r="A2" s="319" t="s">
        <v>98</v>
      </c>
      <c r="B2" s="322">
        <f>'1. key ratios'!B2</f>
        <v>46022</v>
      </c>
      <c r="C2" s="423"/>
      <c r="D2" s="423"/>
      <c r="E2" s="423"/>
      <c r="F2" s="423"/>
      <c r="G2" s="423"/>
      <c r="H2" s="423"/>
    </row>
    <row r="3" spans="1:15">
      <c r="A3" s="321" t="s">
        <v>486</v>
      </c>
      <c r="B3" s="423"/>
      <c r="C3" s="423"/>
      <c r="D3" s="423"/>
      <c r="E3" s="423"/>
      <c r="F3" s="423"/>
      <c r="G3" s="423"/>
      <c r="H3" s="423"/>
    </row>
    <row r="4" spans="1:15">
      <c r="A4" s="423"/>
      <c r="B4" s="423"/>
      <c r="C4" s="422" t="s">
        <v>471</v>
      </c>
      <c r="D4" s="422" t="s">
        <v>472</v>
      </c>
      <c r="E4" s="422" t="s">
        <v>473</v>
      </c>
      <c r="F4" s="422" t="s">
        <v>474</v>
      </c>
      <c r="G4" s="422" t="s">
        <v>475</v>
      </c>
      <c r="H4" s="422" t="s">
        <v>476</v>
      </c>
    </row>
    <row r="5" spans="1:15" ht="41.45" customHeight="1">
      <c r="A5" s="819" t="s">
        <v>837</v>
      </c>
      <c r="B5" s="820"/>
      <c r="C5" s="834" t="s">
        <v>565</v>
      </c>
      <c r="D5" s="835"/>
      <c r="E5" s="831" t="s">
        <v>834</v>
      </c>
      <c r="F5" s="831" t="s">
        <v>833</v>
      </c>
      <c r="G5" s="831" t="s">
        <v>480</v>
      </c>
      <c r="H5" s="420" t="s">
        <v>832</v>
      </c>
    </row>
    <row r="6" spans="1:15" ht="25.5">
      <c r="A6" s="823"/>
      <c r="B6" s="824"/>
      <c r="C6" s="421" t="s">
        <v>481</v>
      </c>
      <c r="D6" s="421" t="s">
        <v>482</v>
      </c>
      <c r="E6" s="832"/>
      <c r="F6" s="832"/>
      <c r="G6" s="832"/>
      <c r="H6" s="420" t="s">
        <v>831</v>
      </c>
    </row>
    <row r="7" spans="1:15">
      <c r="A7" s="413">
        <v>1</v>
      </c>
      <c r="B7" s="426" t="s">
        <v>487</v>
      </c>
      <c r="C7" s="694"/>
      <c r="D7" s="694">
        <v>527201903.39770001</v>
      </c>
      <c r="E7" s="694">
        <v>110675.9709</v>
      </c>
      <c r="F7" s="694"/>
      <c r="G7" s="694"/>
      <c r="H7" s="695">
        <v>527091227.42680001</v>
      </c>
      <c r="I7" s="747"/>
      <c r="J7" s="747"/>
      <c r="K7" s="747"/>
      <c r="L7" s="747"/>
      <c r="M7" s="747"/>
      <c r="N7" s="747"/>
      <c r="O7" s="747"/>
    </row>
    <row r="8" spans="1:15">
      <c r="A8" s="413">
        <v>2</v>
      </c>
      <c r="B8" s="426" t="s">
        <v>488</v>
      </c>
      <c r="C8" s="694"/>
      <c r="D8" s="694">
        <v>237617346.87810001</v>
      </c>
      <c r="E8" s="694">
        <v>158759.2255</v>
      </c>
      <c r="F8" s="694"/>
      <c r="G8" s="694"/>
      <c r="H8" s="695">
        <v>237458587.65260002</v>
      </c>
      <c r="I8" s="747"/>
      <c r="J8" s="747"/>
      <c r="K8" s="747"/>
      <c r="L8" s="747"/>
      <c r="M8" s="747"/>
      <c r="N8" s="747"/>
      <c r="O8" s="747"/>
    </row>
    <row r="9" spans="1:15">
      <c r="A9" s="413">
        <v>3</v>
      </c>
      <c r="B9" s="426" t="s">
        <v>836</v>
      </c>
      <c r="C9" s="694"/>
      <c r="D9" s="694"/>
      <c r="E9" s="694"/>
      <c r="F9" s="694"/>
      <c r="G9" s="694"/>
      <c r="H9" s="695">
        <v>0</v>
      </c>
      <c r="I9" s="747"/>
      <c r="J9" s="747"/>
      <c r="K9" s="747"/>
      <c r="L9" s="747"/>
      <c r="M9" s="747"/>
      <c r="N9" s="747"/>
      <c r="O9" s="747"/>
    </row>
    <row r="10" spans="1:15">
      <c r="A10" s="413">
        <v>4</v>
      </c>
      <c r="B10" s="426" t="s">
        <v>489</v>
      </c>
      <c r="C10" s="694"/>
      <c r="D10" s="694">
        <v>55396192.087099999</v>
      </c>
      <c r="E10" s="694">
        <v>338533.20569999999</v>
      </c>
      <c r="F10" s="694"/>
      <c r="G10" s="694"/>
      <c r="H10" s="695">
        <v>55057658.881399997</v>
      </c>
      <c r="I10" s="747"/>
      <c r="J10" s="747"/>
      <c r="K10" s="747"/>
      <c r="L10" s="747"/>
      <c r="M10" s="747"/>
      <c r="N10" s="747"/>
      <c r="O10" s="747"/>
    </row>
    <row r="11" spans="1:15">
      <c r="A11" s="413">
        <v>5</v>
      </c>
      <c r="B11" s="426" t="s">
        <v>490</v>
      </c>
      <c r="C11" s="694"/>
      <c r="D11" s="694">
        <v>157358232.85949999</v>
      </c>
      <c r="E11" s="694">
        <v>678912.55070000002</v>
      </c>
      <c r="F11" s="694"/>
      <c r="G11" s="694"/>
      <c r="H11" s="695">
        <v>156679320.30879998</v>
      </c>
      <c r="I11" s="747"/>
      <c r="J11" s="747"/>
      <c r="K11" s="747"/>
      <c r="L11" s="747"/>
      <c r="M11" s="747"/>
      <c r="N11" s="747"/>
      <c r="O11" s="747"/>
    </row>
    <row r="12" spans="1:15">
      <c r="A12" s="413">
        <v>6</v>
      </c>
      <c r="B12" s="426" t="s">
        <v>491</v>
      </c>
      <c r="C12" s="694">
        <v>4914045.9095000001</v>
      </c>
      <c r="D12" s="694">
        <v>32465990.657499999</v>
      </c>
      <c r="E12" s="694">
        <v>4600241.6801000005</v>
      </c>
      <c r="F12" s="694"/>
      <c r="G12" s="694"/>
      <c r="H12" s="695">
        <v>32779794.8869</v>
      </c>
      <c r="I12" s="747"/>
      <c r="J12" s="747"/>
      <c r="K12" s="747"/>
      <c r="L12" s="747"/>
      <c r="M12" s="747"/>
      <c r="N12" s="747"/>
      <c r="O12" s="747"/>
    </row>
    <row r="13" spans="1:15">
      <c r="A13" s="413">
        <v>7</v>
      </c>
      <c r="B13" s="426" t="s">
        <v>492</v>
      </c>
      <c r="C13" s="694">
        <v>469619.68</v>
      </c>
      <c r="D13" s="694">
        <v>138242584.50740001</v>
      </c>
      <c r="E13" s="694">
        <v>762154.9952</v>
      </c>
      <c r="F13" s="694"/>
      <c r="G13" s="694"/>
      <c r="H13" s="695">
        <v>137950049.19220001</v>
      </c>
      <c r="I13" s="747"/>
      <c r="J13" s="747"/>
      <c r="K13" s="747"/>
      <c r="L13" s="747"/>
      <c r="M13" s="747"/>
      <c r="N13" s="747"/>
      <c r="O13" s="747"/>
    </row>
    <row r="14" spans="1:15">
      <c r="A14" s="413">
        <v>8</v>
      </c>
      <c r="B14" s="426" t="s">
        <v>493</v>
      </c>
      <c r="C14" s="694">
        <v>231236.51379999999</v>
      </c>
      <c r="D14" s="694">
        <v>99215068.1875</v>
      </c>
      <c r="E14" s="694">
        <v>446602.12780000002</v>
      </c>
      <c r="F14" s="694"/>
      <c r="G14" s="694"/>
      <c r="H14" s="695">
        <v>98999702.573499992</v>
      </c>
      <c r="I14" s="747"/>
      <c r="J14" s="747"/>
      <c r="K14" s="747"/>
      <c r="L14" s="747"/>
      <c r="M14" s="747"/>
      <c r="N14" s="747"/>
      <c r="O14" s="747"/>
    </row>
    <row r="15" spans="1:15">
      <c r="A15" s="413">
        <v>9</v>
      </c>
      <c r="B15" s="426" t="s">
        <v>494</v>
      </c>
      <c r="C15" s="694">
        <v>12973290.4957</v>
      </c>
      <c r="D15" s="694">
        <v>102628157.5482</v>
      </c>
      <c r="E15" s="694">
        <v>9226817.9266999997</v>
      </c>
      <c r="F15" s="694"/>
      <c r="G15" s="694"/>
      <c r="H15" s="695">
        <v>106374630.1172</v>
      </c>
      <c r="I15" s="747"/>
      <c r="J15" s="747"/>
      <c r="K15" s="747"/>
      <c r="L15" s="747"/>
      <c r="M15" s="747"/>
      <c r="N15" s="747"/>
      <c r="O15" s="747"/>
    </row>
    <row r="16" spans="1:15">
      <c r="A16" s="413">
        <v>10</v>
      </c>
      <c r="B16" s="426" t="s">
        <v>495</v>
      </c>
      <c r="C16" s="694"/>
      <c r="D16" s="694">
        <v>77008109.377299994</v>
      </c>
      <c r="E16" s="694">
        <v>506836.07750000001</v>
      </c>
      <c r="F16" s="694"/>
      <c r="G16" s="694"/>
      <c r="H16" s="695">
        <v>76501273.299799994</v>
      </c>
      <c r="I16" s="747"/>
      <c r="J16" s="747"/>
      <c r="K16" s="747"/>
      <c r="L16" s="747"/>
      <c r="M16" s="747"/>
      <c r="N16" s="747"/>
      <c r="O16" s="747"/>
    </row>
    <row r="17" spans="1:15">
      <c r="A17" s="413">
        <v>11</v>
      </c>
      <c r="B17" s="426" t="s">
        <v>496</v>
      </c>
      <c r="C17" s="694">
        <v>115792.67</v>
      </c>
      <c r="D17" s="694">
        <v>13596670.951099999</v>
      </c>
      <c r="E17" s="694">
        <v>149448.04329999999</v>
      </c>
      <c r="F17" s="694"/>
      <c r="G17" s="694"/>
      <c r="H17" s="695">
        <v>13563015.5778</v>
      </c>
      <c r="I17" s="747"/>
      <c r="J17" s="747"/>
      <c r="K17" s="747"/>
      <c r="L17" s="747"/>
      <c r="M17" s="747"/>
      <c r="N17" s="747"/>
      <c r="O17" s="747"/>
    </row>
    <row r="18" spans="1:15">
      <c r="A18" s="413">
        <v>12</v>
      </c>
      <c r="B18" s="426" t="s">
        <v>497</v>
      </c>
      <c r="C18" s="694">
        <v>96872.62</v>
      </c>
      <c r="D18" s="694">
        <v>127789085.9105</v>
      </c>
      <c r="E18" s="694">
        <v>451796.326</v>
      </c>
      <c r="F18" s="694"/>
      <c r="G18" s="694"/>
      <c r="H18" s="695">
        <v>127434162.2045</v>
      </c>
      <c r="I18" s="747"/>
      <c r="J18" s="747"/>
      <c r="K18" s="747"/>
      <c r="L18" s="747"/>
      <c r="M18" s="747"/>
      <c r="N18" s="747"/>
      <c r="O18" s="747"/>
    </row>
    <row r="19" spans="1:15">
      <c r="A19" s="413">
        <v>13</v>
      </c>
      <c r="B19" s="426" t="s">
        <v>498</v>
      </c>
      <c r="C19" s="694">
        <v>98729.65</v>
      </c>
      <c r="D19" s="694">
        <v>68267227.5211</v>
      </c>
      <c r="E19" s="694">
        <v>413193.2597</v>
      </c>
      <c r="F19" s="694"/>
      <c r="G19" s="694"/>
      <c r="H19" s="695">
        <v>67952763.911400005</v>
      </c>
      <c r="I19" s="747"/>
      <c r="J19" s="747"/>
      <c r="K19" s="747"/>
      <c r="L19" s="747"/>
      <c r="M19" s="747"/>
      <c r="N19" s="747"/>
      <c r="O19" s="747"/>
    </row>
    <row r="20" spans="1:15">
      <c r="A20" s="413">
        <v>14</v>
      </c>
      <c r="B20" s="426" t="s">
        <v>499</v>
      </c>
      <c r="C20" s="694">
        <v>5099371.2024999997</v>
      </c>
      <c r="D20" s="694">
        <v>54579929.575099997</v>
      </c>
      <c r="E20" s="694">
        <v>3470998.017</v>
      </c>
      <c r="F20" s="694"/>
      <c r="G20" s="694"/>
      <c r="H20" s="695">
        <v>56208302.760600001</v>
      </c>
      <c r="I20" s="747"/>
      <c r="J20" s="747"/>
      <c r="K20" s="747"/>
      <c r="L20" s="747"/>
      <c r="M20" s="747"/>
      <c r="N20" s="747"/>
      <c r="O20" s="747"/>
    </row>
    <row r="21" spans="1:15">
      <c r="A21" s="413">
        <v>15</v>
      </c>
      <c r="B21" s="426" t="s">
        <v>500</v>
      </c>
      <c r="C21" s="694">
        <v>105468.4957</v>
      </c>
      <c r="D21" s="694">
        <v>18191158.9276</v>
      </c>
      <c r="E21" s="694">
        <v>173600.98050000001</v>
      </c>
      <c r="F21" s="694"/>
      <c r="G21" s="694"/>
      <c r="H21" s="695">
        <v>18123026.4428</v>
      </c>
      <c r="I21" s="747"/>
      <c r="J21" s="747"/>
      <c r="K21" s="747"/>
      <c r="L21" s="747"/>
      <c r="M21" s="747"/>
      <c r="N21" s="747"/>
      <c r="O21" s="747"/>
    </row>
    <row r="22" spans="1:15">
      <c r="A22" s="413">
        <v>16</v>
      </c>
      <c r="B22" s="426" t="s">
        <v>501</v>
      </c>
      <c r="C22" s="694"/>
      <c r="D22" s="694">
        <v>965974.83759999997</v>
      </c>
      <c r="E22" s="694">
        <v>6484.2619000000004</v>
      </c>
      <c r="F22" s="694"/>
      <c r="G22" s="694"/>
      <c r="H22" s="695">
        <v>959490.57569999993</v>
      </c>
      <c r="I22" s="747"/>
      <c r="J22" s="747"/>
      <c r="K22" s="747"/>
      <c r="L22" s="747"/>
      <c r="M22" s="747"/>
      <c r="N22" s="747"/>
      <c r="O22" s="747"/>
    </row>
    <row r="23" spans="1:15">
      <c r="A23" s="413">
        <v>17</v>
      </c>
      <c r="B23" s="426" t="s">
        <v>502</v>
      </c>
      <c r="C23" s="694"/>
      <c r="D23" s="694">
        <v>1436832.69</v>
      </c>
      <c r="E23" s="694">
        <v>13727.38</v>
      </c>
      <c r="F23" s="694"/>
      <c r="G23" s="694"/>
      <c r="H23" s="695">
        <v>1423105.31</v>
      </c>
      <c r="I23" s="747"/>
      <c r="J23" s="747"/>
      <c r="K23" s="747"/>
      <c r="L23" s="747"/>
      <c r="M23" s="747"/>
      <c r="N23" s="747"/>
      <c r="O23" s="747"/>
    </row>
    <row r="24" spans="1:15">
      <c r="A24" s="413">
        <v>18</v>
      </c>
      <c r="B24" s="426" t="s">
        <v>503</v>
      </c>
      <c r="C24" s="694"/>
      <c r="D24" s="694">
        <v>11654179.568399999</v>
      </c>
      <c r="E24" s="694">
        <v>49214.319600000003</v>
      </c>
      <c r="F24" s="694"/>
      <c r="G24" s="694"/>
      <c r="H24" s="695">
        <v>11604965.2488</v>
      </c>
      <c r="I24" s="747"/>
      <c r="J24" s="747"/>
      <c r="K24" s="747"/>
      <c r="L24" s="747"/>
      <c r="M24" s="747"/>
      <c r="N24" s="747"/>
      <c r="O24" s="747"/>
    </row>
    <row r="25" spans="1:15">
      <c r="A25" s="413">
        <v>19</v>
      </c>
      <c r="B25" s="426" t="s">
        <v>504</v>
      </c>
      <c r="C25" s="694"/>
      <c r="D25" s="694">
        <v>1303163.4169999999</v>
      </c>
      <c r="E25" s="694">
        <v>1672.636</v>
      </c>
      <c r="F25" s="694"/>
      <c r="G25" s="694"/>
      <c r="H25" s="695">
        <v>1301490.781</v>
      </c>
      <c r="I25" s="747"/>
      <c r="J25" s="747"/>
      <c r="K25" s="747"/>
      <c r="L25" s="747"/>
      <c r="M25" s="747"/>
      <c r="N25" s="747"/>
      <c r="O25" s="747"/>
    </row>
    <row r="26" spans="1:15">
      <c r="A26" s="413">
        <v>20</v>
      </c>
      <c r="B26" s="426" t="s">
        <v>505</v>
      </c>
      <c r="C26" s="694"/>
      <c r="D26" s="694">
        <v>65107610.376599997</v>
      </c>
      <c r="E26" s="694">
        <v>120680.1001</v>
      </c>
      <c r="F26" s="694"/>
      <c r="G26" s="694"/>
      <c r="H26" s="695">
        <v>64986930.276499994</v>
      </c>
      <c r="I26" s="747"/>
      <c r="J26" s="747"/>
      <c r="K26" s="747"/>
      <c r="L26" s="747"/>
      <c r="M26" s="747"/>
      <c r="N26" s="747"/>
      <c r="O26" s="747"/>
    </row>
    <row r="27" spans="1:15">
      <c r="A27" s="413">
        <v>21</v>
      </c>
      <c r="B27" s="426" t="s">
        <v>506</v>
      </c>
      <c r="C27" s="694">
        <v>23370.7431</v>
      </c>
      <c r="D27" s="694">
        <v>33939993.279299997</v>
      </c>
      <c r="E27" s="694">
        <v>101282.16220000001</v>
      </c>
      <c r="F27" s="694"/>
      <c r="G27" s="694"/>
      <c r="H27" s="695">
        <v>33862081.860200003</v>
      </c>
      <c r="I27" s="747"/>
      <c r="J27" s="747"/>
      <c r="K27" s="747"/>
      <c r="L27" s="747"/>
      <c r="M27" s="747"/>
      <c r="N27" s="747"/>
      <c r="O27" s="747"/>
    </row>
    <row r="28" spans="1:15">
      <c r="A28" s="413">
        <v>22</v>
      </c>
      <c r="B28" s="426" t="s">
        <v>507</v>
      </c>
      <c r="C28" s="694"/>
      <c r="D28" s="694">
        <v>19097129.828299999</v>
      </c>
      <c r="E28" s="694">
        <v>25049.400600000001</v>
      </c>
      <c r="F28" s="694"/>
      <c r="G28" s="694">
        <v>28873.15</v>
      </c>
      <c r="H28" s="695">
        <v>19072080.427699998</v>
      </c>
      <c r="I28" s="747"/>
      <c r="J28" s="747"/>
      <c r="K28" s="747"/>
      <c r="L28" s="747"/>
      <c r="M28" s="747"/>
      <c r="N28" s="747"/>
      <c r="O28" s="747"/>
    </row>
    <row r="29" spans="1:15">
      <c r="A29" s="413">
        <v>23</v>
      </c>
      <c r="B29" s="426" t="s">
        <v>508</v>
      </c>
      <c r="C29" s="694">
        <v>6476015.6157999998</v>
      </c>
      <c r="D29" s="694">
        <v>164566391.4677</v>
      </c>
      <c r="E29" s="694">
        <v>4826176.0491000004</v>
      </c>
      <c r="F29" s="694"/>
      <c r="G29" s="694">
        <v>22512.68</v>
      </c>
      <c r="H29" s="695">
        <v>166216231.03439999</v>
      </c>
      <c r="I29" s="747"/>
      <c r="J29" s="747"/>
      <c r="K29" s="747"/>
      <c r="L29" s="747"/>
      <c r="M29" s="747"/>
      <c r="N29" s="747"/>
      <c r="O29" s="747"/>
    </row>
    <row r="30" spans="1:15">
      <c r="A30" s="413">
        <v>24</v>
      </c>
      <c r="B30" s="426" t="s">
        <v>509</v>
      </c>
      <c r="C30" s="694">
        <v>1864384.0659</v>
      </c>
      <c r="D30" s="694">
        <v>34005549.916199997</v>
      </c>
      <c r="E30" s="694">
        <v>2030046.7881</v>
      </c>
      <c r="F30" s="694"/>
      <c r="G30" s="694"/>
      <c r="H30" s="695">
        <v>33839887.193999998</v>
      </c>
      <c r="I30" s="747"/>
      <c r="J30" s="747"/>
      <c r="K30" s="747"/>
      <c r="L30" s="747"/>
      <c r="M30" s="747"/>
      <c r="N30" s="747"/>
      <c r="O30" s="747"/>
    </row>
    <row r="31" spans="1:15">
      <c r="A31" s="413">
        <v>25</v>
      </c>
      <c r="B31" s="426" t="s">
        <v>510</v>
      </c>
      <c r="C31" s="694">
        <v>90497.553599999999</v>
      </c>
      <c r="D31" s="694">
        <v>5035166.9972000001</v>
      </c>
      <c r="E31" s="694">
        <v>142101.4608</v>
      </c>
      <c r="F31" s="694"/>
      <c r="G31" s="694"/>
      <c r="H31" s="695">
        <v>4983563.09</v>
      </c>
      <c r="I31" s="747"/>
      <c r="J31" s="747"/>
      <c r="K31" s="747"/>
      <c r="L31" s="747"/>
      <c r="M31" s="747"/>
      <c r="N31" s="747"/>
      <c r="O31" s="747"/>
    </row>
    <row r="32" spans="1:15">
      <c r="A32" s="413">
        <v>26</v>
      </c>
      <c r="B32" s="426" t="s">
        <v>511</v>
      </c>
      <c r="C32" s="694">
        <v>1253342.7322</v>
      </c>
      <c r="D32" s="694">
        <v>82401623.570899993</v>
      </c>
      <c r="E32" s="694">
        <v>1731870.7307</v>
      </c>
      <c r="F32" s="694"/>
      <c r="G32" s="694">
        <v>193240.32000000001</v>
      </c>
      <c r="H32" s="695">
        <v>81923095.572399989</v>
      </c>
      <c r="I32" s="747"/>
      <c r="J32" s="747"/>
      <c r="K32" s="747"/>
      <c r="L32" s="747"/>
      <c r="M32" s="747"/>
      <c r="N32" s="747"/>
      <c r="O32" s="747"/>
    </row>
    <row r="33" spans="1:15">
      <c r="A33" s="413">
        <v>27</v>
      </c>
      <c r="B33" s="413" t="s">
        <v>88</v>
      </c>
      <c r="C33" s="694">
        <v>0</v>
      </c>
      <c r="D33" s="694">
        <v>118533611.60736942</v>
      </c>
      <c r="E33" s="694">
        <v>26036.099999997765</v>
      </c>
      <c r="F33" s="694"/>
      <c r="G33" s="694">
        <v>28260</v>
      </c>
      <c r="H33" s="695">
        <v>118507575.50736943</v>
      </c>
      <c r="I33" s="747"/>
      <c r="J33" s="747"/>
      <c r="K33" s="747"/>
      <c r="L33" s="747"/>
      <c r="M33" s="747"/>
      <c r="N33" s="747"/>
      <c r="O33" s="747"/>
    </row>
    <row r="34" spans="1:15">
      <c r="A34" s="413">
        <v>28</v>
      </c>
      <c r="B34" s="416" t="s">
        <v>66</v>
      </c>
      <c r="C34" s="696">
        <v>33812037.947800003</v>
      </c>
      <c r="D34" s="696">
        <v>2247604885.9422693</v>
      </c>
      <c r="E34" s="696">
        <v>30562911.775700003</v>
      </c>
      <c r="F34" s="696">
        <v>0</v>
      </c>
      <c r="G34" s="696">
        <v>272886.15000000002</v>
      </c>
      <c r="H34" s="697">
        <v>2250854012.1143694</v>
      </c>
      <c r="I34" s="747"/>
      <c r="J34" s="747"/>
      <c r="K34" s="747"/>
      <c r="L34" s="747"/>
      <c r="M34" s="747"/>
      <c r="N34" s="747"/>
      <c r="O34" s="747"/>
    </row>
    <row r="35" spans="1:15">
      <c r="C35" s="698"/>
      <c r="D35" s="698"/>
      <c r="E35" s="698"/>
      <c r="F35" s="698"/>
      <c r="G35" s="698"/>
      <c r="H35" s="698"/>
    </row>
    <row r="36" spans="1:15">
      <c r="B36" s="325"/>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9.9978637043366805E-2"/>
  </sheetPr>
  <dimension ref="A1:E15"/>
  <sheetViews>
    <sheetView showGridLines="0" zoomScale="80" zoomScaleNormal="80" workbookViewId="0">
      <selection activeCell="K14" sqref="K14"/>
    </sheetView>
  </sheetViews>
  <sheetFormatPr defaultColWidth="9.140625" defaultRowHeight="12.75"/>
  <cols>
    <col min="1" max="1" width="11.85546875" style="320" bestFit="1" customWidth="1"/>
    <col min="2" max="2" width="108" style="320" bestFit="1" customWidth="1"/>
    <col min="3" max="3" width="35.5703125" style="320" customWidth="1"/>
    <col min="4" max="4" width="38.42578125" style="320" customWidth="1"/>
    <col min="5" max="16384" width="9.140625" style="320"/>
  </cols>
  <sheetData>
    <row r="1" spans="1:5" ht="13.5">
      <c r="A1" s="319" t="s">
        <v>97</v>
      </c>
      <c r="B1" s="236" t="str">
        <f>Info!C2</f>
        <v>სს პროკრედიტ ბანკი</v>
      </c>
    </row>
    <row r="2" spans="1:5">
      <c r="A2" s="319" t="s">
        <v>98</v>
      </c>
      <c r="B2" s="322">
        <f>'1. key ratios'!B2</f>
        <v>46022</v>
      </c>
    </row>
    <row r="3" spans="1:5">
      <c r="A3" s="321" t="s">
        <v>512</v>
      </c>
    </row>
    <row r="5" spans="1:5">
      <c r="A5" s="836" t="s">
        <v>848</v>
      </c>
      <c r="B5" s="836"/>
      <c r="C5" s="434" t="s">
        <v>531</v>
      </c>
      <c r="D5" s="434" t="s">
        <v>847</v>
      </c>
    </row>
    <row r="6" spans="1:5">
      <c r="A6" s="433">
        <v>1</v>
      </c>
      <c r="B6" s="427" t="s">
        <v>846</v>
      </c>
      <c r="C6" s="699">
        <v>29302801.743099999</v>
      </c>
      <c r="D6" s="699"/>
      <c r="E6" s="747"/>
    </row>
    <row r="7" spans="1:5">
      <c r="A7" s="430">
        <v>2</v>
      </c>
      <c r="B7" s="427" t="s">
        <v>845</v>
      </c>
      <c r="C7" s="699">
        <v>4081326.5367000001</v>
      </c>
      <c r="D7" s="699">
        <v>0</v>
      </c>
      <c r="E7" s="747"/>
    </row>
    <row r="8" spans="1:5">
      <c r="A8" s="432">
        <v>2.1</v>
      </c>
      <c r="B8" s="431" t="s">
        <v>844</v>
      </c>
      <c r="C8" s="699">
        <v>661085.45259999996</v>
      </c>
      <c r="D8" s="699"/>
      <c r="E8" s="747"/>
    </row>
    <row r="9" spans="1:5">
      <c r="A9" s="432">
        <v>2.2000000000000002</v>
      </c>
      <c r="B9" s="431" t="s">
        <v>843</v>
      </c>
      <c r="C9" s="699">
        <v>3420241.0841000001</v>
      </c>
      <c r="D9" s="699"/>
      <c r="E9" s="747"/>
    </row>
    <row r="10" spans="1:5">
      <c r="A10" s="433">
        <v>3</v>
      </c>
      <c r="B10" s="427" t="s">
        <v>842</v>
      </c>
      <c r="C10" s="699">
        <v>2755714.5759000001</v>
      </c>
      <c r="D10" s="699">
        <v>0</v>
      </c>
      <c r="E10" s="747"/>
    </row>
    <row r="11" spans="1:5">
      <c r="A11" s="432">
        <v>3.1</v>
      </c>
      <c r="B11" s="431" t="s">
        <v>513</v>
      </c>
      <c r="C11" s="699">
        <v>244626.15</v>
      </c>
      <c r="D11" s="699"/>
      <c r="E11" s="747"/>
    </row>
    <row r="12" spans="1:5">
      <c r="A12" s="432">
        <v>3.2</v>
      </c>
      <c r="B12" s="431" t="s">
        <v>841</v>
      </c>
      <c r="C12" s="699">
        <v>2028366.0342000001</v>
      </c>
      <c r="D12" s="699"/>
      <c r="E12" s="747"/>
    </row>
    <row r="13" spans="1:5">
      <c r="A13" s="432">
        <v>3.3</v>
      </c>
      <c r="B13" s="431" t="s">
        <v>840</v>
      </c>
      <c r="C13" s="699">
        <v>482722.39169999998</v>
      </c>
      <c r="D13" s="699"/>
      <c r="E13" s="747"/>
    </row>
    <row r="14" spans="1:5">
      <c r="A14" s="430">
        <v>4</v>
      </c>
      <c r="B14" s="429" t="s">
        <v>839</v>
      </c>
      <c r="C14" s="699">
        <v>-177269.6441</v>
      </c>
      <c r="D14" s="699"/>
      <c r="E14" s="747"/>
    </row>
    <row r="15" spans="1:5">
      <c r="A15" s="428">
        <v>5</v>
      </c>
      <c r="B15" s="427" t="s">
        <v>838</v>
      </c>
      <c r="C15" s="700">
        <v>30451144.059500001</v>
      </c>
      <c r="D15" s="700">
        <v>0</v>
      </c>
      <c r="E15" s="747"/>
    </row>
  </sheetData>
  <mergeCells count="1">
    <mergeCell ref="A5:B5"/>
  </mergeCells>
  <pageMargins left="0.7" right="0.7" top="0.75" bottom="0.75" header="0.3" footer="0.3"/>
  <pageSetup orientation="portrait" horizontalDpi="4294967292" verticalDpi="0" r:id="rId1"/>
  <headerFooter>
    <oddHeader>&amp;C&amp;"Calibri"&amp;10&amp;K0078D7 Classification: Restricted to Partners&amp;1#_x000D_</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2" tint="-9.9978637043366805E-2"/>
  </sheetPr>
  <dimension ref="A1:E23"/>
  <sheetViews>
    <sheetView showGridLines="0" zoomScale="80" zoomScaleNormal="80" workbookViewId="0">
      <selection activeCell="I8" sqref="I8"/>
    </sheetView>
  </sheetViews>
  <sheetFormatPr defaultColWidth="9.140625" defaultRowHeight="12.75"/>
  <cols>
    <col min="1" max="1" width="11.85546875" style="423" bestFit="1" customWidth="1"/>
    <col min="2" max="2" width="128.85546875" style="423" bestFit="1" customWidth="1"/>
    <col min="3" max="3" width="37" style="423" customWidth="1"/>
    <col min="4" max="4" width="50.5703125" style="423" customWidth="1"/>
    <col min="5" max="16384" width="9.140625" style="423"/>
  </cols>
  <sheetData>
    <row r="1" spans="1:5" ht="13.5">
      <c r="A1" s="319" t="s">
        <v>97</v>
      </c>
      <c r="B1" s="236" t="str">
        <f>Info!C2</f>
        <v>სს პროკრედიტ ბანკი</v>
      </c>
    </row>
    <row r="2" spans="1:5">
      <c r="A2" s="319" t="s">
        <v>98</v>
      </c>
      <c r="B2" s="322">
        <f>'1. key ratios'!B2</f>
        <v>46022</v>
      </c>
    </row>
    <row r="3" spans="1:5">
      <c r="A3" s="321" t="s">
        <v>514</v>
      </c>
    </row>
    <row r="4" spans="1:5">
      <c r="A4" s="321"/>
    </row>
    <row r="5" spans="1:5" ht="15" customHeight="1">
      <c r="A5" s="837" t="s">
        <v>515</v>
      </c>
      <c r="B5" s="838"/>
      <c r="C5" s="841" t="s">
        <v>516</v>
      </c>
      <c r="D5" s="841" t="s">
        <v>517</v>
      </c>
    </row>
    <row r="6" spans="1:5">
      <c r="A6" s="839"/>
      <c r="B6" s="840"/>
      <c r="C6" s="841"/>
      <c r="D6" s="841"/>
    </row>
    <row r="7" spans="1:5">
      <c r="A7" s="416">
        <v>1</v>
      </c>
      <c r="B7" s="416" t="s">
        <v>518</v>
      </c>
      <c r="C7" s="694">
        <v>34070979.4375</v>
      </c>
      <c r="D7" s="435"/>
      <c r="E7" s="748"/>
    </row>
    <row r="8" spans="1:5">
      <c r="A8" s="413">
        <v>2</v>
      </c>
      <c r="B8" s="413" t="s">
        <v>519</v>
      </c>
      <c r="C8" s="694">
        <v>1074265.8358</v>
      </c>
      <c r="D8" s="435"/>
      <c r="E8" s="748"/>
    </row>
    <row r="9" spans="1:5">
      <c r="A9" s="413">
        <v>3</v>
      </c>
      <c r="B9" s="438" t="s">
        <v>520</v>
      </c>
      <c r="C9" s="694"/>
      <c r="D9" s="435"/>
      <c r="E9" s="748"/>
    </row>
    <row r="10" spans="1:5">
      <c r="A10" s="413">
        <v>4</v>
      </c>
      <c r="B10" s="413" t="s">
        <v>521</v>
      </c>
      <c r="C10" s="694">
        <v>1333207.3254999993</v>
      </c>
      <c r="D10" s="435"/>
      <c r="E10" s="748"/>
    </row>
    <row r="11" spans="1:5">
      <c r="A11" s="413">
        <v>5</v>
      </c>
      <c r="B11" s="437" t="s">
        <v>849</v>
      </c>
      <c r="C11" s="694"/>
      <c r="D11" s="435"/>
      <c r="E11" s="748"/>
    </row>
    <row r="12" spans="1:5">
      <c r="A12" s="413">
        <v>6</v>
      </c>
      <c r="B12" s="437" t="s">
        <v>522</v>
      </c>
      <c r="C12" s="694">
        <v>873788.44129999925</v>
      </c>
      <c r="D12" s="435"/>
      <c r="E12" s="748"/>
    </row>
    <row r="13" spans="1:5">
      <c r="A13" s="413">
        <v>7</v>
      </c>
      <c r="B13" s="437" t="s">
        <v>525</v>
      </c>
      <c r="C13" s="694">
        <v>244626.15</v>
      </c>
      <c r="D13" s="435"/>
      <c r="E13" s="748"/>
    </row>
    <row r="14" spans="1:5">
      <c r="A14" s="413">
        <v>8</v>
      </c>
      <c r="B14" s="437" t="s">
        <v>523</v>
      </c>
      <c r="C14" s="694"/>
      <c r="D14" s="413">
        <v>0</v>
      </c>
      <c r="E14" s="748"/>
    </row>
    <row r="15" spans="1:5">
      <c r="A15" s="413">
        <v>9</v>
      </c>
      <c r="B15" s="437" t="s">
        <v>524</v>
      </c>
      <c r="C15" s="694"/>
      <c r="D15" s="413"/>
      <c r="E15" s="748"/>
    </row>
    <row r="16" spans="1:5">
      <c r="A16" s="413">
        <v>10</v>
      </c>
      <c r="B16" s="437" t="s">
        <v>526</v>
      </c>
      <c r="C16" s="694"/>
      <c r="D16" s="413"/>
      <c r="E16" s="748"/>
    </row>
    <row r="17" spans="1:5" ht="25.5">
      <c r="A17" s="413">
        <v>11</v>
      </c>
      <c r="B17" s="437" t="s">
        <v>527</v>
      </c>
      <c r="C17" s="694">
        <v>214792.73420000001</v>
      </c>
      <c r="D17" s="435"/>
      <c r="E17" s="748"/>
    </row>
    <row r="18" spans="1:5">
      <c r="A18" s="416">
        <v>12</v>
      </c>
      <c r="B18" s="436" t="s">
        <v>528</v>
      </c>
      <c r="C18" s="696">
        <v>33812037.947800003</v>
      </c>
      <c r="D18" s="435"/>
      <c r="E18" s="748"/>
    </row>
    <row r="21" spans="1:5">
      <c r="B21" s="319"/>
    </row>
    <row r="22" spans="1:5">
      <c r="B22" s="319"/>
    </row>
    <row r="23" spans="1:5">
      <c r="B23" s="321"/>
    </row>
  </sheetData>
  <mergeCells count="3">
    <mergeCell ref="A5:B6"/>
    <mergeCell ref="C5:C6"/>
    <mergeCell ref="D5:D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9.9978637043366805E-2"/>
  </sheetPr>
  <dimension ref="A1:AB52"/>
  <sheetViews>
    <sheetView showGridLines="0" zoomScale="80" zoomScaleNormal="80" workbookViewId="0">
      <selection activeCell="G13" sqref="G13"/>
    </sheetView>
  </sheetViews>
  <sheetFormatPr defaultColWidth="9.140625" defaultRowHeight="12.75"/>
  <cols>
    <col min="1" max="1" width="11.85546875" style="423" bestFit="1" customWidth="1"/>
    <col min="2" max="2" width="63.85546875" style="423" customWidth="1"/>
    <col min="3" max="3" width="17.42578125" style="423" bestFit="1" customWidth="1"/>
    <col min="4" max="18" width="22.140625" style="423" customWidth="1"/>
    <col min="19" max="19" width="23.140625" style="423" bestFit="1" customWidth="1"/>
    <col min="20" max="26" width="22.140625" style="423" customWidth="1"/>
    <col min="27" max="27" width="23.140625" style="423" bestFit="1" customWidth="1"/>
    <col min="28" max="28" width="20" style="423" customWidth="1"/>
    <col min="29" max="16384" width="9.140625" style="423"/>
  </cols>
  <sheetData>
    <row r="1" spans="1:28" ht="13.5">
      <c r="A1" s="319" t="s">
        <v>97</v>
      </c>
      <c r="B1" s="236" t="str">
        <f>Info!C2</f>
        <v>სს პროკრედიტ ბანკი</v>
      </c>
    </row>
    <row r="2" spans="1:28">
      <c r="A2" s="319" t="s">
        <v>98</v>
      </c>
      <c r="B2" s="322">
        <f>'1. key ratios'!B2</f>
        <v>46022</v>
      </c>
      <c r="C2" s="424"/>
    </row>
    <row r="3" spans="1:28">
      <c r="A3" s="321" t="s">
        <v>529</v>
      </c>
    </row>
    <row r="5" spans="1:28" ht="15" customHeight="1">
      <c r="A5" s="842" t="s">
        <v>862</v>
      </c>
      <c r="B5" s="843"/>
      <c r="C5" s="834" t="s">
        <v>861</v>
      </c>
      <c r="D5" s="848"/>
      <c r="E5" s="848"/>
      <c r="F5" s="848"/>
      <c r="G5" s="848"/>
      <c r="H5" s="848"/>
      <c r="I5" s="848"/>
      <c r="J5" s="848"/>
      <c r="K5" s="848"/>
      <c r="L5" s="848"/>
      <c r="M5" s="848"/>
      <c r="N5" s="848"/>
      <c r="O5" s="848"/>
      <c r="P5" s="848"/>
      <c r="Q5" s="848"/>
      <c r="R5" s="848"/>
      <c r="S5" s="848"/>
      <c r="T5" s="448"/>
      <c r="U5" s="448"/>
      <c r="V5" s="448"/>
      <c r="W5" s="448"/>
      <c r="X5" s="448"/>
      <c r="Y5" s="448"/>
      <c r="Z5" s="448"/>
      <c r="AA5" s="447"/>
      <c r="AB5" s="440"/>
    </row>
    <row r="6" spans="1:28">
      <c r="A6" s="844"/>
      <c r="B6" s="845"/>
      <c r="C6" s="849" t="s">
        <v>66</v>
      </c>
      <c r="D6" s="851" t="s">
        <v>860</v>
      </c>
      <c r="E6" s="851"/>
      <c r="F6" s="851"/>
      <c r="G6" s="851"/>
      <c r="H6" s="852" t="s">
        <v>859</v>
      </c>
      <c r="I6" s="853"/>
      <c r="J6" s="853"/>
      <c r="K6" s="854"/>
      <c r="L6" s="445"/>
      <c r="M6" s="855" t="s">
        <v>858</v>
      </c>
      <c r="N6" s="855"/>
      <c r="O6" s="855"/>
      <c r="P6" s="855"/>
      <c r="Q6" s="855"/>
      <c r="R6" s="855"/>
      <c r="S6" s="832"/>
      <c r="T6" s="446"/>
      <c r="U6" s="835" t="s">
        <v>857</v>
      </c>
      <c r="V6" s="835"/>
      <c r="W6" s="835"/>
      <c r="X6" s="835"/>
      <c r="Y6" s="835"/>
      <c r="Z6" s="835"/>
      <c r="AA6" s="833"/>
      <c r="AB6" s="445"/>
    </row>
    <row r="7" spans="1:28" ht="25.5">
      <c r="A7" s="846"/>
      <c r="B7" s="847"/>
      <c r="C7" s="850"/>
      <c r="D7" s="444"/>
      <c r="E7" s="420" t="s">
        <v>530</v>
      </c>
      <c r="F7" s="420" t="s">
        <v>855</v>
      </c>
      <c r="G7" s="420" t="s">
        <v>856</v>
      </c>
      <c r="H7" s="443"/>
      <c r="I7" s="420" t="s">
        <v>530</v>
      </c>
      <c r="J7" s="420" t="s">
        <v>855</v>
      </c>
      <c r="K7" s="420" t="s">
        <v>856</v>
      </c>
      <c r="L7" s="442"/>
      <c r="M7" s="420" t="s">
        <v>530</v>
      </c>
      <c r="N7" s="420" t="s">
        <v>855</v>
      </c>
      <c r="O7" s="420" t="s">
        <v>854</v>
      </c>
      <c r="P7" s="420" t="s">
        <v>853</v>
      </c>
      <c r="Q7" s="420" t="s">
        <v>852</v>
      </c>
      <c r="R7" s="420" t="s">
        <v>851</v>
      </c>
      <c r="S7" s="420" t="s">
        <v>850</v>
      </c>
      <c r="T7" s="441"/>
      <c r="U7" s="420" t="s">
        <v>530</v>
      </c>
      <c r="V7" s="420" t="s">
        <v>855</v>
      </c>
      <c r="W7" s="420" t="s">
        <v>854</v>
      </c>
      <c r="X7" s="420" t="s">
        <v>853</v>
      </c>
      <c r="Y7" s="420" t="s">
        <v>852</v>
      </c>
      <c r="Z7" s="420" t="s">
        <v>851</v>
      </c>
      <c r="AA7" s="420" t="s">
        <v>850</v>
      </c>
      <c r="AB7" s="440"/>
    </row>
    <row r="8" spans="1:28">
      <c r="A8" s="439">
        <v>1</v>
      </c>
      <c r="B8" s="416" t="s">
        <v>531</v>
      </c>
      <c r="C8" s="696">
        <v>1409577204.0383</v>
      </c>
      <c r="D8" s="696">
        <v>1322191508.4402001</v>
      </c>
      <c r="E8" s="696">
        <v>7341175.5474999994</v>
      </c>
      <c r="F8" s="696">
        <v>0</v>
      </c>
      <c r="G8" s="696">
        <v>0</v>
      </c>
      <c r="H8" s="696">
        <v>53573657.650300004</v>
      </c>
      <c r="I8" s="696">
        <v>6462060.7052999996</v>
      </c>
      <c r="J8" s="696">
        <v>535713.59149999998</v>
      </c>
      <c r="K8" s="696">
        <v>0</v>
      </c>
      <c r="L8" s="696">
        <v>33680342.025400005</v>
      </c>
      <c r="M8" s="696">
        <v>5022350.7151999995</v>
      </c>
      <c r="N8" s="696">
        <v>946283.50860000006</v>
      </c>
      <c r="O8" s="696">
        <v>6641111.0478000008</v>
      </c>
      <c r="P8" s="696">
        <v>7035167.6732999999</v>
      </c>
      <c r="Q8" s="696">
        <v>6819657.4391000001</v>
      </c>
      <c r="R8" s="696">
        <v>6574388.4167999998</v>
      </c>
      <c r="S8" s="696">
        <v>0</v>
      </c>
      <c r="T8" s="696">
        <v>131695.92240000001</v>
      </c>
      <c r="U8" s="696">
        <v>0</v>
      </c>
      <c r="V8" s="696">
        <v>0</v>
      </c>
      <c r="W8" s="696">
        <v>131695.92240000001</v>
      </c>
      <c r="X8" s="696">
        <v>0</v>
      </c>
      <c r="Y8" s="696">
        <v>0</v>
      </c>
      <c r="Z8" s="696">
        <v>0</v>
      </c>
      <c r="AA8" s="696">
        <v>0</v>
      </c>
    </row>
    <row r="9" spans="1:28">
      <c r="A9" s="413">
        <v>1.1000000000000001</v>
      </c>
      <c r="B9" s="430" t="s">
        <v>532</v>
      </c>
      <c r="C9" s="701">
        <v>0</v>
      </c>
      <c r="D9" s="694"/>
      <c r="E9" s="694"/>
      <c r="F9" s="694"/>
      <c r="G9" s="694"/>
      <c r="H9" s="694"/>
      <c r="I9" s="694"/>
      <c r="J9" s="694"/>
      <c r="K9" s="694"/>
      <c r="L9" s="694"/>
      <c r="M9" s="694"/>
      <c r="N9" s="694"/>
      <c r="O9" s="694"/>
      <c r="P9" s="694"/>
      <c r="Q9" s="694"/>
      <c r="R9" s="694"/>
      <c r="S9" s="694"/>
      <c r="T9" s="694"/>
      <c r="U9" s="694"/>
      <c r="V9" s="694"/>
      <c r="W9" s="694"/>
      <c r="X9" s="694"/>
      <c r="Y9" s="694"/>
      <c r="Z9" s="694"/>
      <c r="AA9" s="694"/>
    </row>
    <row r="10" spans="1:28">
      <c r="A10" s="413">
        <v>1.2</v>
      </c>
      <c r="B10" s="430" t="s">
        <v>533</v>
      </c>
      <c r="C10" s="701">
        <v>0</v>
      </c>
      <c r="D10" s="694"/>
      <c r="E10" s="694"/>
      <c r="F10" s="694"/>
      <c r="G10" s="694"/>
      <c r="H10" s="694"/>
      <c r="I10" s="694"/>
      <c r="J10" s="694"/>
      <c r="K10" s="694"/>
      <c r="L10" s="694"/>
      <c r="M10" s="694"/>
      <c r="N10" s="694"/>
      <c r="O10" s="694"/>
      <c r="P10" s="694"/>
      <c r="Q10" s="694"/>
      <c r="R10" s="694"/>
      <c r="S10" s="694"/>
      <c r="T10" s="694"/>
      <c r="U10" s="694"/>
      <c r="V10" s="694"/>
      <c r="W10" s="694"/>
      <c r="X10" s="694"/>
      <c r="Y10" s="694"/>
      <c r="Z10" s="694"/>
      <c r="AA10" s="694"/>
    </row>
    <row r="11" spans="1:28">
      <c r="A11" s="413">
        <v>1.3</v>
      </c>
      <c r="B11" s="430" t="s">
        <v>534</v>
      </c>
      <c r="C11" s="701">
        <v>0</v>
      </c>
      <c r="D11" s="694"/>
      <c r="E11" s="694"/>
      <c r="F11" s="694"/>
      <c r="G11" s="694"/>
      <c r="H11" s="694"/>
      <c r="I11" s="694"/>
      <c r="J11" s="694"/>
      <c r="K11" s="694"/>
      <c r="L11" s="694"/>
      <c r="M11" s="694"/>
      <c r="N11" s="694"/>
      <c r="O11" s="694"/>
      <c r="P11" s="694"/>
      <c r="Q11" s="694"/>
      <c r="R11" s="694"/>
      <c r="S11" s="694"/>
      <c r="T11" s="694"/>
      <c r="U11" s="694"/>
      <c r="V11" s="694"/>
      <c r="W11" s="694"/>
      <c r="X11" s="694"/>
      <c r="Y11" s="694"/>
      <c r="Z11" s="694"/>
      <c r="AA11" s="694"/>
    </row>
    <row r="12" spans="1:28">
      <c r="A12" s="413">
        <v>1.4</v>
      </c>
      <c r="B12" s="430" t="s">
        <v>535</v>
      </c>
      <c r="C12" s="701">
        <v>350000</v>
      </c>
      <c r="D12" s="694">
        <v>350000</v>
      </c>
      <c r="E12" s="694"/>
      <c r="F12" s="694"/>
      <c r="G12" s="694"/>
      <c r="H12" s="694"/>
      <c r="I12" s="694"/>
      <c r="J12" s="694"/>
      <c r="K12" s="694"/>
      <c r="L12" s="694"/>
      <c r="M12" s="694"/>
      <c r="N12" s="694"/>
      <c r="O12" s="694"/>
      <c r="P12" s="694"/>
      <c r="Q12" s="694"/>
      <c r="R12" s="694"/>
      <c r="S12" s="694"/>
      <c r="T12" s="694"/>
      <c r="U12" s="694"/>
      <c r="V12" s="694"/>
      <c r="W12" s="694"/>
      <c r="X12" s="694"/>
      <c r="Y12" s="694"/>
      <c r="Z12" s="694"/>
      <c r="AA12" s="694"/>
    </row>
    <row r="13" spans="1:28">
      <c r="A13" s="413">
        <v>1.5</v>
      </c>
      <c r="B13" s="430" t="s">
        <v>536</v>
      </c>
      <c r="C13" s="701">
        <v>1119152081.0471001</v>
      </c>
      <c r="D13" s="694">
        <v>1042723735.5498</v>
      </c>
      <c r="E13" s="694">
        <v>5366623.1076999996</v>
      </c>
      <c r="F13" s="694"/>
      <c r="G13" s="694"/>
      <c r="H13" s="694">
        <v>45146675.337200001</v>
      </c>
      <c r="I13" s="694">
        <v>2559898.4663999998</v>
      </c>
      <c r="J13" s="694">
        <v>535713.59149999998</v>
      </c>
      <c r="K13" s="694"/>
      <c r="L13" s="694">
        <v>31281670.160100002</v>
      </c>
      <c r="M13" s="694">
        <v>4922968.3740999997</v>
      </c>
      <c r="N13" s="694">
        <v>334938.90850000002</v>
      </c>
      <c r="O13" s="694">
        <v>6203469.5250000004</v>
      </c>
      <c r="P13" s="694">
        <v>6298717.2274000002</v>
      </c>
      <c r="Q13" s="694">
        <v>6735639.1456000004</v>
      </c>
      <c r="R13" s="694">
        <v>6574388.4167999998</v>
      </c>
      <c r="S13" s="694"/>
      <c r="T13" s="694"/>
      <c r="U13" s="694"/>
      <c r="V13" s="694"/>
      <c r="W13" s="694"/>
      <c r="X13" s="694"/>
      <c r="Y13" s="694"/>
      <c r="Z13" s="694"/>
      <c r="AA13" s="694"/>
    </row>
    <row r="14" spans="1:28">
      <c r="A14" s="413">
        <v>1.6</v>
      </c>
      <c r="B14" s="430" t="s">
        <v>537</v>
      </c>
      <c r="C14" s="701">
        <v>290075122.99119997</v>
      </c>
      <c r="D14" s="694">
        <v>279117772.89039999</v>
      </c>
      <c r="E14" s="694">
        <v>1974552.4398000001</v>
      </c>
      <c r="F14" s="694"/>
      <c r="G14" s="694"/>
      <c r="H14" s="694">
        <v>8426982.3131000008</v>
      </c>
      <c r="I14" s="694">
        <v>3902162.2389000002</v>
      </c>
      <c r="J14" s="694"/>
      <c r="K14" s="694"/>
      <c r="L14" s="694">
        <v>2398671.8653000002</v>
      </c>
      <c r="M14" s="694">
        <v>99382.341100000005</v>
      </c>
      <c r="N14" s="694">
        <v>611344.60010000004</v>
      </c>
      <c r="O14" s="694">
        <v>437641.52279999998</v>
      </c>
      <c r="P14" s="694">
        <v>736450.44590000005</v>
      </c>
      <c r="Q14" s="694">
        <v>84018.2935</v>
      </c>
      <c r="R14" s="694"/>
      <c r="S14" s="694"/>
      <c r="T14" s="694">
        <v>131695.92240000001</v>
      </c>
      <c r="U14" s="694"/>
      <c r="V14" s="694"/>
      <c r="W14" s="694">
        <v>131695.92240000001</v>
      </c>
      <c r="X14" s="694"/>
      <c r="Y14" s="694"/>
      <c r="Z14" s="694"/>
      <c r="AA14" s="694"/>
    </row>
    <row r="15" spans="1:28">
      <c r="A15" s="439">
        <v>2</v>
      </c>
      <c r="B15" s="416" t="s">
        <v>538</v>
      </c>
      <c r="C15" s="696">
        <v>149546745.07999998</v>
      </c>
      <c r="D15" s="696">
        <v>149546745.07999998</v>
      </c>
      <c r="E15" s="696">
        <v>0</v>
      </c>
      <c r="F15" s="696">
        <v>0</v>
      </c>
      <c r="G15" s="696">
        <v>0</v>
      </c>
      <c r="H15" s="696">
        <v>0</v>
      </c>
      <c r="I15" s="696">
        <v>0</v>
      </c>
      <c r="J15" s="696">
        <v>0</v>
      </c>
      <c r="K15" s="696">
        <v>0</v>
      </c>
      <c r="L15" s="696">
        <v>0</v>
      </c>
      <c r="M15" s="696">
        <v>0</v>
      </c>
      <c r="N15" s="696">
        <v>0</v>
      </c>
      <c r="O15" s="696">
        <v>0</v>
      </c>
      <c r="P15" s="696">
        <v>0</v>
      </c>
      <c r="Q15" s="696">
        <v>0</v>
      </c>
      <c r="R15" s="696">
        <v>0</v>
      </c>
      <c r="S15" s="696">
        <v>0</v>
      </c>
      <c r="T15" s="696">
        <v>0</v>
      </c>
      <c r="U15" s="696">
        <v>0</v>
      </c>
      <c r="V15" s="696">
        <v>0</v>
      </c>
      <c r="W15" s="696">
        <v>0</v>
      </c>
      <c r="X15" s="696">
        <v>0</v>
      </c>
      <c r="Y15" s="696">
        <v>0</v>
      </c>
      <c r="Z15" s="696">
        <v>0</v>
      </c>
      <c r="AA15" s="696">
        <v>0</v>
      </c>
    </row>
    <row r="16" spans="1:28">
      <c r="A16" s="413">
        <v>2.1</v>
      </c>
      <c r="B16" s="430" t="s">
        <v>532</v>
      </c>
      <c r="C16" s="701">
        <v>39576379.310000002</v>
      </c>
      <c r="D16" s="694">
        <v>39576379.310000002</v>
      </c>
      <c r="E16" s="694"/>
      <c r="F16" s="694"/>
      <c r="G16" s="694"/>
      <c r="H16" s="694"/>
      <c r="I16" s="694"/>
      <c r="J16" s="694"/>
      <c r="K16" s="694"/>
      <c r="L16" s="694"/>
      <c r="M16" s="694"/>
      <c r="N16" s="694"/>
      <c r="O16" s="694"/>
      <c r="P16" s="694"/>
      <c r="Q16" s="694"/>
      <c r="R16" s="694"/>
      <c r="S16" s="694"/>
      <c r="T16" s="694"/>
      <c r="U16" s="694"/>
      <c r="V16" s="694"/>
      <c r="W16" s="694"/>
      <c r="X16" s="694"/>
      <c r="Y16" s="694"/>
      <c r="Z16" s="694"/>
      <c r="AA16" s="694"/>
    </row>
    <row r="17" spans="1:27">
      <c r="A17" s="413">
        <v>2.2000000000000002</v>
      </c>
      <c r="B17" s="430" t="s">
        <v>533</v>
      </c>
      <c r="C17" s="701">
        <v>109970365.77</v>
      </c>
      <c r="D17" s="694">
        <v>109970365.77</v>
      </c>
      <c r="E17" s="694"/>
      <c r="F17" s="694"/>
      <c r="G17" s="694"/>
      <c r="H17" s="694"/>
      <c r="I17" s="694"/>
      <c r="J17" s="694"/>
      <c r="K17" s="694"/>
      <c r="L17" s="694"/>
      <c r="M17" s="694"/>
      <c r="N17" s="694"/>
      <c r="O17" s="694"/>
      <c r="P17" s="694"/>
      <c r="Q17" s="694"/>
      <c r="R17" s="694"/>
      <c r="S17" s="694"/>
      <c r="T17" s="694"/>
      <c r="U17" s="694"/>
      <c r="V17" s="694"/>
      <c r="W17" s="694"/>
      <c r="X17" s="694"/>
      <c r="Y17" s="694"/>
      <c r="Z17" s="694"/>
      <c r="AA17" s="694"/>
    </row>
    <row r="18" spans="1:27">
      <c r="A18" s="413">
        <v>2.2999999999999998</v>
      </c>
      <c r="B18" s="430" t="s">
        <v>534</v>
      </c>
      <c r="C18" s="701"/>
      <c r="D18" s="694"/>
      <c r="E18" s="694"/>
      <c r="F18" s="694"/>
      <c r="G18" s="694"/>
      <c r="H18" s="694"/>
      <c r="I18" s="694"/>
      <c r="J18" s="694"/>
      <c r="K18" s="694"/>
      <c r="L18" s="694"/>
      <c r="M18" s="694"/>
      <c r="N18" s="694"/>
      <c r="O18" s="694"/>
      <c r="P18" s="694"/>
      <c r="Q18" s="694"/>
      <c r="R18" s="694"/>
      <c r="S18" s="694"/>
      <c r="T18" s="694"/>
      <c r="U18" s="694"/>
      <c r="V18" s="694"/>
      <c r="W18" s="694"/>
      <c r="X18" s="694"/>
      <c r="Y18" s="694"/>
      <c r="Z18" s="694"/>
      <c r="AA18" s="694"/>
    </row>
    <row r="19" spans="1:27">
      <c r="A19" s="413">
        <v>2.4</v>
      </c>
      <c r="B19" s="430" t="s">
        <v>535</v>
      </c>
      <c r="C19" s="701"/>
      <c r="D19" s="694"/>
      <c r="E19" s="694"/>
      <c r="F19" s="694"/>
      <c r="G19" s="694"/>
      <c r="H19" s="694"/>
      <c r="I19" s="694"/>
      <c r="J19" s="694"/>
      <c r="K19" s="694"/>
      <c r="L19" s="694"/>
      <c r="M19" s="694"/>
      <c r="N19" s="694"/>
      <c r="O19" s="694"/>
      <c r="P19" s="694"/>
      <c r="Q19" s="694"/>
      <c r="R19" s="694"/>
      <c r="S19" s="694"/>
      <c r="T19" s="694"/>
      <c r="U19" s="694"/>
      <c r="V19" s="694"/>
      <c r="W19" s="694"/>
      <c r="X19" s="694"/>
      <c r="Y19" s="694"/>
      <c r="Z19" s="694"/>
      <c r="AA19" s="694"/>
    </row>
    <row r="20" spans="1:27">
      <c r="A20" s="413">
        <v>2.5</v>
      </c>
      <c r="B20" s="430" t="s">
        <v>536</v>
      </c>
      <c r="C20" s="701"/>
      <c r="D20" s="694"/>
      <c r="E20" s="694"/>
      <c r="F20" s="694"/>
      <c r="G20" s="694"/>
      <c r="H20" s="694"/>
      <c r="I20" s="694"/>
      <c r="J20" s="694"/>
      <c r="K20" s="694"/>
      <c r="L20" s="694"/>
      <c r="M20" s="694"/>
      <c r="N20" s="694"/>
      <c r="O20" s="694"/>
      <c r="P20" s="694"/>
      <c r="Q20" s="694"/>
      <c r="R20" s="694"/>
      <c r="S20" s="694"/>
      <c r="T20" s="694"/>
      <c r="U20" s="694"/>
      <c r="V20" s="694"/>
      <c r="W20" s="694"/>
      <c r="X20" s="694"/>
      <c r="Y20" s="694"/>
      <c r="Z20" s="694"/>
      <c r="AA20" s="694"/>
    </row>
    <row r="21" spans="1:27">
      <c r="A21" s="413">
        <v>2.6</v>
      </c>
      <c r="B21" s="430" t="s">
        <v>537</v>
      </c>
      <c r="C21" s="701"/>
      <c r="D21" s="694"/>
      <c r="E21" s="694"/>
      <c r="F21" s="694"/>
      <c r="G21" s="694"/>
      <c r="H21" s="694"/>
      <c r="I21" s="694"/>
      <c r="J21" s="694"/>
      <c r="K21" s="694"/>
      <c r="L21" s="694"/>
      <c r="M21" s="694"/>
      <c r="N21" s="694"/>
      <c r="O21" s="694"/>
      <c r="P21" s="694"/>
      <c r="Q21" s="694"/>
      <c r="R21" s="694"/>
      <c r="S21" s="694"/>
      <c r="T21" s="694"/>
      <c r="U21" s="694"/>
      <c r="V21" s="694"/>
      <c r="W21" s="694"/>
      <c r="X21" s="694"/>
      <c r="Y21" s="694"/>
      <c r="Z21" s="694"/>
      <c r="AA21" s="694"/>
    </row>
    <row r="22" spans="1:27">
      <c r="A22" s="439">
        <v>3</v>
      </c>
      <c r="B22" s="416" t="s">
        <v>539</v>
      </c>
      <c r="C22" s="696">
        <v>169893011.13710001</v>
      </c>
      <c r="D22" s="696">
        <v>105398970.4323</v>
      </c>
      <c r="E22" s="702"/>
      <c r="F22" s="702"/>
      <c r="G22" s="702"/>
      <c r="H22" s="696">
        <v>756651.32870000007</v>
      </c>
      <c r="I22" s="702"/>
      <c r="J22" s="702"/>
      <c r="K22" s="702"/>
      <c r="L22" s="696">
        <v>0</v>
      </c>
      <c r="M22" s="702"/>
      <c r="N22" s="702"/>
      <c r="O22" s="702"/>
      <c r="P22" s="702"/>
      <c r="Q22" s="702"/>
      <c r="R22" s="702"/>
      <c r="S22" s="702"/>
      <c r="T22" s="696">
        <v>0</v>
      </c>
      <c r="U22" s="702"/>
      <c r="V22" s="702"/>
      <c r="W22" s="702"/>
      <c r="X22" s="702"/>
      <c r="Y22" s="702"/>
      <c r="Z22" s="702"/>
      <c r="AA22" s="702"/>
    </row>
    <row r="23" spans="1:27">
      <c r="A23" s="413">
        <v>3.1</v>
      </c>
      <c r="B23" s="430" t="s">
        <v>532</v>
      </c>
      <c r="C23" s="701"/>
      <c r="D23" s="696"/>
      <c r="E23" s="702"/>
      <c r="F23" s="702"/>
      <c r="G23" s="702"/>
      <c r="H23" s="696"/>
      <c r="I23" s="702"/>
      <c r="J23" s="702"/>
      <c r="K23" s="702"/>
      <c r="L23" s="696"/>
      <c r="M23" s="702"/>
      <c r="N23" s="702"/>
      <c r="O23" s="702"/>
      <c r="P23" s="702"/>
      <c r="Q23" s="702"/>
      <c r="R23" s="702"/>
      <c r="S23" s="702"/>
      <c r="T23" s="696"/>
      <c r="U23" s="702"/>
      <c r="V23" s="702"/>
      <c r="W23" s="702"/>
      <c r="X23" s="702"/>
      <c r="Y23" s="702"/>
      <c r="Z23" s="702"/>
      <c r="AA23" s="702"/>
    </row>
    <row r="24" spans="1:27">
      <c r="A24" s="413">
        <v>3.2</v>
      </c>
      <c r="B24" s="430" t="s">
        <v>533</v>
      </c>
      <c r="C24" s="701"/>
      <c r="D24" s="696"/>
      <c r="E24" s="702"/>
      <c r="F24" s="702"/>
      <c r="G24" s="702"/>
      <c r="H24" s="696"/>
      <c r="I24" s="702"/>
      <c r="J24" s="702"/>
      <c r="K24" s="702"/>
      <c r="L24" s="696"/>
      <c r="M24" s="702"/>
      <c r="N24" s="702"/>
      <c r="O24" s="702"/>
      <c r="P24" s="702"/>
      <c r="Q24" s="702"/>
      <c r="R24" s="702"/>
      <c r="S24" s="702"/>
      <c r="T24" s="696"/>
      <c r="U24" s="702"/>
      <c r="V24" s="702"/>
      <c r="W24" s="702"/>
      <c r="X24" s="702"/>
      <c r="Y24" s="702"/>
      <c r="Z24" s="702"/>
      <c r="AA24" s="702"/>
    </row>
    <row r="25" spans="1:27">
      <c r="A25" s="413">
        <v>3.3</v>
      </c>
      <c r="B25" s="430" t="s">
        <v>534</v>
      </c>
      <c r="C25" s="701"/>
      <c r="D25" s="696"/>
      <c r="E25" s="702"/>
      <c r="F25" s="702"/>
      <c r="G25" s="702"/>
      <c r="H25" s="696"/>
      <c r="I25" s="702"/>
      <c r="J25" s="702"/>
      <c r="K25" s="702"/>
      <c r="L25" s="696"/>
      <c r="M25" s="702"/>
      <c r="N25" s="702"/>
      <c r="O25" s="702"/>
      <c r="P25" s="702"/>
      <c r="Q25" s="702"/>
      <c r="R25" s="702"/>
      <c r="S25" s="702"/>
      <c r="T25" s="696"/>
      <c r="U25" s="702"/>
      <c r="V25" s="702"/>
      <c r="W25" s="702"/>
      <c r="X25" s="702"/>
      <c r="Y25" s="702"/>
      <c r="Z25" s="702"/>
      <c r="AA25" s="702"/>
    </row>
    <row r="26" spans="1:27">
      <c r="A26" s="413">
        <v>3.4</v>
      </c>
      <c r="B26" s="430" t="s">
        <v>535</v>
      </c>
      <c r="C26" s="701">
        <v>2556046.2799999998</v>
      </c>
      <c r="D26" s="694">
        <v>2000000</v>
      </c>
      <c r="E26" s="702"/>
      <c r="F26" s="702"/>
      <c r="G26" s="702"/>
      <c r="H26" s="696"/>
      <c r="I26" s="702"/>
      <c r="J26" s="702"/>
      <c r="K26" s="702"/>
      <c r="L26" s="696"/>
      <c r="M26" s="702"/>
      <c r="N26" s="702"/>
      <c r="O26" s="702"/>
      <c r="P26" s="702"/>
      <c r="Q26" s="702"/>
      <c r="R26" s="702"/>
      <c r="S26" s="702"/>
      <c r="T26" s="696"/>
      <c r="U26" s="702"/>
      <c r="V26" s="702"/>
      <c r="W26" s="702"/>
      <c r="X26" s="702"/>
      <c r="Y26" s="702"/>
      <c r="Z26" s="702"/>
      <c r="AA26" s="702"/>
    </row>
    <row r="27" spans="1:27">
      <c r="A27" s="413">
        <v>3.5</v>
      </c>
      <c r="B27" s="430" t="s">
        <v>536</v>
      </c>
      <c r="C27" s="701">
        <v>165711940.9614</v>
      </c>
      <c r="D27" s="694">
        <v>101781141.0766</v>
      </c>
      <c r="E27" s="749"/>
      <c r="F27" s="749"/>
      <c r="G27" s="749"/>
      <c r="H27" s="694">
        <v>749456.78870000003</v>
      </c>
      <c r="I27" s="702"/>
      <c r="J27" s="702"/>
      <c r="K27" s="702"/>
      <c r="L27" s="696"/>
      <c r="M27" s="702"/>
      <c r="N27" s="702"/>
      <c r="O27" s="702"/>
      <c r="P27" s="702"/>
      <c r="Q27" s="702"/>
      <c r="R27" s="702"/>
      <c r="S27" s="702"/>
      <c r="T27" s="696"/>
      <c r="U27" s="702"/>
      <c r="V27" s="702"/>
      <c r="W27" s="702"/>
      <c r="X27" s="702"/>
      <c r="Y27" s="702"/>
      <c r="Z27" s="702"/>
      <c r="AA27" s="702"/>
    </row>
    <row r="28" spans="1:27">
      <c r="A28" s="413">
        <v>3.6</v>
      </c>
      <c r="B28" s="430" t="s">
        <v>537</v>
      </c>
      <c r="C28" s="701">
        <v>1625023.8957</v>
      </c>
      <c r="D28" s="694">
        <v>1617829.3557</v>
      </c>
      <c r="E28" s="749"/>
      <c r="F28" s="749"/>
      <c r="G28" s="749"/>
      <c r="H28" s="694">
        <v>7194.54</v>
      </c>
      <c r="I28" s="702"/>
      <c r="J28" s="702"/>
      <c r="K28" s="702"/>
      <c r="L28" s="696"/>
      <c r="M28" s="702"/>
      <c r="N28" s="702"/>
      <c r="O28" s="702"/>
      <c r="P28" s="702"/>
      <c r="Q28" s="702"/>
      <c r="R28" s="702"/>
      <c r="S28" s="702"/>
      <c r="T28" s="696"/>
      <c r="U28" s="702"/>
      <c r="V28" s="702"/>
      <c r="W28" s="702"/>
      <c r="X28" s="702"/>
      <c r="Y28" s="702"/>
      <c r="Z28" s="702"/>
      <c r="AA28" s="702"/>
    </row>
    <row r="30" spans="1:27">
      <c r="C30" s="748"/>
      <c r="D30" s="748"/>
      <c r="E30" s="748"/>
      <c r="F30" s="748"/>
      <c r="G30" s="748"/>
      <c r="H30" s="748"/>
      <c r="I30" s="748"/>
      <c r="J30" s="748"/>
      <c r="K30" s="748"/>
      <c r="L30" s="748"/>
      <c r="M30" s="748"/>
      <c r="N30" s="748"/>
      <c r="O30" s="748"/>
      <c r="P30" s="748"/>
      <c r="Q30" s="748"/>
      <c r="R30" s="748"/>
      <c r="S30" s="748"/>
      <c r="T30" s="748"/>
      <c r="U30" s="748"/>
      <c r="V30" s="748"/>
      <c r="W30" s="748"/>
      <c r="X30" s="748"/>
      <c r="Y30" s="748"/>
      <c r="Z30" s="748"/>
      <c r="AA30" s="748"/>
    </row>
    <row r="31" spans="1:27">
      <c r="C31" s="748"/>
      <c r="D31" s="748"/>
      <c r="E31" s="748"/>
      <c r="F31" s="748"/>
      <c r="G31" s="748"/>
      <c r="H31" s="748"/>
      <c r="I31" s="748"/>
      <c r="J31" s="748"/>
      <c r="K31" s="748"/>
      <c r="L31" s="748"/>
      <c r="M31" s="748"/>
      <c r="N31" s="748"/>
      <c r="O31" s="748"/>
      <c r="P31" s="748"/>
      <c r="Q31" s="748"/>
      <c r="R31" s="748"/>
      <c r="S31" s="748"/>
      <c r="T31" s="748"/>
      <c r="U31" s="748"/>
      <c r="V31" s="748"/>
      <c r="W31" s="748"/>
      <c r="X31" s="748"/>
      <c r="Y31" s="748"/>
      <c r="Z31" s="748"/>
      <c r="AA31" s="748"/>
    </row>
    <row r="32" spans="1:27">
      <c r="C32" s="748"/>
      <c r="D32" s="748"/>
      <c r="E32" s="748"/>
      <c r="F32" s="748"/>
      <c r="G32" s="748"/>
      <c r="H32" s="748"/>
      <c r="I32" s="748"/>
      <c r="J32" s="748"/>
      <c r="K32" s="748"/>
      <c r="L32" s="748"/>
      <c r="M32" s="748"/>
      <c r="N32" s="748"/>
      <c r="O32" s="748"/>
      <c r="P32" s="748"/>
      <c r="Q32" s="748"/>
      <c r="R32" s="748"/>
      <c r="S32" s="748"/>
      <c r="T32" s="748"/>
      <c r="U32" s="748"/>
      <c r="V32" s="748"/>
      <c r="W32" s="748"/>
      <c r="X32" s="748"/>
      <c r="Y32" s="748"/>
      <c r="Z32" s="748"/>
      <c r="AA32" s="748"/>
    </row>
    <row r="33" spans="3:27">
      <c r="C33" s="748"/>
      <c r="D33" s="748"/>
      <c r="E33" s="748"/>
      <c r="F33" s="748"/>
      <c r="G33" s="748"/>
      <c r="H33" s="748"/>
      <c r="I33" s="748"/>
      <c r="J33" s="748"/>
      <c r="K33" s="748"/>
      <c r="L33" s="748"/>
      <c r="M33" s="748"/>
      <c r="N33" s="748"/>
      <c r="O33" s="748"/>
      <c r="P33" s="748"/>
      <c r="Q33" s="748"/>
      <c r="R33" s="748"/>
      <c r="S33" s="748"/>
      <c r="T33" s="748"/>
      <c r="U33" s="748"/>
      <c r="V33" s="748"/>
      <c r="W33" s="748"/>
      <c r="X33" s="748"/>
      <c r="Y33" s="748"/>
      <c r="Z33" s="748"/>
      <c r="AA33" s="748"/>
    </row>
    <row r="34" spans="3:27">
      <c r="C34" s="748"/>
      <c r="D34" s="748"/>
      <c r="E34" s="748"/>
      <c r="F34" s="748"/>
      <c r="G34" s="748"/>
      <c r="H34" s="748"/>
      <c r="I34" s="748"/>
      <c r="J34" s="748"/>
      <c r="K34" s="748"/>
      <c r="L34" s="748"/>
      <c r="M34" s="748"/>
      <c r="N34" s="748"/>
      <c r="O34" s="748"/>
      <c r="P34" s="748"/>
      <c r="Q34" s="748"/>
      <c r="R34" s="748"/>
      <c r="S34" s="748"/>
      <c r="T34" s="748"/>
      <c r="U34" s="748"/>
      <c r="V34" s="748"/>
      <c r="W34" s="748"/>
      <c r="X34" s="748"/>
      <c r="Y34" s="748"/>
      <c r="Z34" s="748"/>
      <c r="AA34" s="748"/>
    </row>
    <row r="35" spans="3:27">
      <c r="C35" s="748"/>
      <c r="D35" s="748"/>
      <c r="E35" s="748"/>
      <c r="F35" s="748"/>
      <c r="G35" s="748"/>
      <c r="H35" s="748"/>
      <c r="I35" s="748"/>
      <c r="J35" s="748"/>
      <c r="K35" s="748"/>
      <c r="L35" s="748"/>
      <c r="M35" s="748"/>
      <c r="N35" s="748"/>
      <c r="O35" s="748"/>
      <c r="P35" s="748"/>
      <c r="Q35" s="748"/>
      <c r="R35" s="748"/>
      <c r="S35" s="748"/>
      <c r="T35" s="748"/>
      <c r="U35" s="748"/>
      <c r="V35" s="748"/>
      <c r="W35" s="748"/>
      <c r="X35" s="748"/>
      <c r="Y35" s="748"/>
      <c r="Z35" s="748"/>
      <c r="AA35" s="748"/>
    </row>
    <row r="36" spans="3:27">
      <c r="C36" s="748"/>
      <c r="D36" s="748"/>
      <c r="E36" s="748"/>
      <c r="F36" s="748"/>
      <c r="G36" s="748"/>
      <c r="H36" s="748"/>
      <c r="I36" s="748"/>
      <c r="J36" s="748"/>
      <c r="K36" s="748"/>
      <c r="L36" s="748"/>
      <c r="M36" s="748"/>
      <c r="N36" s="748"/>
      <c r="O36" s="748"/>
      <c r="P36" s="748"/>
      <c r="Q36" s="748"/>
      <c r="R36" s="748"/>
      <c r="S36" s="748"/>
      <c r="T36" s="748"/>
      <c r="U36" s="748"/>
      <c r="V36" s="748"/>
      <c r="W36" s="748"/>
      <c r="X36" s="748"/>
      <c r="Y36" s="748"/>
      <c r="Z36" s="748"/>
      <c r="AA36" s="748"/>
    </row>
    <row r="37" spans="3:27">
      <c r="C37" s="748"/>
      <c r="D37" s="748"/>
      <c r="E37" s="748"/>
      <c r="F37" s="748"/>
      <c r="G37" s="748"/>
      <c r="H37" s="748"/>
      <c r="I37" s="748"/>
      <c r="J37" s="748"/>
      <c r="K37" s="748"/>
      <c r="L37" s="748"/>
      <c r="M37" s="748"/>
      <c r="N37" s="748"/>
      <c r="O37" s="748"/>
      <c r="P37" s="748"/>
      <c r="Q37" s="748"/>
      <c r="R37" s="748"/>
      <c r="S37" s="748"/>
      <c r="T37" s="748"/>
      <c r="U37" s="748"/>
      <c r="V37" s="748"/>
      <c r="W37" s="748"/>
      <c r="X37" s="748"/>
      <c r="Y37" s="748"/>
      <c r="Z37" s="748"/>
      <c r="AA37" s="748"/>
    </row>
    <row r="38" spans="3:27">
      <c r="C38" s="748"/>
      <c r="D38" s="748"/>
      <c r="E38" s="748"/>
      <c r="F38" s="748"/>
      <c r="G38" s="748"/>
      <c r="H38" s="748"/>
      <c r="I38" s="748"/>
      <c r="J38" s="748"/>
      <c r="K38" s="748"/>
      <c r="L38" s="748"/>
      <c r="M38" s="748"/>
      <c r="N38" s="748"/>
      <c r="O38" s="748"/>
      <c r="P38" s="748"/>
      <c r="Q38" s="748"/>
      <c r="R38" s="748"/>
      <c r="S38" s="748"/>
      <c r="T38" s="748"/>
      <c r="U38" s="748"/>
      <c r="V38" s="748"/>
      <c r="W38" s="748"/>
      <c r="X38" s="748"/>
      <c r="Y38" s="748"/>
      <c r="Z38" s="748"/>
      <c r="AA38" s="748"/>
    </row>
    <row r="39" spans="3:27">
      <c r="C39" s="748"/>
      <c r="D39" s="748"/>
      <c r="E39" s="748"/>
      <c r="F39" s="748"/>
      <c r="G39" s="748"/>
      <c r="H39" s="748"/>
      <c r="I39" s="748"/>
      <c r="J39" s="748"/>
      <c r="K39" s="748"/>
      <c r="L39" s="748"/>
      <c r="M39" s="748"/>
      <c r="N39" s="748"/>
      <c r="O39" s="748"/>
      <c r="P39" s="748"/>
      <c r="Q39" s="748"/>
      <c r="R39" s="748"/>
      <c r="S39" s="748"/>
      <c r="T39" s="748"/>
      <c r="U39" s="748"/>
      <c r="V39" s="748"/>
      <c r="W39" s="748"/>
      <c r="X39" s="748"/>
      <c r="Y39" s="748"/>
      <c r="Z39" s="748"/>
      <c r="AA39" s="748"/>
    </row>
    <row r="40" spans="3:27">
      <c r="C40" s="748"/>
      <c r="D40" s="748"/>
      <c r="E40" s="748"/>
      <c r="F40" s="748"/>
      <c r="G40" s="748"/>
      <c r="H40" s="748"/>
      <c r="I40" s="748"/>
      <c r="J40" s="748"/>
      <c r="K40" s="748"/>
      <c r="L40" s="748"/>
      <c r="M40" s="748"/>
      <c r="N40" s="748"/>
      <c r="O40" s="748"/>
      <c r="P40" s="748"/>
      <c r="Q40" s="748"/>
      <c r="R40" s="748"/>
      <c r="S40" s="748"/>
      <c r="T40" s="748"/>
      <c r="U40" s="748"/>
      <c r="V40" s="748"/>
      <c r="W40" s="748"/>
      <c r="X40" s="748"/>
      <c r="Y40" s="748"/>
      <c r="Z40" s="748"/>
      <c r="AA40" s="748"/>
    </row>
    <row r="41" spans="3:27">
      <c r="C41" s="748"/>
      <c r="D41" s="748"/>
      <c r="E41" s="748"/>
      <c r="F41" s="748"/>
      <c r="G41" s="748"/>
      <c r="H41" s="748"/>
      <c r="I41" s="748"/>
      <c r="J41" s="748"/>
      <c r="K41" s="748"/>
      <c r="L41" s="748"/>
      <c r="M41" s="748"/>
      <c r="N41" s="748"/>
      <c r="O41" s="748"/>
      <c r="P41" s="748"/>
      <c r="Q41" s="748"/>
      <c r="R41" s="748"/>
      <c r="S41" s="748"/>
      <c r="T41" s="748"/>
      <c r="U41" s="748"/>
      <c r="V41" s="748"/>
      <c r="W41" s="748"/>
      <c r="X41" s="748"/>
      <c r="Y41" s="748"/>
      <c r="Z41" s="748"/>
      <c r="AA41" s="748"/>
    </row>
    <row r="42" spans="3:27">
      <c r="C42" s="748"/>
      <c r="D42" s="748"/>
      <c r="E42" s="748"/>
      <c r="F42" s="748"/>
      <c r="G42" s="748"/>
      <c r="H42" s="748"/>
      <c r="I42" s="748"/>
      <c r="J42" s="748"/>
      <c r="K42" s="748"/>
      <c r="L42" s="748"/>
      <c r="M42" s="748"/>
      <c r="N42" s="748"/>
      <c r="O42" s="748"/>
      <c r="P42" s="748"/>
      <c r="Q42" s="748"/>
      <c r="R42" s="748"/>
      <c r="S42" s="748"/>
      <c r="T42" s="748"/>
      <c r="U42" s="748"/>
      <c r="V42" s="748"/>
      <c r="W42" s="748"/>
      <c r="X42" s="748"/>
      <c r="Y42" s="748"/>
      <c r="Z42" s="748"/>
      <c r="AA42" s="748"/>
    </row>
    <row r="43" spans="3:27">
      <c r="C43" s="748"/>
      <c r="D43" s="748"/>
      <c r="E43" s="748"/>
      <c r="F43" s="748"/>
      <c r="G43" s="748"/>
      <c r="H43" s="748"/>
      <c r="I43" s="748"/>
      <c r="J43" s="748"/>
      <c r="K43" s="748"/>
      <c r="L43" s="748"/>
      <c r="M43" s="748"/>
      <c r="N43" s="748"/>
      <c r="O43" s="748"/>
      <c r="P43" s="748"/>
      <c r="Q43" s="748"/>
      <c r="R43" s="748"/>
      <c r="S43" s="748"/>
      <c r="T43" s="748"/>
      <c r="U43" s="748"/>
      <c r="V43" s="748"/>
      <c r="W43" s="748"/>
      <c r="X43" s="748"/>
      <c r="Y43" s="748"/>
      <c r="Z43" s="748"/>
      <c r="AA43" s="748"/>
    </row>
    <row r="44" spans="3:27">
      <c r="C44" s="748"/>
      <c r="D44" s="748"/>
      <c r="E44" s="748"/>
      <c r="F44" s="748"/>
      <c r="G44" s="748"/>
      <c r="H44" s="748"/>
      <c r="I44" s="748"/>
      <c r="J44" s="748"/>
      <c r="K44" s="748"/>
      <c r="L44" s="748"/>
      <c r="M44" s="748"/>
      <c r="N44" s="748"/>
      <c r="O44" s="748"/>
      <c r="P44" s="748"/>
      <c r="Q44" s="748"/>
      <c r="R44" s="748"/>
      <c r="S44" s="748"/>
      <c r="T44" s="748"/>
      <c r="U44" s="748"/>
      <c r="V44" s="748"/>
      <c r="W44" s="748"/>
      <c r="X44" s="748"/>
      <c r="Y44" s="748"/>
      <c r="Z44" s="748"/>
      <c r="AA44" s="748"/>
    </row>
    <row r="45" spans="3:27">
      <c r="C45" s="748"/>
      <c r="D45" s="748"/>
      <c r="E45" s="748"/>
      <c r="F45" s="748"/>
      <c r="G45" s="748"/>
      <c r="H45" s="748"/>
      <c r="I45" s="748"/>
      <c r="J45" s="748"/>
      <c r="K45" s="748"/>
      <c r="L45" s="748"/>
      <c r="M45" s="748"/>
      <c r="N45" s="748"/>
      <c r="O45" s="748"/>
      <c r="P45" s="748"/>
      <c r="Q45" s="748"/>
      <c r="R45" s="748"/>
      <c r="S45" s="748"/>
      <c r="T45" s="748"/>
      <c r="U45" s="748"/>
      <c r="V45" s="748"/>
      <c r="W45" s="748"/>
      <c r="X45" s="748"/>
      <c r="Y45" s="748"/>
      <c r="Z45" s="748"/>
      <c r="AA45" s="748"/>
    </row>
    <row r="46" spans="3:27">
      <c r="C46" s="748"/>
      <c r="D46" s="748"/>
      <c r="E46" s="748"/>
      <c r="F46" s="748"/>
      <c r="G46" s="748"/>
      <c r="H46" s="748"/>
      <c r="I46" s="748"/>
      <c r="J46" s="748"/>
      <c r="K46" s="748"/>
      <c r="L46" s="748"/>
      <c r="M46" s="748"/>
      <c r="N46" s="748"/>
      <c r="O46" s="748"/>
      <c r="P46" s="748"/>
      <c r="Q46" s="748"/>
      <c r="R46" s="748"/>
      <c r="S46" s="748"/>
      <c r="T46" s="748"/>
      <c r="U46" s="748"/>
      <c r="V46" s="748"/>
      <c r="W46" s="748"/>
      <c r="X46" s="748"/>
      <c r="Y46" s="748"/>
      <c r="Z46" s="748"/>
      <c r="AA46" s="748"/>
    </row>
    <row r="47" spans="3:27">
      <c r="C47" s="748"/>
      <c r="D47" s="748"/>
      <c r="E47" s="748"/>
      <c r="F47" s="748"/>
      <c r="G47" s="748"/>
      <c r="H47" s="748"/>
      <c r="I47" s="748"/>
      <c r="J47" s="748"/>
      <c r="K47" s="748"/>
      <c r="L47" s="748"/>
      <c r="M47" s="748"/>
      <c r="N47" s="748"/>
      <c r="O47" s="748"/>
      <c r="P47" s="748"/>
      <c r="Q47" s="748"/>
      <c r="R47" s="748"/>
      <c r="S47" s="748"/>
      <c r="T47" s="748"/>
      <c r="U47" s="748"/>
      <c r="V47" s="748"/>
      <c r="W47" s="748"/>
      <c r="X47" s="748"/>
      <c r="Y47" s="748"/>
      <c r="Z47" s="748"/>
      <c r="AA47" s="748"/>
    </row>
    <row r="48" spans="3:27">
      <c r="C48" s="748"/>
      <c r="D48" s="748"/>
      <c r="E48" s="748"/>
      <c r="F48" s="748"/>
      <c r="G48" s="748"/>
      <c r="H48" s="748"/>
      <c r="I48" s="748"/>
      <c r="J48" s="748"/>
      <c r="K48" s="748"/>
      <c r="L48" s="748"/>
      <c r="M48" s="748"/>
      <c r="N48" s="748"/>
      <c r="O48" s="748"/>
      <c r="P48" s="748"/>
      <c r="Q48" s="748"/>
      <c r="R48" s="748"/>
      <c r="S48" s="748"/>
      <c r="T48" s="748"/>
      <c r="U48" s="748"/>
      <c r="V48" s="748"/>
      <c r="W48" s="748"/>
      <c r="X48" s="748"/>
      <c r="Y48" s="748"/>
      <c r="Z48" s="748"/>
      <c r="AA48" s="748"/>
    </row>
    <row r="49" spans="3:27">
      <c r="C49" s="748"/>
      <c r="D49" s="748"/>
      <c r="E49" s="748"/>
      <c r="F49" s="748"/>
      <c r="G49" s="748"/>
      <c r="H49" s="748"/>
      <c r="I49" s="748"/>
      <c r="J49" s="748"/>
      <c r="K49" s="748"/>
      <c r="L49" s="748"/>
      <c r="M49" s="748"/>
      <c r="N49" s="748"/>
      <c r="O49" s="748"/>
      <c r="P49" s="748"/>
      <c r="Q49" s="748"/>
      <c r="R49" s="748"/>
      <c r="S49" s="748"/>
      <c r="T49" s="748"/>
      <c r="U49" s="748"/>
      <c r="V49" s="748"/>
      <c r="W49" s="748"/>
      <c r="X49" s="748"/>
      <c r="Y49" s="748"/>
      <c r="Z49" s="748"/>
      <c r="AA49" s="748"/>
    </row>
    <row r="50" spans="3:27">
      <c r="C50" s="748"/>
      <c r="D50" s="748"/>
      <c r="E50" s="748"/>
      <c r="F50" s="748"/>
      <c r="G50" s="748"/>
      <c r="H50" s="748"/>
      <c r="I50" s="748"/>
      <c r="J50" s="748"/>
      <c r="K50" s="748"/>
      <c r="L50" s="748"/>
      <c r="M50" s="748"/>
      <c r="N50" s="748"/>
      <c r="O50" s="748"/>
      <c r="P50" s="748"/>
      <c r="Q50" s="748"/>
      <c r="R50" s="748"/>
      <c r="S50" s="748"/>
      <c r="T50" s="748"/>
      <c r="U50" s="748"/>
      <c r="V50" s="748"/>
      <c r="W50" s="748"/>
      <c r="X50" s="748"/>
      <c r="Y50" s="748"/>
      <c r="Z50" s="748"/>
      <c r="AA50" s="748"/>
    </row>
    <row r="51" spans="3:27">
      <c r="C51" s="748"/>
      <c r="D51" s="748"/>
      <c r="E51" s="748"/>
      <c r="F51" s="748"/>
      <c r="G51" s="748"/>
      <c r="H51" s="748"/>
      <c r="I51" s="748"/>
      <c r="J51" s="748"/>
      <c r="K51" s="748"/>
      <c r="L51" s="748"/>
      <c r="M51" s="748"/>
      <c r="N51" s="748"/>
      <c r="O51" s="748"/>
      <c r="P51" s="748"/>
      <c r="Q51" s="748"/>
      <c r="R51" s="748"/>
      <c r="S51" s="748"/>
      <c r="T51" s="748"/>
      <c r="U51" s="748"/>
      <c r="V51" s="748"/>
      <c r="W51" s="748"/>
      <c r="X51" s="748"/>
      <c r="Y51" s="748"/>
      <c r="Z51" s="748"/>
      <c r="AA51" s="748"/>
    </row>
    <row r="52" spans="3:27">
      <c r="C52" s="748"/>
      <c r="D52" s="748"/>
      <c r="E52" s="748"/>
      <c r="F52" s="748"/>
      <c r="G52" s="748"/>
      <c r="H52" s="748"/>
      <c r="I52" s="748"/>
      <c r="J52" s="748"/>
      <c r="K52" s="748"/>
      <c r="L52" s="748"/>
      <c r="M52" s="748"/>
      <c r="N52" s="748"/>
      <c r="O52" s="748"/>
      <c r="P52" s="748"/>
      <c r="Q52" s="748"/>
      <c r="R52" s="748"/>
      <c r="S52" s="748"/>
      <c r="T52" s="748"/>
      <c r="U52" s="748"/>
      <c r="V52" s="748"/>
      <c r="W52" s="748"/>
      <c r="X52" s="748"/>
      <c r="Y52" s="748"/>
      <c r="Z52" s="748"/>
      <c r="AA52" s="748"/>
    </row>
  </sheetData>
  <mergeCells count="7">
    <mergeCell ref="U6:AA6"/>
    <mergeCell ref="A5:B7"/>
    <mergeCell ref="C5:S5"/>
    <mergeCell ref="C6:C7"/>
    <mergeCell ref="D6:G6"/>
    <mergeCell ref="H6:K6"/>
    <mergeCell ref="M6:S6"/>
  </mergeCells>
  <pageMargins left="0.7" right="0.7" top="0.75" bottom="0.75" header="0.3" footer="0.3"/>
  <pageSetup orientation="portrait" r:id="rId1"/>
  <headerFooter>
    <oddHeader>&amp;C&amp;"Calibri"&amp;10&amp;K0078D7 Classification: Restricted to Partners&amp;1#_x000D_</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9.9978637043366805E-2"/>
  </sheetPr>
  <dimension ref="A1:AA45"/>
  <sheetViews>
    <sheetView showGridLines="0" topLeftCell="A7" zoomScale="80" zoomScaleNormal="80" workbookViewId="0">
      <selection activeCell="D26" sqref="D26"/>
    </sheetView>
  </sheetViews>
  <sheetFormatPr defaultColWidth="9.140625" defaultRowHeight="12.75"/>
  <cols>
    <col min="1" max="1" width="11.85546875" style="423" bestFit="1" customWidth="1"/>
    <col min="2" max="2" width="90.140625" style="423" bestFit="1" customWidth="1"/>
    <col min="3" max="3" width="20.140625" style="423" customWidth="1"/>
    <col min="4" max="4" width="22.140625" style="423" customWidth="1"/>
    <col min="5" max="7" width="17.140625" style="423" customWidth="1"/>
    <col min="8" max="8" width="22.140625" style="423" customWidth="1"/>
    <col min="9" max="10" width="17.140625" style="423" customWidth="1"/>
    <col min="11" max="27" width="22.140625" style="423" customWidth="1"/>
    <col min="28" max="16384" width="9.140625" style="423"/>
  </cols>
  <sheetData>
    <row r="1" spans="1:27" ht="13.5">
      <c r="A1" s="319" t="s">
        <v>97</v>
      </c>
      <c r="B1" s="236" t="str">
        <f>Info!C2</f>
        <v>სს პროკრედიტ ბანკი</v>
      </c>
    </row>
    <row r="2" spans="1:27">
      <c r="A2" s="319" t="s">
        <v>98</v>
      </c>
      <c r="B2" s="322">
        <f>'1. key ratios'!B2</f>
        <v>46022</v>
      </c>
    </row>
    <row r="3" spans="1:27">
      <c r="A3" s="321" t="s">
        <v>540</v>
      </c>
      <c r="C3" s="425"/>
    </row>
    <row r="4" spans="1:27" ht="13.5" thickBot="1">
      <c r="A4" s="321"/>
      <c r="B4" s="425"/>
      <c r="C4" s="425"/>
    </row>
    <row r="5" spans="1:27" ht="13.5" customHeight="1">
      <c r="A5" s="860" t="s">
        <v>869</v>
      </c>
      <c r="B5" s="861"/>
      <c r="C5" s="857" t="s">
        <v>541</v>
      </c>
      <c r="D5" s="858"/>
      <c r="E5" s="858"/>
      <c r="F5" s="858"/>
      <c r="G5" s="858"/>
      <c r="H5" s="858"/>
      <c r="I5" s="858"/>
      <c r="J5" s="858"/>
      <c r="K5" s="858"/>
      <c r="L5" s="858"/>
      <c r="M5" s="858"/>
      <c r="N5" s="858"/>
      <c r="O5" s="858"/>
      <c r="P5" s="858"/>
      <c r="Q5" s="858"/>
      <c r="R5" s="858"/>
      <c r="S5" s="858"/>
      <c r="T5" s="858"/>
      <c r="U5" s="858"/>
      <c r="V5" s="858"/>
      <c r="W5" s="858"/>
      <c r="X5" s="858"/>
      <c r="Y5" s="858"/>
      <c r="Z5" s="858"/>
      <c r="AA5" s="859"/>
    </row>
    <row r="6" spans="1:27" ht="12" customHeight="1">
      <c r="A6" s="862"/>
      <c r="B6" s="863"/>
      <c r="C6" s="866" t="s">
        <v>66</v>
      </c>
      <c r="D6" s="831" t="s">
        <v>860</v>
      </c>
      <c r="E6" s="831"/>
      <c r="F6" s="831"/>
      <c r="G6" s="831"/>
      <c r="H6" s="852" t="s">
        <v>859</v>
      </c>
      <c r="I6" s="853"/>
      <c r="J6" s="853"/>
      <c r="K6" s="853"/>
      <c r="L6" s="446"/>
      <c r="M6" s="835" t="s">
        <v>858</v>
      </c>
      <c r="N6" s="835"/>
      <c r="O6" s="835"/>
      <c r="P6" s="835"/>
      <c r="Q6" s="835"/>
      <c r="R6" s="835"/>
      <c r="S6" s="833"/>
      <c r="T6" s="446"/>
      <c r="U6" s="835" t="s">
        <v>857</v>
      </c>
      <c r="V6" s="835"/>
      <c r="W6" s="835"/>
      <c r="X6" s="835"/>
      <c r="Y6" s="835"/>
      <c r="Z6" s="835"/>
      <c r="AA6" s="856"/>
    </row>
    <row r="7" spans="1:27" ht="38.25">
      <c r="A7" s="864"/>
      <c r="B7" s="865"/>
      <c r="C7" s="867"/>
      <c r="D7" s="444"/>
      <c r="E7" s="420" t="s">
        <v>530</v>
      </c>
      <c r="F7" s="420" t="s">
        <v>855</v>
      </c>
      <c r="G7" s="420" t="s">
        <v>856</v>
      </c>
      <c r="H7" s="424"/>
      <c r="I7" s="420" t="s">
        <v>530</v>
      </c>
      <c r="J7" s="420" t="s">
        <v>855</v>
      </c>
      <c r="K7" s="420" t="s">
        <v>856</v>
      </c>
      <c r="L7" s="441"/>
      <c r="M7" s="420" t="s">
        <v>530</v>
      </c>
      <c r="N7" s="420" t="s">
        <v>868</v>
      </c>
      <c r="O7" s="420" t="s">
        <v>867</v>
      </c>
      <c r="P7" s="420" t="s">
        <v>866</v>
      </c>
      <c r="Q7" s="420" t="s">
        <v>865</v>
      </c>
      <c r="R7" s="420" t="s">
        <v>864</v>
      </c>
      <c r="S7" s="420" t="s">
        <v>850</v>
      </c>
      <c r="T7" s="441"/>
      <c r="U7" s="420" t="s">
        <v>530</v>
      </c>
      <c r="V7" s="420" t="s">
        <v>868</v>
      </c>
      <c r="W7" s="420" t="s">
        <v>867</v>
      </c>
      <c r="X7" s="420" t="s">
        <v>866</v>
      </c>
      <c r="Y7" s="420" t="s">
        <v>865</v>
      </c>
      <c r="Z7" s="420" t="s">
        <v>864</v>
      </c>
      <c r="AA7" s="420" t="s">
        <v>850</v>
      </c>
    </row>
    <row r="8" spans="1:27">
      <c r="A8" s="467">
        <v>1</v>
      </c>
      <c r="B8" s="466" t="s">
        <v>531</v>
      </c>
      <c r="C8" s="703">
        <v>1409577204.0383</v>
      </c>
      <c r="D8" s="696">
        <v>1322191508.4402001</v>
      </c>
      <c r="E8" s="696">
        <v>7341175.5475000003</v>
      </c>
      <c r="F8" s="696"/>
      <c r="G8" s="696"/>
      <c r="H8" s="696">
        <v>53573657.650300004</v>
      </c>
      <c r="I8" s="696">
        <v>6462060.7052999996</v>
      </c>
      <c r="J8" s="696">
        <v>535713.59149999998</v>
      </c>
      <c r="K8" s="696"/>
      <c r="L8" s="696">
        <v>33680342.025399998</v>
      </c>
      <c r="M8" s="696">
        <v>5022350.7152000004</v>
      </c>
      <c r="N8" s="696">
        <v>946283.50859999994</v>
      </c>
      <c r="O8" s="696">
        <v>6641111.0477999998</v>
      </c>
      <c r="P8" s="696">
        <v>7035167.6732999999</v>
      </c>
      <c r="Q8" s="696">
        <v>6819657.4391000001</v>
      </c>
      <c r="R8" s="696">
        <v>6574388.4167999998</v>
      </c>
      <c r="S8" s="696"/>
      <c r="T8" s="696">
        <v>131695.92240000001</v>
      </c>
      <c r="U8" s="696"/>
      <c r="V8" s="696"/>
      <c r="W8" s="696">
        <v>131695.92240000001</v>
      </c>
      <c r="X8" s="696"/>
      <c r="Y8" s="696"/>
      <c r="Z8" s="696"/>
      <c r="AA8" s="704"/>
    </row>
    <row r="9" spans="1:27">
      <c r="A9" s="459">
        <v>1.1000000000000001</v>
      </c>
      <c r="B9" s="465" t="s">
        <v>542</v>
      </c>
      <c r="C9" s="705">
        <v>1376978034.2347002</v>
      </c>
      <c r="D9" s="694">
        <v>1291525968.2349</v>
      </c>
      <c r="E9" s="694">
        <v>7101782.3975</v>
      </c>
      <c r="F9" s="694"/>
      <c r="G9" s="694"/>
      <c r="H9" s="694">
        <v>53271296.3103</v>
      </c>
      <c r="I9" s="694">
        <v>6442635.6753000002</v>
      </c>
      <c r="J9" s="694">
        <v>535713.59149999998</v>
      </c>
      <c r="K9" s="694"/>
      <c r="L9" s="694">
        <v>32049073.767099999</v>
      </c>
      <c r="M9" s="694">
        <v>4763018.7061999999</v>
      </c>
      <c r="N9" s="694">
        <v>843312.62860000005</v>
      </c>
      <c r="O9" s="694">
        <v>5894384.7484999998</v>
      </c>
      <c r="P9" s="694">
        <v>6610260.7033000002</v>
      </c>
      <c r="Q9" s="694">
        <v>6819657.4391000001</v>
      </c>
      <c r="R9" s="694">
        <v>6574388.4167999998</v>
      </c>
      <c r="S9" s="694"/>
      <c r="T9" s="694">
        <v>131695.92240000001</v>
      </c>
      <c r="U9" s="694"/>
      <c r="V9" s="694"/>
      <c r="W9" s="694">
        <v>131695.92240000001</v>
      </c>
      <c r="X9" s="694"/>
      <c r="Y9" s="694"/>
      <c r="Z9" s="694"/>
      <c r="AA9" s="706"/>
    </row>
    <row r="10" spans="1:27">
      <c r="A10" s="463" t="s">
        <v>146</v>
      </c>
      <c r="B10" s="464" t="s">
        <v>543</v>
      </c>
      <c r="C10" s="707">
        <v>1314382156.0469</v>
      </c>
      <c r="D10" s="694">
        <v>1229580844.8885</v>
      </c>
      <c r="E10" s="694">
        <v>7022629.2874999996</v>
      </c>
      <c r="F10" s="694"/>
      <c r="G10" s="694"/>
      <c r="H10" s="694">
        <v>52740158.668899998</v>
      </c>
      <c r="I10" s="694">
        <v>6243746.2752999999</v>
      </c>
      <c r="J10" s="694">
        <v>503210.9</v>
      </c>
      <c r="K10" s="694"/>
      <c r="L10" s="694">
        <v>31929456.5671</v>
      </c>
      <c r="M10" s="694">
        <v>4763018.7061999999</v>
      </c>
      <c r="N10" s="694">
        <v>843312.62860000005</v>
      </c>
      <c r="O10" s="694">
        <v>5894384.7484999998</v>
      </c>
      <c r="P10" s="694">
        <v>6490643.5033</v>
      </c>
      <c r="Q10" s="694">
        <v>6819657.4391000001</v>
      </c>
      <c r="R10" s="694">
        <v>6574388.4167999998</v>
      </c>
      <c r="S10" s="694"/>
      <c r="T10" s="694">
        <v>131695.92240000001</v>
      </c>
      <c r="U10" s="694"/>
      <c r="V10" s="694"/>
      <c r="W10" s="694">
        <v>131695.92240000001</v>
      </c>
      <c r="X10" s="694"/>
      <c r="Y10" s="694"/>
      <c r="Z10" s="694"/>
      <c r="AA10" s="706"/>
    </row>
    <row r="11" spans="1:27">
      <c r="A11" s="461" t="s">
        <v>544</v>
      </c>
      <c r="B11" s="462" t="s">
        <v>545</v>
      </c>
      <c r="C11" s="708">
        <v>641775043.45380008</v>
      </c>
      <c r="D11" s="694">
        <v>613424517.54229999</v>
      </c>
      <c r="E11" s="694">
        <v>1036391.4129999999</v>
      </c>
      <c r="F11" s="694"/>
      <c r="G11" s="694"/>
      <c r="H11" s="694">
        <v>23063288.6899</v>
      </c>
      <c r="I11" s="694">
        <v>1415747.5600999999</v>
      </c>
      <c r="J11" s="694"/>
      <c r="K11" s="694"/>
      <c r="L11" s="694">
        <v>5155541.2992000002</v>
      </c>
      <c r="M11" s="694">
        <v>2933279.3054999998</v>
      </c>
      <c r="N11" s="694">
        <v>339827.63860000001</v>
      </c>
      <c r="O11" s="694">
        <v>83780.451100000006</v>
      </c>
      <c r="P11" s="694">
        <v>170426.74590000001</v>
      </c>
      <c r="Q11" s="694">
        <v>1084176.0334999999</v>
      </c>
      <c r="R11" s="694"/>
      <c r="S11" s="694"/>
      <c r="T11" s="694">
        <v>131695.92240000001</v>
      </c>
      <c r="U11" s="694"/>
      <c r="V11" s="694"/>
      <c r="W11" s="694">
        <v>131695.92240000001</v>
      </c>
      <c r="X11" s="694"/>
      <c r="Y11" s="694"/>
      <c r="Z11" s="694"/>
      <c r="AA11" s="706"/>
    </row>
    <row r="12" spans="1:27">
      <c r="A12" s="461" t="s">
        <v>546</v>
      </c>
      <c r="B12" s="462" t="s">
        <v>547</v>
      </c>
      <c r="C12" s="708">
        <v>203894419.36649999</v>
      </c>
      <c r="D12" s="694">
        <v>186941025.29570001</v>
      </c>
      <c r="E12" s="694">
        <v>185998.23</v>
      </c>
      <c r="F12" s="694"/>
      <c r="G12" s="694"/>
      <c r="H12" s="694">
        <v>11121439.846899999</v>
      </c>
      <c r="I12" s="694">
        <v>1345777.9528000001</v>
      </c>
      <c r="J12" s="694"/>
      <c r="K12" s="694"/>
      <c r="L12" s="694">
        <v>5831954.2238999996</v>
      </c>
      <c r="M12" s="694"/>
      <c r="N12" s="694">
        <v>503484.99</v>
      </c>
      <c r="O12" s="694">
        <v>262296.07</v>
      </c>
      <c r="P12" s="694">
        <v>4432149.2774</v>
      </c>
      <c r="Q12" s="694">
        <v>634023.88650000002</v>
      </c>
      <c r="R12" s="694"/>
      <c r="S12" s="694"/>
      <c r="T12" s="694"/>
      <c r="U12" s="694"/>
      <c r="V12" s="694"/>
      <c r="W12" s="694"/>
      <c r="X12" s="694"/>
      <c r="Y12" s="694"/>
      <c r="Z12" s="694"/>
      <c r="AA12" s="706"/>
    </row>
    <row r="13" spans="1:27">
      <c r="A13" s="461" t="s">
        <v>548</v>
      </c>
      <c r="B13" s="462" t="s">
        <v>549</v>
      </c>
      <c r="C13" s="708">
        <v>167575646.00570002</v>
      </c>
      <c r="D13" s="694">
        <v>165620378.148</v>
      </c>
      <c r="E13" s="694">
        <v>2240768.5987</v>
      </c>
      <c r="F13" s="694"/>
      <c r="G13" s="694"/>
      <c r="H13" s="694">
        <v>1865588.0577</v>
      </c>
      <c r="I13" s="694">
        <v>811618.45479999995</v>
      </c>
      <c r="J13" s="694">
        <v>108229.58</v>
      </c>
      <c r="K13" s="694"/>
      <c r="L13" s="694">
        <v>89679.8</v>
      </c>
      <c r="M13" s="694"/>
      <c r="N13" s="694"/>
      <c r="O13" s="694"/>
      <c r="P13" s="694">
        <v>89679.8</v>
      </c>
      <c r="Q13" s="694"/>
      <c r="R13" s="694"/>
      <c r="S13" s="694"/>
      <c r="T13" s="694"/>
      <c r="U13" s="694"/>
      <c r="V13" s="694"/>
      <c r="W13" s="694"/>
      <c r="X13" s="694"/>
      <c r="Y13" s="694"/>
      <c r="Z13" s="694"/>
      <c r="AA13" s="706"/>
    </row>
    <row r="14" spans="1:27">
      <c r="A14" s="461" t="s">
        <v>550</v>
      </c>
      <c r="B14" s="462" t="s">
        <v>551</v>
      </c>
      <c r="C14" s="708">
        <v>301137047.2209</v>
      </c>
      <c r="D14" s="694">
        <v>263594923.9025</v>
      </c>
      <c r="E14" s="694">
        <v>3559471.0458</v>
      </c>
      <c r="F14" s="694"/>
      <c r="G14" s="694"/>
      <c r="H14" s="694">
        <v>16689842.0744</v>
      </c>
      <c r="I14" s="694">
        <v>2670602.3075999999</v>
      </c>
      <c r="J14" s="694">
        <v>394981.32</v>
      </c>
      <c r="K14" s="694"/>
      <c r="L14" s="694">
        <v>20852281.243999999</v>
      </c>
      <c r="M14" s="694">
        <v>1829739.4007000001</v>
      </c>
      <c r="N14" s="694"/>
      <c r="O14" s="694">
        <v>5548308.2274000002</v>
      </c>
      <c r="P14" s="694">
        <v>1798387.68</v>
      </c>
      <c r="Q14" s="694">
        <v>5101457.5191000002</v>
      </c>
      <c r="R14" s="694">
        <v>6574388.4167999998</v>
      </c>
      <c r="S14" s="694"/>
      <c r="T14" s="694"/>
      <c r="U14" s="694"/>
      <c r="V14" s="694"/>
      <c r="W14" s="694"/>
      <c r="X14" s="694"/>
      <c r="Y14" s="694"/>
      <c r="Z14" s="694"/>
      <c r="AA14" s="706"/>
    </row>
    <row r="15" spans="1:27">
      <c r="A15" s="460">
        <v>1.2</v>
      </c>
      <c r="B15" s="458" t="s">
        <v>863</v>
      </c>
      <c r="C15" s="705">
        <v>28603856.500200003</v>
      </c>
      <c r="D15" s="694">
        <v>4442026.2221999997</v>
      </c>
      <c r="E15" s="694">
        <v>32863.300199999998</v>
      </c>
      <c r="F15" s="694"/>
      <c r="G15" s="694"/>
      <c r="H15" s="694">
        <v>1793170.1569999999</v>
      </c>
      <c r="I15" s="694">
        <v>311925.61290000001</v>
      </c>
      <c r="J15" s="694">
        <v>5692.5816999999997</v>
      </c>
      <c r="K15" s="694"/>
      <c r="L15" s="694">
        <v>22236964.198600002</v>
      </c>
      <c r="M15" s="694">
        <v>1026111.5601</v>
      </c>
      <c r="N15" s="694">
        <v>231757.29519999999</v>
      </c>
      <c r="O15" s="694">
        <v>3482377.4271</v>
      </c>
      <c r="P15" s="694">
        <v>4884422.0664999997</v>
      </c>
      <c r="Q15" s="694">
        <v>5843488.9612999996</v>
      </c>
      <c r="R15" s="694">
        <v>6603878.1961000003</v>
      </c>
      <c r="S15" s="694"/>
      <c r="T15" s="694">
        <v>131695.92240000001</v>
      </c>
      <c r="U15" s="694"/>
      <c r="V15" s="694"/>
      <c r="W15" s="694">
        <v>131695.92240000001</v>
      </c>
      <c r="X15" s="694"/>
      <c r="Y15" s="694"/>
      <c r="Z15" s="694"/>
      <c r="AA15" s="706"/>
    </row>
    <row r="16" spans="1:27">
      <c r="A16" s="459">
        <v>1.3</v>
      </c>
      <c r="B16" s="458" t="s">
        <v>552</v>
      </c>
      <c r="C16" s="709"/>
      <c r="D16" s="710">
        <v>0</v>
      </c>
      <c r="E16" s="710">
        <v>0</v>
      </c>
      <c r="F16" s="710"/>
      <c r="G16" s="710"/>
      <c r="H16" s="710">
        <v>0</v>
      </c>
      <c r="I16" s="710">
        <v>0</v>
      </c>
      <c r="J16" s="710">
        <v>0</v>
      </c>
      <c r="K16" s="710"/>
      <c r="L16" s="710">
        <v>0</v>
      </c>
      <c r="M16" s="710">
        <v>0</v>
      </c>
      <c r="N16" s="710">
        <v>0</v>
      </c>
      <c r="O16" s="710">
        <v>0</v>
      </c>
      <c r="P16" s="710">
        <v>0</v>
      </c>
      <c r="Q16" s="710">
        <v>0</v>
      </c>
      <c r="R16" s="710">
        <v>0</v>
      </c>
      <c r="S16" s="710"/>
      <c r="T16" s="710">
        <v>0</v>
      </c>
      <c r="U16" s="710"/>
      <c r="V16" s="710"/>
      <c r="W16" s="710">
        <v>0</v>
      </c>
      <c r="X16" s="710"/>
      <c r="Y16" s="710"/>
      <c r="Z16" s="710"/>
      <c r="AA16" s="711"/>
    </row>
    <row r="17" spans="1:27" ht="25.5">
      <c r="A17" s="455" t="s">
        <v>553</v>
      </c>
      <c r="B17" s="457" t="s">
        <v>554</v>
      </c>
      <c r="C17" s="712">
        <v>1308921652.4641998</v>
      </c>
      <c r="D17" s="694">
        <v>1233180557.2565999</v>
      </c>
      <c r="E17" s="694">
        <v>7024766.7653999999</v>
      </c>
      <c r="F17" s="694"/>
      <c r="G17" s="694"/>
      <c r="H17" s="694">
        <v>50796588.671499997</v>
      </c>
      <c r="I17" s="694">
        <v>6182947.7346000001</v>
      </c>
      <c r="J17" s="694">
        <v>535713.59149999998</v>
      </c>
      <c r="K17" s="694"/>
      <c r="L17" s="694">
        <v>24812810.613699999</v>
      </c>
      <c r="M17" s="694">
        <v>3270351.8944999999</v>
      </c>
      <c r="N17" s="694">
        <v>842809.17220000003</v>
      </c>
      <c r="O17" s="694">
        <v>5698815.6067000004</v>
      </c>
      <c r="P17" s="694">
        <v>5861967.5656000003</v>
      </c>
      <c r="Q17" s="694">
        <v>3208841.0748000001</v>
      </c>
      <c r="R17" s="694">
        <v>5388385.6063000001</v>
      </c>
      <c r="S17" s="694"/>
      <c r="T17" s="694">
        <v>131695.92239999998</v>
      </c>
      <c r="U17" s="694"/>
      <c r="V17" s="694"/>
      <c r="W17" s="694">
        <v>537860</v>
      </c>
      <c r="X17" s="694"/>
      <c r="Y17" s="694"/>
      <c r="Z17" s="694"/>
      <c r="AA17" s="706"/>
    </row>
    <row r="18" spans="1:27" ht="25.5">
      <c r="A18" s="453" t="s">
        <v>555</v>
      </c>
      <c r="B18" s="454" t="s">
        <v>556</v>
      </c>
      <c r="C18" s="713">
        <v>1189236671.9510999</v>
      </c>
      <c r="D18" s="694">
        <v>1120021993.6125</v>
      </c>
      <c r="E18" s="694">
        <v>6172390.2588</v>
      </c>
      <c r="F18" s="694"/>
      <c r="G18" s="694"/>
      <c r="H18" s="694">
        <v>47238551.432700001</v>
      </c>
      <c r="I18" s="694">
        <v>5527712.6953999996</v>
      </c>
      <c r="J18" s="694">
        <v>196725.73</v>
      </c>
      <c r="K18" s="694"/>
      <c r="L18" s="694">
        <v>21844430.9835</v>
      </c>
      <c r="M18" s="694">
        <v>4422199.9952999996</v>
      </c>
      <c r="N18" s="694">
        <v>842809.17220000003</v>
      </c>
      <c r="O18" s="694">
        <v>498330.41950000002</v>
      </c>
      <c r="P18" s="694">
        <v>6209751.4513999997</v>
      </c>
      <c r="Q18" s="694">
        <v>3970736.9339000001</v>
      </c>
      <c r="R18" s="694">
        <v>5358963.3175999997</v>
      </c>
      <c r="S18" s="694"/>
      <c r="T18" s="694">
        <v>131695.92239999998</v>
      </c>
      <c r="U18" s="694"/>
      <c r="V18" s="694"/>
      <c r="W18" s="694">
        <v>537860</v>
      </c>
      <c r="X18" s="694"/>
      <c r="Y18" s="694"/>
      <c r="Z18" s="694"/>
      <c r="AA18" s="706"/>
    </row>
    <row r="19" spans="1:27">
      <c r="A19" s="455" t="s">
        <v>557</v>
      </c>
      <c r="B19" s="456" t="s">
        <v>558</v>
      </c>
      <c r="C19" s="714">
        <v>1287892261.6719</v>
      </c>
      <c r="D19" s="694">
        <v>1224938312.7477</v>
      </c>
      <c r="E19" s="694">
        <v>4954597.8402000004</v>
      </c>
      <c r="F19" s="694"/>
      <c r="G19" s="694"/>
      <c r="H19" s="694">
        <v>42776843.1853</v>
      </c>
      <c r="I19" s="694">
        <v>2416644.2609000001</v>
      </c>
      <c r="J19" s="694">
        <v>451703.6863</v>
      </c>
      <c r="K19" s="694"/>
      <c r="L19" s="694">
        <v>19770941.6613</v>
      </c>
      <c r="M19" s="694">
        <v>8546391.7940999996</v>
      </c>
      <c r="N19" s="694">
        <v>2641143.7993999999</v>
      </c>
      <c r="O19" s="694">
        <v>2183196.7315000002</v>
      </c>
      <c r="P19" s="694">
        <v>1689993.3313</v>
      </c>
      <c r="Q19" s="694">
        <v>1932096.4665000001</v>
      </c>
      <c r="R19" s="694">
        <v>0</v>
      </c>
      <c r="S19" s="694"/>
      <c r="T19" s="694">
        <v>406164.07760000002</v>
      </c>
      <c r="U19" s="694"/>
      <c r="V19" s="694"/>
      <c r="W19" s="694">
        <v>406164.07760000002</v>
      </c>
      <c r="X19" s="694"/>
      <c r="Y19" s="694"/>
      <c r="Z19" s="694"/>
      <c r="AA19" s="706"/>
    </row>
    <row r="20" spans="1:27">
      <c r="A20" s="453" t="s">
        <v>559</v>
      </c>
      <c r="B20" s="454" t="s">
        <v>560</v>
      </c>
      <c r="C20" s="713">
        <v>1155402004.8845</v>
      </c>
      <c r="D20" s="694">
        <v>1097549309.2258</v>
      </c>
      <c r="E20" s="694">
        <v>3565055.9978</v>
      </c>
      <c r="F20" s="694"/>
      <c r="G20" s="694"/>
      <c r="H20" s="694">
        <v>37404551.406400003</v>
      </c>
      <c r="I20" s="694">
        <v>2025066.0888</v>
      </c>
      <c r="J20" s="694">
        <v>4721.0200000000004</v>
      </c>
      <c r="K20" s="694"/>
      <c r="L20" s="694">
        <v>20041980.174699999</v>
      </c>
      <c r="M20" s="694">
        <v>9261753.1975999996</v>
      </c>
      <c r="N20" s="694">
        <v>2641143.7993999999</v>
      </c>
      <c r="O20" s="694">
        <v>495943.3089</v>
      </c>
      <c r="P20" s="694">
        <v>2474632.6749</v>
      </c>
      <c r="Q20" s="694">
        <v>2390387.6554</v>
      </c>
      <c r="R20" s="694">
        <v>0</v>
      </c>
      <c r="S20" s="694"/>
      <c r="T20" s="694">
        <v>406164.07760000002</v>
      </c>
      <c r="U20" s="694"/>
      <c r="V20" s="694"/>
      <c r="W20" s="694">
        <v>406164.07760000002</v>
      </c>
      <c r="X20" s="694"/>
      <c r="Y20" s="694"/>
      <c r="Z20" s="694"/>
      <c r="AA20" s="706"/>
    </row>
    <row r="21" spans="1:27">
      <c r="A21" s="452">
        <v>1.4</v>
      </c>
      <c r="B21" s="451" t="s">
        <v>649</v>
      </c>
      <c r="C21" s="715">
        <v>30100929.02</v>
      </c>
      <c r="D21" s="694">
        <v>28676284.68</v>
      </c>
      <c r="E21" s="694"/>
      <c r="F21" s="694"/>
      <c r="G21" s="694"/>
      <c r="H21" s="694">
        <v>1405217.44</v>
      </c>
      <c r="I21" s="694">
        <v>335177.59999999998</v>
      </c>
      <c r="J21" s="694">
        <v>307634.42</v>
      </c>
      <c r="K21" s="694"/>
      <c r="L21" s="694">
        <v>19426.900000000001</v>
      </c>
      <c r="M21" s="694"/>
      <c r="N21" s="694"/>
      <c r="O21" s="694"/>
      <c r="P21" s="694">
        <v>19426.900000000001</v>
      </c>
      <c r="Q21" s="694"/>
      <c r="R21" s="694"/>
      <c r="S21" s="694"/>
      <c r="T21" s="694"/>
      <c r="U21" s="694"/>
      <c r="V21" s="694"/>
      <c r="W21" s="694"/>
      <c r="X21" s="694"/>
      <c r="Y21" s="694"/>
      <c r="Z21" s="694"/>
      <c r="AA21" s="706"/>
    </row>
    <row r="22" spans="1:27" ht="13.5" thickBot="1">
      <c r="A22" s="450">
        <v>1.5</v>
      </c>
      <c r="B22" s="449" t="s">
        <v>650</v>
      </c>
      <c r="C22" s="716">
        <v>32860737.478399999</v>
      </c>
      <c r="D22" s="717">
        <v>32159129.0693</v>
      </c>
      <c r="E22" s="717">
        <v>94345.672999999995</v>
      </c>
      <c r="F22" s="717"/>
      <c r="G22" s="717"/>
      <c r="H22" s="717">
        <v>701608.40910000005</v>
      </c>
      <c r="I22" s="717"/>
      <c r="J22" s="717"/>
      <c r="K22" s="717"/>
      <c r="L22" s="717"/>
      <c r="M22" s="717"/>
      <c r="N22" s="717"/>
      <c r="O22" s="717"/>
      <c r="P22" s="717"/>
      <c r="Q22" s="717"/>
      <c r="R22" s="717"/>
      <c r="S22" s="717"/>
      <c r="T22" s="717"/>
      <c r="U22" s="717"/>
      <c r="V22" s="717"/>
      <c r="W22" s="717"/>
      <c r="X22" s="717"/>
      <c r="Y22" s="717"/>
      <c r="Z22" s="717"/>
      <c r="AA22" s="718"/>
    </row>
    <row r="24" spans="1:27">
      <c r="C24" s="748"/>
      <c r="D24" s="748"/>
      <c r="E24" s="748"/>
      <c r="F24" s="748"/>
      <c r="G24" s="748"/>
      <c r="H24" s="748"/>
      <c r="I24" s="748"/>
      <c r="J24" s="748"/>
      <c r="K24" s="748"/>
      <c r="L24" s="748"/>
      <c r="M24" s="748"/>
      <c r="N24" s="748"/>
      <c r="O24" s="748"/>
      <c r="P24" s="748"/>
      <c r="Q24" s="748"/>
      <c r="R24" s="748"/>
      <c r="S24" s="748"/>
      <c r="T24" s="748"/>
      <c r="U24" s="748"/>
      <c r="V24" s="748"/>
      <c r="W24" s="748"/>
      <c r="X24" s="748"/>
      <c r="Y24" s="748"/>
      <c r="Z24" s="748"/>
      <c r="AA24" s="748"/>
    </row>
    <row r="25" spans="1:27">
      <c r="C25" s="748"/>
      <c r="D25" s="748"/>
      <c r="E25" s="748"/>
      <c r="F25" s="748"/>
      <c r="G25" s="748"/>
      <c r="H25" s="748"/>
      <c r="I25" s="748"/>
      <c r="J25" s="748"/>
      <c r="K25" s="748"/>
      <c r="L25" s="748"/>
      <c r="M25" s="748"/>
      <c r="N25" s="748"/>
      <c r="O25" s="748"/>
      <c r="P25" s="748"/>
      <c r="Q25" s="748"/>
      <c r="R25" s="748"/>
      <c r="S25" s="748"/>
      <c r="T25" s="748"/>
      <c r="U25" s="748"/>
      <c r="V25" s="748"/>
      <c r="W25" s="748"/>
      <c r="X25" s="748"/>
      <c r="Y25" s="748"/>
      <c r="Z25" s="748"/>
      <c r="AA25" s="748"/>
    </row>
    <row r="26" spans="1:27">
      <c r="C26" s="748"/>
      <c r="D26" s="748"/>
      <c r="E26" s="748"/>
      <c r="F26" s="748"/>
      <c r="G26" s="748"/>
      <c r="H26" s="748"/>
      <c r="I26" s="748"/>
      <c r="J26" s="748"/>
      <c r="K26" s="748"/>
      <c r="L26" s="748"/>
      <c r="M26" s="748"/>
      <c r="N26" s="748"/>
      <c r="O26" s="748"/>
      <c r="P26" s="748"/>
      <c r="Q26" s="748"/>
      <c r="R26" s="748"/>
      <c r="S26" s="748"/>
      <c r="T26" s="748"/>
      <c r="U26" s="748"/>
      <c r="V26" s="748"/>
      <c r="W26" s="748"/>
      <c r="X26" s="748"/>
      <c r="Y26" s="748"/>
      <c r="Z26" s="748"/>
      <c r="AA26" s="748"/>
    </row>
    <row r="27" spans="1:27">
      <c r="C27" s="748"/>
      <c r="D27" s="748"/>
      <c r="E27" s="748"/>
      <c r="F27" s="748"/>
      <c r="G27" s="748"/>
      <c r="H27" s="748"/>
      <c r="I27" s="748"/>
      <c r="J27" s="748"/>
      <c r="K27" s="748"/>
      <c r="L27" s="748"/>
      <c r="M27" s="748"/>
      <c r="N27" s="748"/>
      <c r="O27" s="748"/>
      <c r="P27" s="748"/>
      <c r="Q27" s="748"/>
      <c r="R27" s="748"/>
      <c r="S27" s="748"/>
      <c r="T27" s="748"/>
      <c r="U27" s="748"/>
      <c r="V27" s="748"/>
      <c r="W27" s="748"/>
      <c r="X27" s="748"/>
      <c r="Y27" s="748"/>
      <c r="Z27" s="748"/>
      <c r="AA27" s="748"/>
    </row>
    <row r="28" spans="1:27">
      <c r="C28" s="748"/>
      <c r="D28" s="748"/>
      <c r="E28" s="748"/>
      <c r="F28" s="748"/>
      <c r="G28" s="748"/>
      <c r="H28" s="748"/>
      <c r="I28" s="748"/>
      <c r="J28" s="748"/>
      <c r="K28" s="748"/>
      <c r="L28" s="748"/>
      <c r="M28" s="748"/>
      <c r="N28" s="748"/>
      <c r="O28" s="748"/>
      <c r="P28" s="748"/>
      <c r="Q28" s="748"/>
      <c r="R28" s="748"/>
      <c r="S28" s="748"/>
      <c r="T28" s="748"/>
      <c r="U28" s="748"/>
      <c r="V28" s="748"/>
      <c r="W28" s="748"/>
      <c r="X28" s="748"/>
      <c r="Y28" s="748"/>
      <c r="Z28" s="748"/>
      <c r="AA28" s="748"/>
    </row>
    <row r="29" spans="1:27">
      <c r="C29" s="748"/>
      <c r="D29" s="748"/>
      <c r="E29" s="748"/>
      <c r="F29" s="748"/>
      <c r="G29" s="748"/>
      <c r="H29" s="748"/>
      <c r="I29" s="748"/>
      <c r="J29" s="748"/>
      <c r="K29" s="748"/>
      <c r="L29" s="748"/>
      <c r="M29" s="748"/>
      <c r="N29" s="748"/>
      <c r="O29" s="748"/>
      <c r="P29" s="748"/>
      <c r="Q29" s="748"/>
      <c r="R29" s="748"/>
      <c r="S29" s="748"/>
      <c r="T29" s="748"/>
      <c r="U29" s="748"/>
      <c r="V29" s="748"/>
      <c r="W29" s="748"/>
      <c r="X29" s="748"/>
      <c r="Y29" s="748"/>
      <c r="Z29" s="748"/>
      <c r="AA29" s="748"/>
    </row>
    <row r="30" spans="1:27">
      <c r="C30" s="748"/>
      <c r="D30" s="748"/>
      <c r="E30" s="748"/>
      <c r="F30" s="748"/>
      <c r="G30" s="748"/>
      <c r="H30" s="748"/>
      <c r="I30" s="748"/>
      <c r="J30" s="748"/>
      <c r="K30" s="748"/>
      <c r="L30" s="748"/>
      <c r="M30" s="748"/>
      <c r="N30" s="748"/>
      <c r="O30" s="748"/>
      <c r="P30" s="748"/>
      <c r="Q30" s="748"/>
      <c r="R30" s="748"/>
      <c r="S30" s="748"/>
      <c r="T30" s="748"/>
      <c r="U30" s="748"/>
      <c r="V30" s="748"/>
      <c r="W30" s="748"/>
      <c r="X30" s="748"/>
      <c r="Y30" s="748"/>
      <c r="Z30" s="748"/>
      <c r="AA30" s="748"/>
    </row>
    <row r="31" spans="1:27">
      <c r="C31" s="748"/>
      <c r="D31" s="748"/>
      <c r="E31" s="748"/>
      <c r="F31" s="748"/>
      <c r="G31" s="748"/>
      <c r="H31" s="748"/>
      <c r="I31" s="748"/>
      <c r="J31" s="748"/>
      <c r="K31" s="748"/>
      <c r="L31" s="748"/>
      <c r="M31" s="748"/>
      <c r="N31" s="748"/>
      <c r="O31" s="748"/>
      <c r="P31" s="748"/>
      <c r="Q31" s="748"/>
      <c r="R31" s="748"/>
      <c r="S31" s="748"/>
      <c r="T31" s="748"/>
      <c r="U31" s="748"/>
      <c r="V31" s="748"/>
      <c r="W31" s="748"/>
      <c r="X31" s="748"/>
      <c r="Y31" s="748"/>
      <c r="Z31" s="748"/>
      <c r="AA31" s="748"/>
    </row>
    <row r="32" spans="1:27">
      <c r="C32" s="748"/>
      <c r="D32" s="748"/>
      <c r="E32" s="748"/>
      <c r="F32" s="748"/>
      <c r="G32" s="748"/>
      <c r="H32" s="748"/>
      <c r="I32" s="748"/>
      <c r="J32" s="748"/>
      <c r="K32" s="748"/>
      <c r="L32" s="748"/>
      <c r="M32" s="748"/>
      <c r="N32" s="748"/>
      <c r="O32" s="748"/>
      <c r="P32" s="748"/>
      <c r="Q32" s="748"/>
      <c r="R32" s="748"/>
      <c r="S32" s="748"/>
      <c r="T32" s="748"/>
      <c r="U32" s="748"/>
      <c r="V32" s="748"/>
      <c r="W32" s="748"/>
      <c r="X32" s="748"/>
      <c r="Y32" s="748"/>
      <c r="Z32" s="748"/>
      <c r="AA32" s="748"/>
    </row>
    <row r="33" spans="3:27">
      <c r="C33" s="748"/>
      <c r="D33" s="748"/>
      <c r="E33" s="748"/>
      <c r="F33" s="748"/>
      <c r="G33" s="748"/>
      <c r="H33" s="748"/>
      <c r="I33" s="748"/>
      <c r="J33" s="748"/>
      <c r="K33" s="748"/>
      <c r="L33" s="748"/>
      <c r="M33" s="748"/>
      <c r="N33" s="748"/>
      <c r="O33" s="748"/>
      <c r="P33" s="748"/>
      <c r="Q33" s="748"/>
      <c r="R33" s="748"/>
      <c r="S33" s="748"/>
      <c r="T33" s="748"/>
      <c r="U33" s="748"/>
      <c r="V33" s="748"/>
      <c r="W33" s="748"/>
      <c r="X33" s="748"/>
      <c r="Y33" s="748"/>
      <c r="Z33" s="748"/>
      <c r="AA33" s="748"/>
    </row>
    <row r="34" spans="3:27">
      <c r="C34" s="748"/>
      <c r="D34" s="748"/>
      <c r="E34" s="748"/>
      <c r="F34" s="748"/>
      <c r="G34" s="748"/>
      <c r="H34" s="748"/>
      <c r="I34" s="748"/>
      <c r="J34" s="748"/>
      <c r="K34" s="748"/>
      <c r="L34" s="748"/>
      <c r="M34" s="748"/>
      <c r="N34" s="748"/>
      <c r="O34" s="748"/>
      <c r="P34" s="748"/>
      <c r="Q34" s="748"/>
      <c r="R34" s="748"/>
      <c r="S34" s="748"/>
      <c r="T34" s="748"/>
      <c r="U34" s="748"/>
      <c r="V34" s="748"/>
      <c r="W34" s="748"/>
      <c r="X34" s="748"/>
      <c r="Y34" s="748"/>
      <c r="Z34" s="748"/>
      <c r="AA34" s="748"/>
    </row>
    <row r="35" spans="3:27">
      <c r="C35" s="748"/>
      <c r="D35" s="748"/>
      <c r="E35" s="748"/>
      <c r="F35" s="748"/>
      <c r="G35" s="748"/>
      <c r="H35" s="748"/>
      <c r="I35" s="748"/>
      <c r="J35" s="748"/>
      <c r="K35" s="748"/>
      <c r="L35" s="748"/>
      <c r="M35" s="748"/>
      <c r="N35" s="748"/>
      <c r="O35" s="748"/>
      <c r="P35" s="748"/>
      <c r="Q35" s="748"/>
      <c r="R35" s="748"/>
      <c r="S35" s="748"/>
      <c r="T35" s="748"/>
      <c r="U35" s="748"/>
      <c r="V35" s="748"/>
      <c r="W35" s="748"/>
      <c r="X35" s="748"/>
      <c r="Y35" s="748"/>
      <c r="Z35" s="748"/>
      <c r="AA35" s="748"/>
    </row>
    <row r="36" spans="3:27">
      <c r="C36" s="748"/>
      <c r="D36" s="748"/>
      <c r="E36" s="748"/>
      <c r="F36" s="748"/>
      <c r="G36" s="748"/>
      <c r="H36" s="748"/>
      <c r="I36" s="748"/>
      <c r="J36" s="748"/>
      <c r="K36" s="748"/>
      <c r="L36" s="748"/>
      <c r="M36" s="748"/>
      <c r="N36" s="748"/>
      <c r="O36" s="748"/>
      <c r="P36" s="748"/>
      <c r="Q36" s="748"/>
      <c r="R36" s="748"/>
      <c r="S36" s="748"/>
      <c r="T36" s="748"/>
      <c r="U36" s="748"/>
      <c r="V36" s="748"/>
      <c r="W36" s="748"/>
      <c r="X36" s="748"/>
      <c r="Y36" s="748"/>
      <c r="Z36" s="748"/>
      <c r="AA36" s="748"/>
    </row>
    <row r="37" spans="3:27">
      <c r="C37" s="748"/>
      <c r="D37" s="748"/>
      <c r="E37" s="748"/>
      <c r="F37" s="748"/>
      <c r="G37" s="748"/>
      <c r="H37" s="748"/>
      <c r="I37" s="748"/>
      <c r="J37" s="748"/>
      <c r="K37" s="748"/>
      <c r="L37" s="748"/>
      <c r="M37" s="748"/>
      <c r="N37" s="748"/>
      <c r="O37" s="748"/>
      <c r="P37" s="748"/>
      <c r="Q37" s="748"/>
      <c r="R37" s="748"/>
      <c r="S37" s="748"/>
      <c r="T37" s="748"/>
      <c r="U37" s="748"/>
      <c r="V37" s="748"/>
      <c r="W37" s="748"/>
      <c r="X37" s="748"/>
      <c r="Y37" s="748"/>
      <c r="Z37" s="748"/>
      <c r="AA37" s="748"/>
    </row>
    <row r="38" spans="3:27">
      <c r="C38" s="748"/>
      <c r="D38" s="748"/>
      <c r="E38" s="748"/>
      <c r="F38" s="748"/>
      <c r="G38" s="748"/>
      <c r="H38" s="748"/>
      <c r="I38" s="748"/>
      <c r="J38" s="748"/>
      <c r="K38" s="748"/>
      <c r="L38" s="748"/>
      <c r="M38" s="748"/>
      <c r="N38" s="748"/>
      <c r="O38" s="748"/>
      <c r="P38" s="748"/>
      <c r="Q38" s="748"/>
      <c r="R38" s="748"/>
      <c r="S38" s="748"/>
      <c r="T38" s="748"/>
      <c r="U38" s="748"/>
      <c r="V38" s="748"/>
      <c r="W38" s="748"/>
      <c r="X38" s="748"/>
      <c r="Y38" s="748"/>
      <c r="Z38" s="748"/>
      <c r="AA38" s="748"/>
    </row>
    <row r="39" spans="3:27">
      <c r="C39" s="748"/>
      <c r="D39" s="748"/>
      <c r="E39" s="748"/>
      <c r="F39" s="748"/>
      <c r="G39" s="748"/>
      <c r="H39" s="748"/>
      <c r="I39" s="748"/>
      <c r="J39" s="748"/>
      <c r="K39" s="748"/>
      <c r="L39" s="748"/>
      <c r="M39" s="748"/>
      <c r="N39" s="748"/>
      <c r="O39" s="748"/>
      <c r="P39" s="748"/>
      <c r="Q39" s="748"/>
      <c r="R39" s="748"/>
      <c r="S39" s="748"/>
      <c r="T39" s="748"/>
      <c r="U39" s="748"/>
      <c r="V39" s="748"/>
      <c r="W39" s="748"/>
      <c r="X39" s="748"/>
      <c r="Y39" s="748"/>
      <c r="Z39" s="748"/>
      <c r="AA39" s="748"/>
    </row>
    <row r="40" spans="3:27">
      <c r="C40" s="748"/>
      <c r="D40" s="748"/>
      <c r="E40" s="748"/>
      <c r="F40" s="748"/>
      <c r="G40" s="748"/>
      <c r="H40" s="748"/>
      <c r="I40" s="748"/>
      <c r="J40" s="748"/>
      <c r="K40" s="748"/>
      <c r="L40" s="748"/>
      <c r="M40" s="748"/>
      <c r="N40" s="748"/>
      <c r="O40" s="748"/>
      <c r="P40" s="748"/>
      <c r="Q40" s="748"/>
      <c r="R40" s="748"/>
      <c r="S40" s="748"/>
      <c r="T40" s="748"/>
      <c r="U40" s="748"/>
      <c r="V40" s="748"/>
      <c r="W40" s="748"/>
      <c r="X40" s="748"/>
      <c r="Y40" s="748"/>
      <c r="Z40" s="748"/>
      <c r="AA40" s="748"/>
    </row>
    <row r="41" spans="3:27">
      <c r="C41" s="748"/>
      <c r="D41" s="748"/>
      <c r="E41" s="748"/>
      <c r="F41" s="748"/>
      <c r="G41" s="748"/>
      <c r="H41" s="748"/>
      <c r="I41" s="748"/>
      <c r="J41" s="748"/>
      <c r="K41" s="748"/>
      <c r="L41" s="748"/>
      <c r="M41" s="748"/>
      <c r="N41" s="748"/>
      <c r="O41" s="748"/>
      <c r="P41" s="748"/>
      <c r="Q41" s="748"/>
      <c r="R41" s="748"/>
      <c r="S41" s="748"/>
      <c r="T41" s="748"/>
      <c r="U41" s="748"/>
      <c r="V41" s="748"/>
      <c r="W41" s="748"/>
      <c r="X41" s="748"/>
      <c r="Y41" s="748"/>
      <c r="Z41" s="748"/>
      <c r="AA41" s="748"/>
    </row>
    <row r="42" spans="3:27">
      <c r="C42" s="748"/>
      <c r="D42" s="748"/>
      <c r="E42" s="748"/>
      <c r="F42" s="748"/>
      <c r="G42" s="748"/>
      <c r="H42" s="748"/>
      <c r="I42" s="748"/>
      <c r="J42" s="748"/>
      <c r="K42" s="748"/>
      <c r="L42" s="748"/>
      <c r="M42" s="748"/>
      <c r="N42" s="748"/>
      <c r="O42" s="748"/>
      <c r="P42" s="748"/>
      <c r="Q42" s="748"/>
      <c r="R42" s="748"/>
      <c r="S42" s="748"/>
      <c r="T42" s="748"/>
      <c r="U42" s="748"/>
      <c r="V42" s="748"/>
      <c r="W42" s="748"/>
      <c r="X42" s="748"/>
      <c r="Y42" s="748"/>
      <c r="Z42" s="748"/>
      <c r="AA42" s="748"/>
    </row>
    <row r="43" spans="3:27">
      <c r="C43" s="748"/>
      <c r="D43" s="748"/>
      <c r="E43" s="748"/>
      <c r="F43" s="748"/>
      <c r="G43" s="748"/>
      <c r="H43" s="748"/>
      <c r="I43" s="748"/>
      <c r="J43" s="748"/>
      <c r="K43" s="748"/>
      <c r="L43" s="748"/>
      <c r="M43" s="748"/>
      <c r="N43" s="748"/>
      <c r="O43" s="748"/>
      <c r="P43" s="748"/>
      <c r="Q43" s="748"/>
      <c r="R43" s="748"/>
      <c r="S43" s="748"/>
      <c r="T43" s="748"/>
      <c r="U43" s="748"/>
      <c r="V43" s="748"/>
      <c r="W43" s="748"/>
      <c r="X43" s="748"/>
      <c r="Y43" s="748"/>
      <c r="Z43" s="748"/>
      <c r="AA43" s="748"/>
    </row>
    <row r="44" spans="3:27">
      <c r="C44" s="748"/>
      <c r="D44" s="748"/>
      <c r="E44" s="748"/>
      <c r="F44" s="748"/>
      <c r="G44" s="748"/>
      <c r="H44" s="748"/>
      <c r="I44" s="748"/>
      <c r="J44" s="748"/>
      <c r="K44" s="748"/>
      <c r="L44" s="748"/>
      <c r="M44" s="748"/>
      <c r="N44" s="748"/>
      <c r="O44" s="748"/>
      <c r="P44" s="748"/>
      <c r="Q44" s="748"/>
      <c r="R44" s="748"/>
      <c r="S44" s="748"/>
      <c r="T44" s="748"/>
      <c r="U44" s="748"/>
      <c r="V44" s="748"/>
      <c r="W44" s="748"/>
      <c r="X44" s="748"/>
      <c r="Y44" s="748"/>
      <c r="Z44" s="748"/>
      <c r="AA44" s="748"/>
    </row>
    <row r="45" spans="3:27">
      <c r="C45" s="748"/>
      <c r="D45" s="748"/>
      <c r="E45" s="748"/>
      <c r="F45" s="748"/>
      <c r="G45" s="748"/>
      <c r="H45" s="748"/>
      <c r="I45" s="748"/>
      <c r="J45" s="748"/>
      <c r="K45" s="748"/>
      <c r="L45" s="748"/>
      <c r="M45" s="748"/>
      <c r="N45" s="748"/>
      <c r="O45" s="748"/>
      <c r="P45" s="748"/>
      <c r="Q45" s="748"/>
      <c r="R45" s="748"/>
      <c r="S45" s="748"/>
      <c r="T45" s="748"/>
      <c r="U45" s="748"/>
      <c r="V45" s="748"/>
      <c r="W45" s="748"/>
      <c r="X45" s="748"/>
      <c r="Y45" s="748"/>
      <c r="Z45" s="748"/>
      <c r="AA45" s="748"/>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N72"/>
  <sheetViews>
    <sheetView zoomScale="80" zoomScaleNormal="80" workbookViewId="0">
      <selection activeCell="O7" sqref="O7"/>
    </sheetView>
  </sheetViews>
  <sheetFormatPr defaultRowHeight="15"/>
  <cols>
    <col min="1" max="1" width="8.85546875" style="388"/>
    <col min="2" max="2" width="69.140625" style="365" customWidth="1"/>
    <col min="3" max="3" width="13.42578125" bestFit="1" customWidth="1"/>
    <col min="4" max="5" width="15.140625" bestFit="1" customWidth="1"/>
    <col min="6" max="6" width="13.42578125" bestFit="1" customWidth="1"/>
    <col min="7" max="8" width="15.140625" bestFit="1" customWidth="1"/>
  </cols>
  <sheetData>
    <row r="1" spans="1:14" ht="15.75">
      <c r="A1" s="10" t="s">
        <v>97</v>
      </c>
      <c r="B1" s="236" t="str">
        <f>Info!C2</f>
        <v>სს პროკრედიტ ბანკი</v>
      </c>
      <c r="C1" s="9"/>
      <c r="D1" s="1"/>
      <c r="E1" s="1"/>
      <c r="F1" s="1"/>
      <c r="G1" s="1"/>
    </row>
    <row r="2" spans="1:14" ht="15.75">
      <c r="A2" s="10" t="s">
        <v>98</v>
      </c>
      <c r="B2" s="272">
        <f>'1. key ratios'!B2</f>
        <v>46022</v>
      </c>
      <c r="C2" s="9"/>
      <c r="D2" s="1"/>
      <c r="E2" s="1"/>
      <c r="F2" s="1"/>
      <c r="G2" s="1"/>
    </row>
    <row r="3" spans="1:14" ht="15.75">
      <c r="A3" s="10"/>
      <c r="B3" s="9"/>
      <c r="C3" s="9"/>
      <c r="D3" s="1"/>
      <c r="E3" s="1"/>
      <c r="F3" s="1"/>
      <c r="G3" s="1"/>
    </row>
    <row r="4" spans="1:14" ht="21" customHeight="1">
      <c r="A4" s="763" t="s">
        <v>25</v>
      </c>
      <c r="B4" s="764" t="s">
        <v>697</v>
      </c>
      <c r="C4" s="766" t="s">
        <v>103</v>
      </c>
      <c r="D4" s="766"/>
      <c r="E4" s="766"/>
      <c r="F4" s="766" t="s">
        <v>104</v>
      </c>
      <c r="G4" s="766"/>
      <c r="H4" s="767"/>
    </row>
    <row r="5" spans="1:14" ht="21" customHeight="1">
      <c r="A5" s="763"/>
      <c r="B5" s="765"/>
      <c r="C5" s="339" t="s">
        <v>26</v>
      </c>
      <c r="D5" s="339" t="s">
        <v>77</v>
      </c>
      <c r="E5" s="339" t="s">
        <v>66</v>
      </c>
      <c r="F5" s="339" t="s">
        <v>26</v>
      </c>
      <c r="G5" s="339" t="s">
        <v>77</v>
      </c>
      <c r="H5" s="339" t="s">
        <v>66</v>
      </c>
    </row>
    <row r="6" spans="1:14" ht="26.45" customHeight="1">
      <c r="A6" s="763"/>
      <c r="B6" s="340" t="s">
        <v>84</v>
      </c>
      <c r="C6" s="768"/>
      <c r="D6" s="769"/>
      <c r="E6" s="769"/>
      <c r="F6" s="769"/>
      <c r="G6" s="769"/>
      <c r="H6" s="770"/>
    </row>
    <row r="7" spans="1:14" ht="23.1" customHeight="1">
      <c r="A7" s="380">
        <v>1</v>
      </c>
      <c r="B7" s="341" t="s">
        <v>811</v>
      </c>
      <c r="C7" s="634">
        <v>96956547.029999986</v>
      </c>
      <c r="D7" s="634">
        <v>564143362.34811711</v>
      </c>
      <c r="E7" s="635">
        <v>661099909.37811708</v>
      </c>
      <c r="F7" s="634">
        <v>85704722.112599999</v>
      </c>
      <c r="G7" s="634">
        <v>408899141.6965</v>
      </c>
      <c r="H7" s="635">
        <v>494603863.80910003</v>
      </c>
      <c r="I7" s="735"/>
      <c r="J7" s="735"/>
      <c r="K7" s="735"/>
      <c r="L7" s="735"/>
      <c r="M7" s="735"/>
      <c r="N7" s="735"/>
    </row>
    <row r="8" spans="1:14">
      <c r="A8" s="380">
        <v>1.1000000000000001</v>
      </c>
      <c r="B8" s="342" t="s">
        <v>85</v>
      </c>
      <c r="C8" s="634">
        <v>16163242.24</v>
      </c>
      <c r="D8" s="634">
        <v>41989651.383000001</v>
      </c>
      <c r="E8" s="635">
        <v>58152893.623000003</v>
      </c>
      <c r="F8" s="634">
        <v>13888821.75</v>
      </c>
      <c r="G8" s="634">
        <v>33683622.691399999</v>
      </c>
      <c r="H8" s="635">
        <v>47572444.441399999</v>
      </c>
      <c r="I8" s="735"/>
      <c r="J8" s="735"/>
      <c r="K8" s="735"/>
      <c r="L8" s="735"/>
      <c r="M8" s="735"/>
      <c r="N8" s="735"/>
    </row>
    <row r="9" spans="1:14">
      <c r="A9" s="380">
        <v>1.2</v>
      </c>
      <c r="B9" s="342" t="s">
        <v>86</v>
      </c>
      <c r="C9" s="634">
        <v>80143711.959999993</v>
      </c>
      <c r="D9" s="634">
        <v>296090942.80075997</v>
      </c>
      <c r="E9" s="635">
        <v>376234654.76075995</v>
      </c>
      <c r="F9" s="634">
        <v>41808315.422600009</v>
      </c>
      <c r="G9" s="634">
        <v>224531309.66839999</v>
      </c>
      <c r="H9" s="635">
        <v>266339625.09099999</v>
      </c>
      <c r="I9" s="735"/>
      <c r="J9" s="735"/>
      <c r="K9" s="735"/>
      <c r="L9" s="735"/>
      <c r="M9" s="735"/>
      <c r="N9" s="735"/>
    </row>
    <row r="10" spans="1:14">
      <c r="A10" s="380">
        <v>1.3</v>
      </c>
      <c r="B10" s="342" t="s">
        <v>87</v>
      </c>
      <c r="C10" s="634">
        <v>649592.82999999996</v>
      </c>
      <c r="D10" s="634">
        <v>226062768.1643571</v>
      </c>
      <c r="E10" s="635">
        <v>226712360.99435711</v>
      </c>
      <c r="F10" s="634">
        <v>30007584.939999998</v>
      </c>
      <c r="G10" s="634">
        <v>150684209.33670002</v>
      </c>
      <c r="H10" s="635">
        <v>180691794.27670002</v>
      </c>
      <c r="I10" s="735"/>
      <c r="J10" s="735"/>
      <c r="K10" s="735"/>
      <c r="L10" s="735"/>
      <c r="M10" s="735"/>
      <c r="N10" s="735"/>
    </row>
    <row r="11" spans="1:14">
      <c r="A11" s="380">
        <v>2</v>
      </c>
      <c r="B11" s="343" t="s">
        <v>698</v>
      </c>
      <c r="C11" s="634"/>
      <c r="D11" s="634"/>
      <c r="E11" s="635">
        <v>0</v>
      </c>
      <c r="F11" s="634">
        <v>0</v>
      </c>
      <c r="G11" s="634">
        <v>0</v>
      </c>
      <c r="H11" s="635">
        <v>0</v>
      </c>
      <c r="I11" s="735"/>
      <c r="J11" s="735"/>
      <c r="K11" s="735"/>
      <c r="L11" s="735"/>
      <c r="M11" s="735"/>
      <c r="N11" s="735"/>
    </row>
    <row r="12" spans="1:14">
      <c r="A12" s="380">
        <v>2.1</v>
      </c>
      <c r="B12" s="344" t="s">
        <v>699</v>
      </c>
      <c r="C12" s="634"/>
      <c r="D12" s="634"/>
      <c r="E12" s="635">
        <v>0</v>
      </c>
      <c r="F12" s="634">
        <v>0</v>
      </c>
      <c r="G12" s="634">
        <v>0</v>
      </c>
      <c r="H12" s="635">
        <v>0</v>
      </c>
      <c r="I12" s="735"/>
      <c r="J12" s="735"/>
      <c r="K12" s="735"/>
      <c r="L12" s="735"/>
      <c r="M12" s="735"/>
      <c r="N12" s="735"/>
    </row>
    <row r="13" spans="1:14" ht="26.45" customHeight="1">
      <c r="A13" s="380">
        <v>3</v>
      </c>
      <c r="B13" s="345" t="s">
        <v>700</v>
      </c>
      <c r="C13" s="634"/>
      <c r="D13" s="634"/>
      <c r="E13" s="635">
        <v>0</v>
      </c>
      <c r="F13" s="634">
        <v>0</v>
      </c>
      <c r="G13" s="634">
        <v>0</v>
      </c>
      <c r="H13" s="635">
        <v>0</v>
      </c>
      <c r="I13" s="735"/>
      <c r="J13" s="735"/>
      <c r="K13" s="735"/>
      <c r="L13" s="735"/>
      <c r="M13" s="735"/>
      <c r="N13" s="735"/>
    </row>
    <row r="14" spans="1:14" ht="26.45" customHeight="1">
      <c r="A14" s="380">
        <v>4</v>
      </c>
      <c r="B14" s="346" t="s">
        <v>701</v>
      </c>
      <c r="C14" s="634"/>
      <c r="D14" s="634"/>
      <c r="E14" s="635">
        <v>0</v>
      </c>
      <c r="F14" s="634">
        <v>0</v>
      </c>
      <c r="G14" s="634">
        <v>0</v>
      </c>
      <c r="H14" s="635">
        <v>0</v>
      </c>
      <c r="I14" s="735"/>
      <c r="J14" s="735"/>
      <c r="K14" s="735"/>
      <c r="L14" s="735"/>
      <c r="M14" s="735"/>
      <c r="N14" s="735"/>
    </row>
    <row r="15" spans="1:14" ht="24.6" customHeight="1">
      <c r="A15" s="380">
        <v>5</v>
      </c>
      <c r="B15" s="346" t="s">
        <v>702</v>
      </c>
      <c r="C15" s="636">
        <v>642023.278859852</v>
      </c>
      <c r="D15" s="636">
        <v>0</v>
      </c>
      <c r="E15" s="637">
        <v>642023.278859852</v>
      </c>
      <c r="F15" s="636">
        <v>139527.79999999999</v>
      </c>
      <c r="G15" s="636">
        <v>0</v>
      </c>
      <c r="H15" s="637">
        <v>139527.79999999999</v>
      </c>
      <c r="I15" s="735"/>
      <c r="J15" s="735"/>
      <c r="K15" s="735"/>
      <c r="L15" s="735"/>
      <c r="M15" s="735"/>
      <c r="N15" s="735"/>
    </row>
    <row r="16" spans="1:14">
      <c r="A16" s="380">
        <v>5.0999999999999996</v>
      </c>
      <c r="B16" s="347" t="s">
        <v>703</v>
      </c>
      <c r="C16" s="634">
        <v>642023.278859852</v>
      </c>
      <c r="D16" s="634"/>
      <c r="E16" s="635">
        <v>642023.278859852</v>
      </c>
      <c r="F16" s="634">
        <v>139527.79999999999</v>
      </c>
      <c r="G16" s="634">
        <v>0</v>
      </c>
      <c r="H16" s="635">
        <v>139527.79999999999</v>
      </c>
      <c r="I16" s="735"/>
      <c r="J16" s="735"/>
      <c r="K16" s="735"/>
      <c r="L16" s="735"/>
      <c r="M16" s="735"/>
      <c r="N16" s="735"/>
    </row>
    <row r="17" spans="1:14">
      <c r="A17" s="380">
        <v>5.2</v>
      </c>
      <c r="B17" s="347" t="s">
        <v>538</v>
      </c>
      <c r="C17" s="634"/>
      <c r="D17" s="634"/>
      <c r="E17" s="635">
        <v>0</v>
      </c>
      <c r="F17" s="634">
        <v>0</v>
      </c>
      <c r="G17" s="634">
        <v>0</v>
      </c>
      <c r="H17" s="635">
        <v>0</v>
      </c>
      <c r="I17" s="735"/>
      <c r="J17" s="735"/>
      <c r="K17" s="735"/>
      <c r="L17" s="735"/>
      <c r="M17" s="735"/>
      <c r="N17" s="735"/>
    </row>
    <row r="18" spans="1:14">
      <c r="A18" s="380">
        <v>5.3</v>
      </c>
      <c r="B18" s="347" t="s">
        <v>704</v>
      </c>
      <c r="C18" s="634"/>
      <c r="D18" s="634"/>
      <c r="E18" s="635">
        <v>0</v>
      </c>
      <c r="F18" s="634">
        <v>0</v>
      </c>
      <c r="G18" s="634">
        <v>0</v>
      </c>
      <c r="H18" s="635">
        <v>0</v>
      </c>
      <c r="I18" s="735"/>
      <c r="J18" s="735"/>
      <c r="K18" s="735"/>
      <c r="L18" s="735"/>
      <c r="M18" s="735"/>
      <c r="N18" s="735"/>
    </row>
    <row r="19" spans="1:14">
      <c r="A19" s="380">
        <v>6</v>
      </c>
      <c r="B19" s="345" t="s">
        <v>705</v>
      </c>
      <c r="C19" s="634">
        <v>662698705.68535781</v>
      </c>
      <c r="D19" s="634">
        <v>871859527.59854555</v>
      </c>
      <c r="E19" s="635">
        <v>1534558233.2839034</v>
      </c>
      <c r="F19" s="634">
        <v>562679278.22796011</v>
      </c>
      <c r="G19" s="634">
        <v>844607737.28204</v>
      </c>
      <c r="H19" s="635">
        <v>1407287015.5100002</v>
      </c>
      <c r="I19" s="735"/>
      <c r="J19" s="735"/>
      <c r="K19" s="735"/>
      <c r="L19" s="735"/>
      <c r="M19" s="735"/>
      <c r="N19" s="735"/>
    </row>
    <row r="20" spans="1:14">
      <c r="A20" s="380">
        <v>6.1</v>
      </c>
      <c r="B20" s="347" t="s">
        <v>538</v>
      </c>
      <c r="C20" s="634">
        <v>149987333.43000004</v>
      </c>
      <c r="D20" s="634"/>
      <c r="E20" s="635">
        <v>149987333.43000004</v>
      </c>
      <c r="F20" s="634">
        <v>90490012.289999992</v>
      </c>
      <c r="G20" s="634">
        <v>0</v>
      </c>
      <c r="H20" s="635">
        <v>90490012.289999992</v>
      </c>
      <c r="I20" s="735"/>
      <c r="J20" s="735"/>
      <c r="K20" s="735"/>
      <c r="L20" s="735"/>
      <c r="M20" s="735"/>
      <c r="N20" s="735"/>
    </row>
    <row r="21" spans="1:14">
      <c r="A21" s="380">
        <v>6.2</v>
      </c>
      <c r="B21" s="347" t="s">
        <v>704</v>
      </c>
      <c r="C21" s="634">
        <v>512711372.2553578</v>
      </c>
      <c r="D21" s="634">
        <v>871859527.59854555</v>
      </c>
      <c r="E21" s="635">
        <v>1384570899.8539033</v>
      </c>
      <c r="F21" s="634">
        <v>472189265.93796015</v>
      </c>
      <c r="G21" s="634">
        <v>844607737.28204</v>
      </c>
      <c r="H21" s="635">
        <v>1316797003.2200003</v>
      </c>
      <c r="I21" s="735"/>
      <c r="J21" s="735"/>
      <c r="K21" s="735"/>
      <c r="L21" s="735"/>
      <c r="M21" s="735"/>
      <c r="N21" s="735"/>
    </row>
    <row r="22" spans="1:14">
      <c r="A22" s="380">
        <v>7</v>
      </c>
      <c r="B22" s="348" t="s">
        <v>706</v>
      </c>
      <c r="C22" s="634">
        <v>9678463.4800000004</v>
      </c>
      <c r="D22" s="634"/>
      <c r="E22" s="635">
        <v>9678463.4800000004</v>
      </c>
      <c r="F22" s="634">
        <v>9500057.0968999993</v>
      </c>
      <c r="G22" s="634">
        <v>0</v>
      </c>
      <c r="H22" s="635">
        <v>9500057.0968999993</v>
      </c>
      <c r="I22" s="735"/>
      <c r="J22" s="735"/>
      <c r="K22" s="735"/>
      <c r="L22" s="735"/>
      <c r="M22" s="735"/>
      <c r="N22" s="735"/>
    </row>
    <row r="23" spans="1:14" ht="21">
      <c r="A23" s="380">
        <v>8</v>
      </c>
      <c r="B23" s="349" t="s">
        <v>707</v>
      </c>
      <c r="C23" s="634"/>
      <c r="D23" s="634"/>
      <c r="E23" s="635">
        <v>0</v>
      </c>
      <c r="F23" s="634">
        <v>0</v>
      </c>
      <c r="G23" s="634">
        <v>0</v>
      </c>
      <c r="H23" s="635">
        <v>0</v>
      </c>
      <c r="I23" s="735"/>
      <c r="J23" s="735"/>
      <c r="K23" s="735"/>
      <c r="L23" s="735"/>
      <c r="M23" s="735"/>
      <c r="N23" s="735"/>
    </row>
    <row r="24" spans="1:14">
      <c r="A24" s="380">
        <v>9</v>
      </c>
      <c r="B24" s="346" t="s">
        <v>708</v>
      </c>
      <c r="C24" s="634">
        <v>48789312.990000047</v>
      </c>
      <c r="D24" s="634">
        <v>0</v>
      </c>
      <c r="E24" s="635">
        <v>48789312.990000047</v>
      </c>
      <c r="F24" s="634">
        <v>47699649.840000011</v>
      </c>
      <c r="G24" s="634">
        <v>0</v>
      </c>
      <c r="H24" s="635">
        <v>47699649.840000011</v>
      </c>
      <c r="I24" s="735"/>
      <c r="J24" s="735"/>
      <c r="K24" s="735"/>
      <c r="L24" s="735"/>
      <c r="M24" s="735"/>
      <c r="N24" s="735"/>
    </row>
    <row r="25" spans="1:14">
      <c r="A25" s="380">
        <v>9.1</v>
      </c>
      <c r="B25" s="350" t="s">
        <v>709</v>
      </c>
      <c r="C25" s="634">
        <v>44799893.400000043</v>
      </c>
      <c r="D25" s="634"/>
      <c r="E25" s="635">
        <v>44799893.400000043</v>
      </c>
      <c r="F25" s="634">
        <v>43568144.010000013</v>
      </c>
      <c r="G25" s="634">
        <v>0</v>
      </c>
      <c r="H25" s="635">
        <v>43568144.010000013</v>
      </c>
      <c r="I25" s="735"/>
      <c r="J25" s="735"/>
      <c r="K25" s="735"/>
      <c r="L25" s="735"/>
      <c r="M25" s="735"/>
      <c r="N25" s="735"/>
    </row>
    <row r="26" spans="1:14">
      <c r="A26" s="380">
        <v>9.1999999999999993</v>
      </c>
      <c r="B26" s="350" t="s">
        <v>710</v>
      </c>
      <c r="C26" s="634">
        <v>3989419.5900000003</v>
      </c>
      <c r="D26" s="634"/>
      <c r="E26" s="635">
        <v>3989419.5900000003</v>
      </c>
      <c r="F26" s="634">
        <v>4131505.83</v>
      </c>
      <c r="G26" s="634">
        <v>0</v>
      </c>
      <c r="H26" s="635">
        <v>4131505.83</v>
      </c>
      <c r="I26" s="735"/>
      <c r="J26" s="735"/>
      <c r="K26" s="735"/>
      <c r="L26" s="735"/>
      <c r="M26" s="735"/>
      <c r="N26" s="735"/>
    </row>
    <row r="27" spans="1:14">
      <c r="A27" s="380">
        <v>10</v>
      </c>
      <c r="B27" s="346" t="s">
        <v>36</v>
      </c>
      <c r="C27" s="634">
        <v>4235155.8199999994</v>
      </c>
      <c r="D27" s="634">
        <v>0</v>
      </c>
      <c r="E27" s="635">
        <v>4235155.8199999994</v>
      </c>
      <c r="F27" s="634">
        <v>2152153.65</v>
      </c>
      <c r="G27" s="634">
        <v>0</v>
      </c>
      <c r="H27" s="635">
        <v>2152153.65</v>
      </c>
      <c r="I27" s="735"/>
      <c r="J27" s="735"/>
      <c r="K27" s="735"/>
      <c r="L27" s="735"/>
      <c r="M27" s="735"/>
      <c r="N27" s="735"/>
    </row>
    <row r="28" spans="1:14">
      <c r="A28" s="380">
        <v>10.1</v>
      </c>
      <c r="B28" s="350" t="s">
        <v>711</v>
      </c>
      <c r="C28" s="634"/>
      <c r="D28" s="634"/>
      <c r="E28" s="635">
        <v>0</v>
      </c>
      <c r="F28" s="634">
        <v>0</v>
      </c>
      <c r="G28" s="634">
        <v>0</v>
      </c>
      <c r="H28" s="635">
        <v>0</v>
      </c>
      <c r="I28" s="735"/>
      <c r="J28" s="735"/>
      <c r="K28" s="735"/>
      <c r="L28" s="735"/>
      <c r="M28" s="735"/>
      <c r="N28" s="735"/>
    </row>
    <row r="29" spans="1:14">
      <c r="A29" s="380">
        <v>10.199999999999999</v>
      </c>
      <c r="B29" s="350" t="s">
        <v>712</v>
      </c>
      <c r="C29" s="634">
        <v>4235155.8199999994</v>
      </c>
      <c r="D29" s="634"/>
      <c r="E29" s="635">
        <v>4235155.8199999994</v>
      </c>
      <c r="F29" s="634">
        <v>2152153.65</v>
      </c>
      <c r="G29" s="634">
        <v>0</v>
      </c>
      <c r="H29" s="635">
        <v>2152153.65</v>
      </c>
      <c r="I29" s="735"/>
      <c r="J29" s="735"/>
      <c r="K29" s="735"/>
      <c r="L29" s="735"/>
      <c r="M29" s="735"/>
      <c r="N29" s="735"/>
    </row>
    <row r="30" spans="1:14">
      <c r="A30" s="380">
        <v>11</v>
      </c>
      <c r="B30" s="346" t="s">
        <v>713</v>
      </c>
      <c r="C30" s="634">
        <v>1376803.1099999999</v>
      </c>
      <c r="D30" s="634">
        <v>0</v>
      </c>
      <c r="E30" s="635">
        <v>1376803.1099999999</v>
      </c>
      <c r="F30" s="634">
        <v>4292620.6399999997</v>
      </c>
      <c r="G30" s="634">
        <v>0</v>
      </c>
      <c r="H30" s="635">
        <v>4292620.6399999997</v>
      </c>
      <c r="I30" s="735"/>
      <c r="J30" s="735"/>
      <c r="K30" s="735"/>
      <c r="L30" s="735"/>
      <c r="M30" s="735"/>
      <c r="N30" s="735"/>
    </row>
    <row r="31" spans="1:14">
      <c r="A31" s="380">
        <v>11.1</v>
      </c>
      <c r="B31" s="350" t="s">
        <v>714</v>
      </c>
      <c r="C31" s="634">
        <v>1376803.1099999999</v>
      </c>
      <c r="D31" s="634"/>
      <c r="E31" s="635">
        <v>1376803.1099999999</v>
      </c>
      <c r="F31" s="634">
        <v>4292620.6399999997</v>
      </c>
      <c r="G31" s="634">
        <v>0</v>
      </c>
      <c r="H31" s="635">
        <v>4292620.6399999997</v>
      </c>
      <c r="I31" s="735"/>
      <c r="J31" s="735"/>
      <c r="K31" s="735"/>
      <c r="L31" s="735"/>
      <c r="M31" s="735"/>
      <c r="N31" s="735"/>
    </row>
    <row r="32" spans="1:14">
      <c r="A32" s="380">
        <v>11.2</v>
      </c>
      <c r="B32" s="350" t="s">
        <v>715</v>
      </c>
      <c r="C32" s="634"/>
      <c r="D32" s="634"/>
      <c r="E32" s="635">
        <v>0</v>
      </c>
      <c r="F32" s="634">
        <v>0</v>
      </c>
      <c r="G32" s="634">
        <v>0</v>
      </c>
      <c r="H32" s="635">
        <v>0</v>
      </c>
      <c r="I32" s="735"/>
      <c r="J32" s="735"/>
      <c r="K32" s="735"/>
      <c r="L32" s="735"/>
      <c r="M32" s="735"/>
      <c r="N32" s="735"/>
    </row>
    <row r="33" spans="1:14">
      <c r="A33" s="380">
        <v>13</v>
      </c>
      <c r="B33" s="346" t="s">
        <v>88</v>
      </c>
      <c r="C33" s="634">
        <v>4026794.1782212439</v>
      </c>
      <c r="D33" s="634">
        <v>360935.81727245357</v>
      </c>
      <c r="E33" s="635">
        <v>4387729.995493697</v>
      </c>
      <c r="F33" s="634">
        <v>4357699.334139999</v>
      </c>
      <c r="G33" s="634">
        <v>794071.67585999984</v>
      </c>
      <c r="H33" s="635">
        <v>5151771.0099999988</v>
      </c>
      <c r="I33" s="735"/>
      <c r="J33" s="735"/>
      <c r="K33" s="735"/>
      <c r="L33" s="735"/>
      <c r="M33" s="735"/>
      <c r="N33" s="735"/>
    </row>
    <row r="34" spans="1:14">
      <c r="A34" s="380">
        <v>13.1</v>
      </c>
      <c r="B34" s="351" t="s">
        <v>716</v>
      </c>
      <c r="C34" s="634"/>
      <c r="D34" s="634"/>
      <c r="E34" s="635">
        <v>0</v>
      </c>
      <c r="F34" s="634">
        <v>13200</v>
      </c>
      <c r="G34" s="634">
        <v>0</v>
      </c>
      <c r="H34" s="635">
        <v>13200</v>
      </c>
      <c r="I34" s="735"/>
      <c r="J34" s="735"/>
      <c r="K34" s="735"/>
      <c r="L34" s="735"/>
      <c r="M34" s="735"/>
      <c r="N34" s="735"/>
    </row>
    <row r="35" spans="1:14">
      <c r="A35" s="380">
        <v>13.2</v>
      </c>
      <c r="B35" s="351" t="s">
        <v>717</v>
      </c>
      <c r="C35" s="634"/>
      <c r="D35" s="634"/>
      <c r="E35" s="635">
        <v>0</v>
      </c>
      <c r="F35" s="634">
        <v>0</v>
      </c>
      <c r="G35" s="634">
        <v>0</v>
      </c>
      <c r="H35" s="635">
        <v>0</v>
      </c>
      <c r="I35" s="735"/>
      <c r="J35" s="735"/>
      <c r="K35" s="735"/>
      <c r="L35" s="735"/>
      <c r="M35" s="735"/>
      <c r="N35" s="735"/>
    </row>
    <row r="36" spans="1:14">
      <c r="A36" s="380">
        <v>14</v>
      </c>
      <c r="B36" s="352" t="s">
        <v>718</v>
      </c>
      <c r="C36" s="634">
        <v>828403805.57243896</v>
      </c>
      <c r="D36" s="634">
        <v>1436363825.7639351</v>
      </c>
      <c r="E36" s="635">
        <v>2264767631.3363743</v>
      </c>
      <c r="F36" s="634">
        <v>716525708.70160007</v>
      </c>
      <c r="G36" s="634">
        <v>1254300950.6543999</v>
      </c>
      <c r="H36" s="635">
        <v>1970826659.3559999</v>
      </c>
      <c r="I36" s="735"/>
      <c r="J36" s="735"/>
      <c r="K36" s="735"/>
      <c r="L36" s="735"/>
      <c r="M36" s="735"/>
      <c r="N36" s="735"/>
    </row>
    <row r="37" spans="1:14" ht="22.5" customHeight="1">
      <c r="A37" s="380"/>
      <c r="B37" s="353" t="s">
        <v>93</v>
      </c>
      <c r="C37" s="757"/>
      <c r="D37" s="758"/>
      <c r="E37" s="758"/>
      <c r="F37" s="758"/>
      <c r="G37" s="758"/>
      <c r="H37" s="759"/>
      <c r="I37" s="735"/>
      <c r="J37" s="735"/>
      <c r="K37" s="735"/>
      <c r="L37" s="735"/>
      <c r="M37" s="735"/>
      <c r="N37" s="735"/>
    </row>
    <row r="38" spans="1:14">
      <c r="A38" s="380">
        <v>15</v>
      </c>
      <c r="B38" s="354" t="s">
        <v>719</v>
      </c>
      <c r="C38" s="638">
        <v>0</v>
      </c>
      <c r="D38" s="638"/>
      <c r="E38" s="639">
        <v>0</v>
      </c>
      <c r="F38" s="638">
        <v>0</v>
      </c>
      <c r="G38" s="638">
        <v>0</v>
      </c>
      <c r="H38" s="639">
        <v>0</v>
      </c>
      <c r="I38" s="735"/>
      <c r="J38" s="735"/>
      <c r="K38" s="735"/>
      <c r="L38" s="735"/>
      <c r="M38" s="735"/>
      <c r="N38" s="735"/>
    </row>
    <row r="39" spans="1:14">
      <c r="A39" s="380">
        <v>15.1</v>
      </c>
      <c r="B39" s="355" t="s">
        <v>699</v>
      </c>
      <c r="C39" s="638"/>
      <c r="D39" s="638"/>
      <c r="E39" s="639">
        <v>0</v>
      </c>
      <c r="F39" s="638">
        <v>0</v>
      </c>
      <c r="G39" s="638">
        <v>0</v>
      </c>
      <c r="H39" s="639">
        <v>0</v>
      </c>
      <c r="I39" s="735"/>
      <c r="J39" s="735"/>
      <c r="K39" s="735"/>
      <c r="L39" s="735"/>
      <c r="M39" s="735"/>
      <c r="N39" s="735"/>
    </row>
    <row r="40" spans="1:14" ht="24" customHeight="1">
      <c r="A40" s="380">
        <v>16</v>
      </c>
      <c r="B40" s="348" t="s">
        <v>720</v>
      </c>
      <c r="C40" s="638"/>
      <c r="D40" s="638"/>
      <c r="E40" s="639">
        <v>0</v>
      </c>
      <c r="F40" s="638">
        <v>0</v>
      </c>
      <c r="G40" s="638">
        <v>0</v>
      </c>
      <c r="H40" s="639">
        <v>0</v>
      </c>
      <c r="I40" s="735"/>
      <c r="J40" s="735"/>
      <c r="K40" s="735"/>
      <c r="L40" s="735"/>
      <c r="M40" s="735"/>
      <c r="N40" s="735"/>
    </row>
    <row r="41" spans="1:14" ht="21">
      <c r="A41" s="380">
        <v>17</v>
      </c>
      <c r="B41" s="348" t="s">
        <v>721</v>
      </c>
      <c r="C41" s="638">
        <v>500095326.88999754</v>
      </c>
      <c r="D41" s="638">
        <v>1373170684.0701675</v>
      </c>
      <c r="E41" s="639">
        <v>1873266010.960165</v>
      </c>
      <c r="F41" s="638">
        <v>398271166.80999994</v>
      </c>
      <c r="G41" s="638">
        <v>1231308546.464</v>
      </c>
      <c r="H41" s="639">
        <v>1629579713.2739999</v>
      </c>
      <c r="I41" s="735"/>
      <c r="J41" s="735"/>
      <c r="K41" s="735"/>
      <c r="L41" s="735"/>
      <c r="M41" s="735"/>
      <c r="N41" s="735"/>
    </row>
    <row r="42" spans="1:14">
      <c r="A42" s="380">
        <v>17.100000000000001</v>
      </c>
      <c r="B42" s="356" t="s">
        <v>722</v>
      </c>
      <c r="C42" s="638">
        <v>493772057.52999753</v>
      </c>
      <c r="D42" s="638">
        <v>1021218043.3146654</v>
      </c>
      <c r="E42" s="639">
        <v>1514990100.8446629</v>
      </c>
      <c r="F42" s="638">
        <v>387405599.3499999</v>
      </c>
      <c r="G42" s="638">
        <v>920270988.98983598</v>
      </c>
      <c r="H42" s="639">
        <v>1307676588.3398359</v>
      </c>
      <c r="I42" s="735"/>
      <c r="J42" s="735"/>
      <c r="K42" s="735"/>
      <c r="L42" s="735"/>
      <c r="M42" s="735"/>
      <c r="N42" s="735"/>
    </row>
    <row r="43" spans="1:14">
      <c r="A43" s="380">
        <v>17.2</v>
      </c>
      <c r="B43" s="357" t="s">
        <v>89</v>
      </c>
      <c r="C43" s="638">
        <v>4985692.1100000003</v>
      </c>
      <c r="D43" s="638">
        <v>347993009.630674</v>
      </c>
      <c r="E43" s="639">
        <v>352978701.74067402</v>
      </c>
      <c r="F43" s="638">
        <v>9963904.9700000007</v>
      </c>
      <c r="G43" s="638">
        <v>306599384.16430002</v>
      </c>
      <c r="H43" s="639">
        <v>316563289.13430005</v>
      </c>
      <c r="I43" s="735"/>
      <c r="J43" s="735"/>
      <c r="K43" s="735"/>
      <c r="L43" s="735"/>
      <c r="M43" s="735"/>
      <c r="N43" s="735"/>
    </row>
    <row r="44" spans="1:14">
      <c r="A44" s="380">
        <v>17.3</v>
      </c>
      <c r="B44" s="356" t="s">
        <v>723</v>
      </c>
      <c r="C44" s="638"/>
      <c r="D44" s="638"/>
      <c r="E44" s="639">
        <v>0</v>
      </c>
      <c r="F44" s="638">
        <v>0</v>
      </c>
      <c r="G44" s="638">
        <v>0</v>
      </c>
      <c r="H44" s="639">
        <v>0</v>
      </c>
      <c r="I44" s="735"/>
      <c r="J44" s="735"/>
      <c r="K44" s="735"/>
      <c r="L44" s="735"/>
      <c r="M44" s="735"/>
      <c r="N44" s="735"/>
    </row>
    <row r="45" spans="1:14">
      <c r="A45" s="380">
        <v>17.399999999999999</v>
      </c>
      <c r="B45" s="356" t="s">
        <v>724</v>
      </c>
      <c r="C45" s="638">
        <v>1337577.2500000005</v>
      </c>
      <c r="D45" s="638">
        <v>3959631.1248280001</v>
      </c>
      <c r="E45" s="639">
        <v>5297208.3748280006</v>
      </c>
      <c r="F45" s="638">
        <v>901662.49000000011</v>
      </c>
      <c r="G45" s="638">
        <v>4438173.3098639995</v>
      </c>
      <c r="H45" s="639">
        <v>5339835.7998639997</v>
      </c>
      <c r="I45" s="735"/>
      <c r="J45" s="735"/>
      <c r="K45" s="735"/>
      <c r="L45" s="735"/>
      <c r="M45" s="735"/>
      <c r="N45" s="735"/>
    </row>
    <row r="46" spans="1:14">
      <c r="A46" s="380">
        <v>18</v>
      </c>
      <c r="B46" s="346" t="s">
        <v>725</v>
      </c>
      <c r="C46" s="638">
        <v>783368.78999999934</v>
      </c>
      <c r="D46" s="638">
        <v>1848872.1089880001</v>
      </c>
      <c r="E46" s="639">
        <v>2632240.8989879992</v>
      </c>
      <c r="F46" s="638">
        <v>1085626.5759999999</v>
      </c>
      <c r="G46" s="638">
        <v>1706401.6684999999</v>
      </c>
      <c r="H46" s="639">
        <v>2792028.2445</v>
      </c>
      <c r="I46" s="735"/>
      <c r="J46" s="735"/>
      <c r="K46" s="735"/>
      <c r="L46" s="735"/>
      <c r="M46" s="735"/>
      <c r="N46" s="735"/>
    </row>
    <row r="47" spans="1:14">
      <c r="A47" s="380">
        <v>19</v>
      </c>
      <c r="B47" s="346" t="s">
        <v>726</v>
      </c>
      <c r="C47" s="638">
        <v>2574347.3457719702</v>
      </c>
      <c r="D47" s="638">
        <v>0</v>
      </c>
      <c r="E47" s="639">
        <v>2574347.3457719702</v>
      </c>
      <c r="F47" s="638">
        <v>2288450.35</v>
      </c>
      <c r="G47" s="638">
        <v>0</v>
      </c>
      <c r="H47" s="639">
        <v>2288450.35</v>
      </c>
      <c r="I47" s="735"/>
      <c r="J47" s="735"/>
      <c r="K47" s="735"/>
      <c r="L47" s="735"/>
      <c r="M47" s="735"/>
      <c r="N47" s="735"/>
    </row>
    <row r="48" spans="1:14">
      <c r="A48" s="380">
        <v>19.100000000000001</v>
      </c>
      <c r="B48" s="358" t="s">
        <v>727</v>
      </c>
      <c r="C48" s="638"/>
      <c r="D48" s="638"/>
      <c r="E48" s="639">
        <v>0</v>
      </c>
      <c r="F48" s="638">
        <v>0</v>
      </c>
      <c r="G48" s="638">
        <v>0</v>
      </c>
      <c r="H48" s="639">
        <v>0</v>
      </c>
      <c r="I48" s="735"/>
      <c r="J48" s="735"/>
      <c r="K48" s="735"/>
      <c r="L48" s="735"/>
      <c r="M48" s="735"/>
      <c r="N48" s="735"/>
    </row>
    <row r="49" spans="1:14">
      <c r="A49" s="380">
        <v>19.2</v>
      </c>
      <c r="B49" s="359" t="s">
        <v>728</v>
      </c>
      <c r="C49" s="638">
        <v>2574347.3457719702</v>
      </c>
      <c r="D49" s="638"/>
      <c r="E49" s="639">
        <v>2574347.3457719702</v>
      </c>
      <c r="F49" s="638">
        <v>2288450.35</v>
      </c>
      <c r="G49" s="638">
        <v>0</v>
      </c>
      <c r="H49" s="639">
        <v>2288450.35</v>
      </c>
      <c r="I49" s="735"/>
      <c r="J49" s="735"/>
      <c r="K49" s="735"/>
      <c r="L49" s="735"/>
      <c r="M49" s="735"/>
      <c r="N49" s="735"/>
    </row>
    <row r="50" spans="1:14">
      <c r="A50" s="380">
        <v>20</v>
      </c>
      <c r="B50" s="360" t="s">
        <v>90</v>
      </c>
      <c r="C50" s="638"/>
      <c r="D50" s="638">
        <v>60819389.242089003</v>
      </c>
      <c r="E50" s="639">
        <v>60819389.242089003</v>
      </c>
      <c r="F50" s="638">
        <v>0</v>
      </c>
      <c r="G50" s="638">
        <v>20795035.225099999</v>
      </c>
      <c r="H50" s="639">
        <v>20795035.225099999</v>
      </c>
      <c r="I50" s="735"/>
      <c r="J50" s="735"/>
      <c r="K50" s="735"/>
      <c r="L50" s="735"/>
      <c r="M50" s="735"/>
      <c r="N50" s="735"/>
    </row>
    <row r="51" spans="1:14">
      <c r="A51" s="380">
        <v>21</v>
      </c>
      <c r="B51" s="361" t="s">
        <v>78</v>
      </c>
      <c r="C51" s="638">
        <v>69172.98896500004</v>
      </c>
      <c r="D51" s="638">
        <v>7579.4572159999989</v>
      </c>
      <c r="E51" s="639">
        <v>76752.446181000036</v>
      </c>
      <c r="F51" s="638">
        <v>94726.68</v>
      </c>
      <c r="G51" s="638">
        <v>3928.3339000000001</v>
      </c>
      <c r="H51" s="639">
        <v>98655.013899999991</v>
      </c>
      <c r="I51" s="735"/>
      <c r="J51" s="735"/>
      <c r="K51" s="735"/>
      <c r="L51" s="735"/>
      <c r="M51" s="735"/>
      <c r="N51" s="735"/>
    </row>
    <row r="52" spans="1:14">
      <c r="A52" s="380">
        <v>21.1</v>
      </c>
      <c r="B52" s="357" t="s">
        <v>729</v>
      </c>
      <c r="C52" s="638"/>
      <c r="D52" s="638"/>
      <c r="E52" s="639">
        <v>0</v>
      </c>
      <c r="F52" s="638">
        <v>0</v>
      </c>
      <c r="G52" s="638">
        <v>0</v>
      </c>
      <c r="H52" s="639">
        <v>0</v>
      </c>
      <c r="I52" s="735"/>
      <c r="J52" s="735"/>
      <c r="K52" s="735"/>
      <c r="L52" s="735"/>
      <c r="M52" s="735"/>
      <c r="N52" s="735"/>
    </row>
    <row r="53" spans="1:14">
      <c r="A53" s="380">
        <v>22</v>
      </c>
      <c r="B53" s="360" t="s">
        <v>730</v>
      </c>
      <c r="C53" s="638">
        <v>503522216.01473451</v>
      </c>
      <c r="D53" s="638">
        <v>1435846524.8784606</v>
      </c>
      <c r="E53" s="639">
        <v>1939368740.8931952</v>
      </c>
      <c r="F53" s="638">
        <v>401739970.41599995</v>
      </c>
      <c r="G53" s="638">
        <v>1253813911.6914999</v>
      </c>
      <c r="H53" s="639">
        <v>1655553882.1074998</v>
      </c>
      <c r="I53" s="735"/>
      <c r="J53" s="735"/>
      <c r="K53" s="735"/>
      <c r="L53" s="735"/>
      <c r="M53" s="735"/>
      <c r="N53" s="735"/>
    </row>
    <row r="54" spans="1:14" ht="24" customHeight="1">
      <c r="A54" s="380"/>
      <c r="B54" s="362" t="s">
        <v>731</v>
      </c>
      <c r="C54" s="760"/>
      <c r="D54" s="761"/>
      <c r="E54" s="761"/>
      <c r="F54" s="761"/>
      <c r="G54" s="761"/>
      <c r="H54" s="762"/>
      <c r="I54" s="735"/>
      <c r="J54" s="735"/>
      <c r="K54" s="735"/>
      <c r="L54" s="735"/>
      <c r="M54" s="735"/>
      <c r="N54" s="735"/>
    </row>
    <row r="55" spans="1:14">
      <c r="A55" s="380">
        <v>23</v>
      </c>
      <c r="B55" s="570" t="s">
        <v>960</v>
      </c>
      <c r="C55" s="638">
        <v>112482804.99000001</v>
      </c>
      <c r="D55" s="638"/>
      <c r="E55" s="639">
        <v>112482804.99000001</v>
      </c>
      <c r="F55" s="638">
        <v>112482805</v>
      </c>
      <c r="G55" s="638">
        <v>0</v>
      </c>
      <c r="H55" s="639">
        <v>112482805</v>
      </c>
      <c r="I55" s="735"/>
      <c r="J55" s="735"/>
      <c r="K55" s="735"/>
      <c r="L55" s="735"/>
      <c r="M55" s="735"/>
      <c r="N55" s="735"/>
    </row>
    <row r="56" spans="1:14">
      <c r="A56" s="380">
        <v>24</v>
      </c>
      <c r="B56" s="360" t="s">
        <v>732</v>
      </c>
      <c r="C56" s="638">
        <v>0</v>
      </c>
      <c r="D56" s="638"/>
      <c r="E56" s="639">
        <v>0</v>
      </c>
      <c r="F56" s="638">
        <v>0</v>
      </c>
      <c r="G56" s="638">
        <v>0</v>
      </c>
      <c r="H56" s="639">
        <v>0</v>
      </c>
      <c r="I56" s="735"/>
      <c r="J56" s="735"/>
      <c r="K56" s="735"/>
      <c r="L56" s="735"/>
      <c r="M56" s="735"/>
      <c r="N56" s="735"/>
    </row>
    <row r="57" spans="1:14">
      <c r="A57" s="380">
        <v>25</v>
      </c>
      <c r="B57" s="360" t="s">
        <v>91</v>
      </c>
      <c r="C57" s="638">
        <v>72117569.840000004</v>
      </c>
      <c r="D57" s="638"/>
      <c r="E57" s="639">
        <v>72117569.840000004</v>
      </c>
      <c r="F57" s="638">
        <v>72117569.829999998</v>
      </c>
      <c r="G57" s="638">
        <v>0</v>
      </c>
      <c r="H57" s="639">
        <v>72117569.829999998</v>
      </c>
      <c r="I57" s="735"/>
      <c r="J57" s="735"/>
      <c r="K57" s="735"/>
      <c r="L57" s="735"/>
      <c r="M57" s="735"/>
      <c r="N57" s="735"/>
    </row>
    <row r="58" spans="1:14">
      <c r="A58" s="380">
        <v>26</v>
      </c>
      <c r="B58" s="346" t="s">
        <v>733</v>
      </c>
      <c r="C58" s="638"/>
      <c r="D58" s="638"/>
      <c r="E58" s="639">
        <v>0</v>
      </c>
      <c r="F58" s="638">
        <v>0</v>
      </c>
      <c r="G58" s="638">
        <v>0</v>
      </c>
      <c r="H58" s="639">
        <v>0</v>
      </c>
      <c r="I58" s="735"/>
      <c r="J58" s="735"/>
      <c r="K58" s="735"/>
      <c r="L58" s="735"/>
      <c r="M58" s="735"/>
      <c r="N58" s="735"/>
    </row>
    <row r="59" spans="1:14" ht="21">
      <c r="A59" s="380">
        <v>27</v>
      </c>
      <c r="B59" s="346" t="s">
        <v>734</v>
      </c>
      <c r="C59" s="638"/>
      <c r="D59" s="638"/>
      <c r="E59" s="639">
        <v>0</v>
      </c>
      <c r="F59" s="638">
        <v>0</v>
      </c>
      <c r="G59" s="638">
        <v>0</v>
      </c>
      <c r="H59" s="639">
        <v>0</v>
      </c>
      <c r="I59" s="735"/>
      <c r="J59" s="735"/>
      <c r="K59" s="735"/>
      <c r="L59" s="735"/>
      <c r="M59" s="735"/>
      <c r="N59" s="735"/>
    </row>
    <row r="60" spans="1:14">
      <c r="A60" s="380">
        <v>27.1</v>
      </c>
      <c r="B60" s="358" t="s">
        <v>735</v>
      </c>
      <c r="C60" s="638"/>
      <c r="D60" s="638"/>
      <c r="E60" s="639">
        <v>0</v>
      </c>
      <c r="F60" s="638">
        <v>0</v>
      </c>
      <c r="G60" s="638">
        <v>0</v>
      </c>
      <c r="H60" s="639">
        <v>0</v>
      </c>
      <c r="I60" s="735"/>
      <c r="J60" s="735"/>
      <c r="K60" s="735"/>
      <c r="L60" s="735"/>
      <c r="M60" s="735"/>
      <c r="N60" s="735"/>
    </row>
    <row r="61" spans="1:14">
      <c r="A61" s="380">
        <v>27.2</v>
      </c>
      <c r="B61" s="356" t="s">
        <v>736</v>
      </c>
      <c r="C61" s="638"/>
      <c r="D61" s="638"/>
      <c r="E61" s="639">
        <v>0</v>
      </c>
      <c r="F61" s="638">
        <v>0</v>
      </c>
      <c r="G61" s="638">
        <v>0</v>
      </c>
      <c r="H61" s="639">
        <v>0</v>
      </c>
      <c r="I61" s="735"/>
      <c r="J61" s="735"/>
      <c r="K61" s="735"/>
      <c r="L61" s="735"/>
      <c r="M61" s="735"/>
      <c r="N61" s="735"/>
    </row>
    <row r="62" spans="1:14">
      <c r="A62" s="380">
        <v>28</v>
      </c>
      <c r="B62" s="361" t="s">
        <v>737</v>
      </c>
      <c r="C62" s="638"/>
      <c r="D62" s="638"/>
      <c r="E62" s="639">
        <v>0</v>
      </c>
      <c r="F62" s="638">
        <v>0</v>
      </c>
      <c r="G62" s="638">
        <v>0</v>
      </c>
      <c r="H62" s="639">
        <v>0</v>
      </c>
      <c r="I62" s="735"/>
      <c r="J62" s="735"/>
      <c r="K62" s="735"/>
      <c r="L62" s="735"/>
      <c r="M62" s="735"/>
      <c r="N62" s="735"/>
    </row>
    <row r="63" spans="1:14">
      <c r="A63" s="380">
        <v>29</v>
      </c>
      <c r="B63" s="346" t="s">
        <v>738</v>
      </c>
      <c r="C63" s="638">
        <v>401996.38308788202</v>
      </c>
      <c r="D63" s="638">
        <v>0</v>
      </c>
      <c r="E63" s="639">
        <v>401996.38308788202</v>
      </c>
      <c r="F63" s="638">
        <v>0</v>
      </c>
      <c r="G63" s="638">
        <v>0</v>
      </c>
      <c r="H63" s="639">
        <v>0</v>
      </c>
      <c r="I63" s="735"/>
      <c r="J63" s="735"/>
      <c r="K63" s="735"/>
      <c r="L63" s="735"/>
      <c r="M63" s="735"/>
      <c r="N63" s="735"/>
    </row>
    <row r="64" spans="1:14">
      <c r="A64" s="380">
        <v>29.1</v>
      </c>
      <c r="B64" s="347" t="s">
        <v>739</v>
      </c>
      <c r="C64" s="638"/>
      <c r="D64" s="638"/>
      <c r="E64" s="639">
        <v>0</v>
      </c>
      <c r="F64" s="638">
        <v>0</v>
      </c>
      <c r="G64" s="638">
        <v>0</v>
      </c>
      <c r="H64" s="639">
        <v>0</v>
      </c>
      <c r="I64" s="735"/>
      <c r="J64" s="735"/>
      <c r="K64" s="735"/>
      <c r="L64" s="735"/>
      <c r="M64" s="735"/>
      <c r="N64" s="735"/>
    </row>
    <row r="65" spans="1:14" ht="24.95" customHeight="1">
      <c r="A65" s="380">
        <v>29.2</v>
      </c>
      <c r="B65" s="358" t="s">
        <v>740</v>
      </c>
      <c r="C65" s="638">
        <v>401996.38308788202</v>
      </c>
      <c r="D65" s="638"/>
      <c r="E65" s="639">
        <v>401996.38308788202</v>
      </c>
      <c r="F65" s="638">
        <v>0</v>
      </c>
      <c r="G65" s="638">
        <v>0</v>
      </c>
      <c r="H65" s="639">
        <v>0</v>
      </c>
      <c r="I65" s="735"/>
      <c r="J65" s="735"/>
      <c r="K65" s="735"/>
      <c r="L65" s="735"/>
      <c r="M65" s="735"/>
      <c r="N65" s="735"/>
    </row>
    <row r="66" spans="1:14" ht="22.5" customHeight="1">
      <c r="A66" s="380">
        <v>29.3</v>
      </c>
      <c r="B66" s="350" t="s">
        <v>741</v>
      </c>
      <c r="C66" s="638"/>
      <c r="D66" s="638"/>
      <c r="E66" s="639">
        <v>0</v>
      </c>
      <c r="F66" s="638">
        <v>0</v>
      </c>
      <c r="G66" s="638">
        <v>0</v>
      </c>
      <c r="H66" s="639">
        <v>0</v>
      </c>
      <c r="I66" s="735"/>
      <c r="J66" s="735"/>
      <c r="K66" s="735"/>
      <c r="L66" s="735"/>
      <c r="M66" s="735"/>
      <c r="N66" s="735"/>
    </row>
    <row r="67" spans="1:14">
      <c r="A67" s="380">
        <v>30</v>
      </c>
      <c r="B67" s="346" t="s">
        <v>92</v>
      </c>
      <c r="C67" s="638">
        <v>140396519.21191424</v>
      </c>
      <c r="D67" s="638"/>
      <c r="E67" s="639">
        <v>140396519.21191424</v>
      </c>
      <c r="F67" s="638">
        <v>130672402.53999995</v>
      </c>
      <c r="G67" s="638">
        <v>0</v>
      </c>
      <c r="H67" s="639">
        <v>130672402.53999995</v>
      </c>
      <c r="I67" s="735"/>
      <c r="J67" s="735"/>
      <c r="K67" s="735"/>
      <c r="L67" s="735"/>
      <c r="M67" s="735"/>
      <c r="N67" s="735"/>
    </row>
    <row r="68" spans="1:14">
      <c r="A68" s="380">
        <v>31</v>
      </c>
      <c r="B68" s="363" t="s">
        <v>742</v>
      </c>
      <c r="C68" s="638">
        <v>325398890.4250021</v>
      </c>
      <c r="D68" s="638">
        <v>0</v>
      </c>
      <c r="E68" s="639">
        <v>325398890.4250021</v>
      </c>
      <c r="F68" s="638">
        <v>315272777.36999995</v>
      </c>
      <c r="G68" s="638">
        <v>0</v>
      </c>
      <c r="H68" s="639">
        <v>315272777.36999995</v>
      </c>
      <c r="I68" s="735"/>
      <c r="J68" s="735"/>
      <c r="K68" s="735"/>
      <c r="L68" s="735"/>
      <c r="M68" s="735"/>
      <c r="N68" s="735"/>
    </row>
    <row r="69" spans="1:14">
      <c r="A69" s="380">
        <v>32</v>
      </c>
      <c r="B69" s="364" t="s">
        <v>743</v>
      </c>
      <c r="C69" s="638">
        <v>828921106.4397366</v>
      </c>
      <c r="D69" s="638">
        <v>1435846524.8784606</v>
      </c>
      <c r="E69" s="639">
        <v>2264767631.3181973</v>
      </c>
      <c r="F69" s="638">
        <v>717012747.78599989</v>
      </c>
      <c r="G69" s="638">
        <v>1253813911.6914999</v>
      </c>
      <c r="H69" s="639">
        <v>1970826659.4775</v>
      </c>
      <c r="I69" s="735"/>
      <c r="J69" s="735"/>
      <c r="K69" s="735"/>
      <c r="L69" s="735"/>
      <c r="M69" s="735"/>
      <c r="N69" s="735"/>
    </row>
    <row r="72" spans="1:14" ht="21">
      <c r="B72" s="731" t="s">
        <v>1022</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BC35"/>
  <sheetViews>
    <sheetView showGridLines="0" zoomScale="80" zoomScaleNormal="80" workbookViewId="0">
      <selection activeCell="L42" sqref="L42"/>
    </sheetView>
  </sheetViews>
  <sheetFormatPr defaultColWidth="9.140625" defaultRowHeight="12.75"/>
  <cols>
    <col min="1" max="1" width="11.85546875" style="423" bestFit="1" customWidth="1"/>
    <col min="2" max="2" width="93.42578125" style="423" customWidth="1"/>
    <col min="3" max="3" width="17.140625" style="423" bestFit="1" customWidth="1"/>
    <col min="4" max="5" width="16.140625" style="423" customWidth="1"/>
    <col min="6" max="6" width="16.140625" style="440" customWidth="1"/>
    <col min="7" max="7" width="25.140625" style="440" customWidth="1"/>
    <col min="8" max="8" width="16.140625" style="423" customWidth="1"/>
    <col min="9" max="11" width="16.140625" style="440" customWidth="1"/>
    <col min="12" max="12" width="26.140625" style="440" customWidth="1"/>
    <col min="13" max="16384" width="9.140625" style="423"/>
  </cols>
  <sheetData>
    <row r="1" spans="1:55" ht="13.5">
      <c r="A1" s="319" t="s">
        <v>97</v>
      </c>
      <c r="B1" s="236" t="str">
        <f>Info!C2</f>
        <v>სს პროკრედიტ ბანკი</v>
      </c>
      <c r="F1" s="423"/>
      <c r="G1" s="423"/>
      <c r="I1" s="423"/>
      <c r="J1" s="423"/>
      <c r="K1" s="423"/>
      <c r="L1" s="423"/>
    </row>
    <row r="2" spans="1:55">
      <c r="A2" s="319" t="s">
        <v>98</v>
      </c>
      <c r="B2" s="322">
        <f>'1. key ratios'!B2</f>
        <v>46022</v>
      </c>
      <c r="F2" s="423"/>
      <c r="G2" s="423"/>
      <c r="I2" s="423"/>
      <c r="J2" s="423"/>
      <c r="K2" s="423"/>
      <c r="L2" s="423"/>
    </row>
    <row r="3" spans="1:55">
      <c r="A3" s="321" t="s">
        <v>563</v>
      </c>
      <c r="F3" s="423"/>
      <c r="G3" s="423"/>
      <c r="I3" s="423"/>
      <c r="J3" s="423"/>
      <c r="K3" s="423"/>
      <c r="L3" s="423"/>
    </row>
    <row r="4" spans="1:55">
      <c r="F4" s="423"/>
      <c r="G4" s="423"/>
      <c r="I4" s="423"/>
      <c r="J4" s="423"/>
      <c r="K4" s="423"/>
      <c r="L4" s="423"/>
    </row>
    <row r="5" spans="1:55" ht="37.5" customHeight="1">
      <c r="A5" s="819" t="s">
        <v>564</v>
      </c>
      <c r="B5" s="820"/>
      <c r="C5" s="868" t="s">
        <v>565</v>
      </c>
      <c r="D5" s="869"/>
      <c r="E5" s="869"/>
      <c r="F5" s="869"/>
      <c r="G5" s="869"/>
      <c r="H5" s="868" t="s">
        <v>875</v>
      </c>
      <c r="I5" s="870"/>
      <c r="J5" s="870"/>
      <c r="K5" s="870"/>
      <c r="L5" s="871"/>
    </row>
    <row r="6" spans="1:55" ht="39.6" customHeight="1">
      <c r="A6" s="823"/>
      <c r="B6" s="824"/>
      <c r="C6" s="326"/>
      <c r="D6" s="421" t="s">
        <v>860</v>
      </c>
      <c r="E6" s="421" t="s">
        <v>859</v>
      </c>
      <c r="F6" s="421" t="s">
        <v>858</v>
      </c>
      <c r="G6" s="421" t="s">
        <v>857</v>
      </c>
      <c r="H6" s="441"/>
      <c r="I6" s="421" t="s">
        <v>860</v>
      </c>
      <c r="J6" s="421" t="s">
        <v>859</v>
      </c>
      <c r="K6" s="421" t="s">
        <v>858</v>
      </c>
      <c r="L6" s="421" t="s">
        <v>857</v>
      </c>
    </row>
    <row r="7" spans="1:55">
      <c r="A7" s="413">
        <v>1</v>
      </c>
      <c r="B7" s="426" t="s">
        <v>487</v>
      </c>
      <c r="C7" s="719">
        <v>895808.39779999992</v>
      </c>
      <c r="D7" s="694">
        <v>443829.7746</v>
      </c>
      <c r="E7" s="694">
        <v>451978.62319999997</v>
      </c>
      <c r="F7" s="720"/>
      <c r="G7" s="720"/>
      <c r="H7" s="694">
        <v>26569.161800000002</v>
      </c>
      <c r="I7" s="694">
        <v>3888.4176000000002</v>
      </c>
      <c r="J7" s="694">
        <v>22680.744200000001</v>
      </c>
      <c r="K7" s="720"/>
      <c r="L7" s="720"/>
      <c r="M7" s="748"/>
      <c r="N7" s="748"/>
      <c r="O7" s="748"/>
      <c r="P7" s="748"/>
      <c r="Q7" s="748"/>
      <c r="R7" s="748"/>
      <c r="S7" s="748"/>
      <c r="T7" s="748"/>
      <c r="U7" s="748"/>
      <c r="V7" s="748"/>
      <c r="W7" s="748"/>
      <c r="X7" s="748"/>
      <c r="Y7" s="748"/>
      <c r="Z7" s="748"/>
      <c r="AA7" s="748"/>
      <c r="AB7" s="748"/>
      <c r="AC7" s="748"/>
      <c r="AD7" s="748"/>
      <c r="AE7" s="748"/>
      <c r="AF7" s="748"/>
      <c r="AG7" s="748"/>
      <c r="AH7" s="748"/>
      <c r="AI7" s="748"/>
      <c r="AJ7" s="748"/>
      <c r="AK7" s="748"/>
      <c r="AL7" s="748"/>
      <c r="AM7" s="748"/>
      <c r="AN7" s="748"/>
      <c r="AO7" s="748"/>
      <c r="AP7" s="748"/>
      <c r="AQ7" s="748"/>
      <c r="AR7" s="748"/>
      <c r="AS7" s="748"/>
      <c r="AT7" s="748"/>
      <c r="AU7" s="748"/>
      <c r="AV7" s="748"/>
      <c r="AW7" s="748"/>
      <c r="AX7" s="748"/>
      <c r="AY7" s="748"/>
      <c r="AZ7" s="748"/>
      <c r="BA7" s="748"/>
      <c r="BB7" s="748"/>
      <c r="BC7" s="748"/>
    </row>
    <row r="8" spans="1:55">
      <c r="A8" s="413">
        <v>2</v>
      </c>
      <c r="B8" s="426" t="s">
        <v>488</v>
      </c>
      <c r="C8" s="719">
        <v>10617333.6336</v>
      </c>
      <c r="D8" s="694">
        <v>10531819.4889</v>
      </c>
      <c r="E8" s="694">
        <v>85514.144700000004</v>
      </c>
      <c r="F8" s="721"/>
      <c r="G8" s="721"/>
      <c r="H8" s="694">
        <v>157134.4191</v>
      </c>
      <c r="I8" s="721">
        <v>151295.3541</v>
      </c>
      <c r="J8" s="721">
        <v>5839.0649999999996</v>
      </c>
      <c r="K8" s="721"/>
      <c r="L8" s="721"/>
      <c r="M8" s="748"/>
      <c r="N8" s="748"/>
      <c r="O8" s="748"/>
      <c r="P8" s="748"/>
      <c r="Q8" s="748"/>
      <c r="R8" s="748"/>
      <c r="S8" s="748"/>
      <c r="T8" s="748"/>
      <c r="U8" s="748"/>
      <c r="V8" s="748"/>
      <c r="W8" s="748"/>
      <c r="X8" s="748"/>
      <c r="Y8" s="748"/>
      <c r="Z8" s="748"/>
      <c r="AA8" s="748"/>
      <c r="AB8" s="748"/>
      <c r="AC8" s="748"/>
      <c r="AD8" s="748"/>
      <c r="AE8" s="748"/>
      <c r="AF8" s="748"/>
      <c r="AG8" s="748"/>
      <c r="AH8" s="748"/>
      <c r="AI8" s="748"/>
      <c r="AJ8" s="748"/>
      <c r="AK8" s="748"/>
      <c r="AL8" s="748"/>
      <c r="AM8" s="748"/>
      <c r="AN8" s="748"/>
      <c r="AO8" s="748"/>
      <c r="AP8" s="748"/>
      <c r="AQ8" s="748"/>
      <c r="AR8" s="748"/>
      <c r="AS8" s="748"/>
      <c r="AT8" s="748"/>
      <c r="AU8" s="748"/>
      <c r="AV8" s="748"/>
      <c r="AW8" s="748"/>
      <c r="AX8" s="748"/>
      <c r="AY8" s="748"/>
      <c r="AZ8" s="748"/>
      <c r="BA8" s="748"/>
      <c r="BB8" s="748"/>
      <c r="BC8" s="748"/>
    </row>
    <row r="9" spans="1:55">
      <c r="A9" s="413">
        <v>3</v>
      </c>
      <c r="B9" s="426" t="s">
        <v>836</v>
      </c>
      <c r="C9" s="719">
        <v>0</v>
      </c>
      <c r="D9" s="694"/>
      <c r="E9" s="694"/>
      <c r="F9" s="722"/>
      <c r="G9" s="722"/>
      <c r="H9" s="694">
        <v>0</v>
      </c>
      <c r="I9" s="722"/>
      <c r="J9" s="722"/>
      <c r="K9" s="722"/>
      <c r="L9" s="722"/>
      <c r="M9" s="748"/>
      <c r="N9" s="748"/>
      <c r="O9" s="748"/>
      <c r="P9" s="748"/>
      <c r="Q9" s="748"/>
      <c r="R9" s="748"/>
      <c r="S9" s="748"/>
      <c r="T9" s="748"/>
      <c r="U9" s="748"/>
      <c r="V9" s="748"/>
      <c r="W9" s="748"/>
      <c r="X9" s="748"/>
      <c r="Y9" s="748"/>
      <c r="Z9" s="748"/>
      <c r="AA9" s="748"/>
      <c r="AB9" s="748"/>
      <c r="AC9" s="748"/>
      <c r="AD9" s="748"/>
      <c r="AE9" s="748"/>
      <c r="AF9" s="748"/>
      <c r="AG9" s="748"/>
      <c r="AH9" s="748"/>
      <c r="AI9" s="748"/>
      <c r="AJ9" s="748"/>
      <c r="AK9" s="748"/>
      <c r="AL9" s="748"/>
      <c r="AM9" s="748"/>
      <c r="AN9" s="748"/>
      <c r="AO9" s="748"/>
      <c r="AP9" s="748"/>
      <c r="AQ9" s="748"/>
      <c r="AR9" s="748"/>
      <c r="AS9" s="748"/>
      <c r="AT9" s="748"/>
      <c r="AU9" s="748"/>
      <c r="AV9" s="748"/>
      <c r="AW9" s="748"/>
      <c r="AX9" s="748"/>
      <c r="AY9" s="748"/>
      <c r="AZ9" s="748"/>
      <c r="BA9" s="748"/>
      <c r="BB9" s="748"/>
      <c r="BC9" s="748"/>
    </row>
    <row r="10" spans="1:55">
      <c r="A10" s="413">
        <v>4</v>
      </c>
      <c r="B10" s="426" t="s">
        <v>489</v>
      </c>
      <c r="C10" s="719">
        <v>55396192.087099999</v>
      </c>
      <c r="D10" s="694">
        <v>55396192.087099999</v>
      </c>
      <c r="E10" s="694"/>
      <c r="F10" s="722"/>
      <c r="G10" s="722"/>
      <c r="H10" s="694">
        <v>338533.20569999999</v>
      </c>
      <c r="I10" s="722">
        <v>338533.20569999999</v>
      </c>
      <c r="J10" s="722"/>
      <c r="K10" s="722"/>
      <c r="L10" s="722"/>
      <c r="M10" s="748"/>
      <c r="N10" s="748"/>
      <c r="O10" s="748"/>
      <c r="P10" s="748"/>
      <c r="Q10" s="748"/>
      <c r="R10" s="748"/>
      <c r="S10" s="748"/>
      <c r="T10" s="748"/>
      <c r="U10" s="748"/>
      <c r="V10" s="748"/>
      <c r="W10" s="748"/>
      <c r="X10" s="748"/>
      <c r="Y10" s="748"/>
      <c r="Z10" s="748"/>
      <c r="AA10" s="748"/>
      <c r="AB10" s="748"/>
      <c r="AC10" s="748"/>
      <c r="AD10" s="748"/>
      <c r="AE10" s="748"/>
      <c r="AF10" s="748"/>
      <c r="AG10" s="748"/>
      <c r="AH10" s="748"/>
      <c r="AI10" s="748"/>
      <c r="AJ10" s="748"/>
      <c r="AK10" s="748"/>
      <c r="AL10" s="748"/>
      <c r="AM10" s="748"/>
      <c r="AN10" s="748"/>
      <c r="AO10" s="748"/>
      <c r="AP10" s="748"/>
      <c r="AQ10" s="748"/>
      <c r="AR10" s="748"/>
      <c r="AS10" s="748"/>
      <c r="AT10" s="748"/>
      <c r="AU10" s="748"/>
      <c r="AV10" s="748"/>
      <c r="AW10" s="748"/>
      <c r="AX10" s="748"/>
      <c r="AY10" s="748"/>
      <c r="AZ10" s="748"/>
      <c r="BA10" s="748"/>
      <c r="BB10" s="748"/>
      <c r="BC10" s="748"/>
    </row>
    <row r="11" spans="1:55">
      <c r="A11" s="413">
        <v>5</v>
      </c>
      <c r="B11" s="426" t="s">
        <v>490</v>
      </c>
      <c r="C11" s="719">
        <v>157358232.85949999</v>
      </c>
      <c r="D11" s="694">
        <v>156369654.31549999</v>
      </c>
      <c r="E11" s="694">
        <v>988578.54399999999</v>
      </c>
      <c r="F11" s="722"/>
      <c r="G11" s="722"/>
      <c r="H11" s="694">
        <v>678912.55070000002</v>
      </c>
      <c r="I11" s="722">
        <v>650493.83790000004</v>
      </c>
      <c r="J11" s="722">
        <v>28418.712800000001</v>
      </c>
      <c r="K11" s="722"/>
      <c r="L11" s="722"/>
      <c r="M11" s="748"/>
      <c r="N11" s="748"/>
      <c r="O11" s="748"/>
      <c r="P11" s="748"/>
      <c r="Q11" s="748"/>
      <c r="R11" s="748"/>
      <c r="S11" s="748"/>
      <c r="T11" s="748"/>
      <c r="U11" s="748"/>
      <c r="V11" s="748"/>
      <c r="W11" s="748"/>
      <c r="X11" s="748"/>
      <c r="Y11" s="748"/>
      <c r="Z11" s="748"/>
      <c r="AA11" s="748"/>
      <c r="AB11" s="748"/>
      <c r="AC11" s="748"/>
      <c r="AD11" s="748"/>
      <c r="AE11" s="748"/>
      <c r="AF11" s="748"/>
      <c r="AG11" s="748"/>
      <c r="AH11" s="748"/>
      <c r="AI11" s="748"/>
      <c r="AJ11" s="748"/>
      <c r="AK11" s="748"/>
      <c r="AL11" s="748"/>
      <c r="AM11" s="748"/>
      <c r="AN11" s="748"/>
      <c r="AO11" s="748"/>
      <c r="AP11" s="748"/>
      <c r="AQ11" s="748"/>
      <c r="AR11" s="748"/>
      <c r="AS11" s="748"/>
      <c r="AT11" s="748"/>
      <c r="AU11" s="748"/>
      <c r="AV11" s="748"/>
      <c r="AW11" s="748"/>
      <c r="AX11" s="748"/>
      <c r="AY11" s="748"/>
      <c r="AZ11" s="748"/>
      <c r="BA11" s="748"/>
      <c r="BB11" s="748"/>
      <c r="BC11" s="748"/>
    </row>
    <row r="12" spans="1:55">
      <c r="A12" s="413">
        <v>6</v>
      </c>
      <c r="B12" s="426" t="s">
        <v>491</v>
      </c>
      <c r="C12" s="719">
        <v>37380036.567000002</v>
      </c>
      <c r="D12" s="694">
        <v>27794694.2465</v>
      </c>
      <c r="E12" s="694">
        <v>4671296.4110000003</v>
      </c>
      <c r="F12" s="722">
        <v>4914045.9095000001</v>
      </c>
      <c r="G12" s="722"/>
      <c r="H12" s="694">
        <v>4600241.6800999995</v>
      </c>
      <c r="I12" s="722">
        <v>60815.252</v>
      </c>
      <c r="J12" s="722">
        <v>110122.48050000001</v>
      </c>
      <c r="K12" s="722">
        <v>4429303.9475999996</v>
      </c>
      <c r="L12" s="722"/>
      <c r="M12" s="748"/>
      <c r="N12" s="748"/>
      <c r="O12" s="748"/>
      <c r="P12" s="748"/>
      <c r="Q12" s="748"/>
      <c r="R12" s="748"/>
      <c r="S12" s="748"/>
      <c r="T12" s="748"/>
      <c r="U12" s="748"/>
      <c r="V12" s="748"/>
      <c r="W12" s="748"/>
      <c r="X12" s="748"/>
      <c r="Y12" s="748"/>
      <c r="Z12" s="748"/>
      <c r="AA12" s="748"/>
      <c r="AB12" s="748"/>
      <c r="AC12" s="748"/>
      <c r="AD12" s="748"/>
      <c r="AE12" s="748"/>
      <c r="AF12" s="748"/>
      <c r="AG12" s="748"/>
      <c r="AH12" s="748"/>
      <c r="AI12" s="748"/>
      <c r="AJ12" s="748"/>
      <c r="AK12" s="748"/>
      <c r="AL12" s="748"/>
      <c r="AM12" s="748"/>
      <c r="AN12" s="748"/>
      <c r="AO12" s="748"/>
      <c r="AP12" s="748"/>
      <c r="AQ12" s="748"/>
      <c r="AR12" s="748"/>
      <c r="AS12" s="748"/>
      <c r="AT12" s="748"/>
      <c r="AU12" s="748"/>
      <c r="AV12" s="748"/>
      <c r="AW12" s="748"/>
      <c r="AX12" s="748"/>
      <c r="AY12" s="748"/>
      <c r="AZ12" s="748"/>
      <c r="BA12" s="748"/>
      <c r="BB12" s="748"/>
      <c r="BC12" s="748"/>
    </row>
    <row r="13" spans="1:55">
      <c r="A13" s="413">
        <v>7</v>
      </c>
      <c r="B13" s="426" t="s">
        <v>492</v>
      </c>
      <c r="C13" s="719">
        <v>138712204.18740001</v>
      </c>
      <c r="D13" s="694">
        <v>121167670.3126</v>
      </c>
      <c r="E13" s="694">
        <v>17074914.194800001</v>
      </c>
      <c r="F13" s="722">
        <v>469619.68</v>
      </c>
      <c r="G13" s="722"/>
      <c r="H13" s="694">
        <v>762154.9952</v>
      </c>
      <c r="I13" s="722">
        <v>231324.0546</v>
      </c>
      <c r="J13" s="722">
        <v>421316.24060000002</v>
      </c>
      <c r="K13" s="722">
        <v>109514.7</v>
      </c>
      <c r="L13" s="722"/>
      <c r="M13" s="748"/>
      <c r="N13" s="748"/>
      <c r="O13" s="748"/>
      <c r="P13" s="748"/>
      <c r="Q13" s="748"/>
      <c r="R13" s="748"/>
      <c r="S13" s="748"/>
      <c r="T13" s="748"/>
      <c r="U13" s="748"/>
      <c r="V13" s="748"/>
      <c r="W13" s="748"/>
      <c r="X13" s="748"/>
      <c r="Y13" s="748"/>
      <c r="Z13" s="748"/>
      <c r="AA13" s="748"/>
      <c r="AB13" s="748"/>
      <c r="AC13" s="748"/>
      <c r="AD13" s="748"/>
      <c r="AE13" s="748"/>
      <c r="AF13" s="748"/>
      <c r="AG13" s="748"/>
      <c r="AH13" s="748"/>
      <c r="AI13" s="748"/>
      <c r="AJ13" s="748"/>
      <c r="AK13" s="748"/>
      <c r="AL13" s="748"/>
      <c r="AM13" s="748"/>
      <c r="AN13" s="748"/>
      <c r="AO13" s="748"/>
      <c r="AP13" s="748"/>
      <c r="AQ13" s="748"/>
      <c r="AR13" s="748"/>
      <c r="AS13" s="748"/>
      <c r="AT13" s="748"/>
      <c r="AU13" s="748"/>
      <c r="AV13" s="748"/>
      <c r="AW13" s="748"/>
      <c r="AX13" s="748"/>
      <c r="AY13" s="748"/>
      <c r="AZ13" s="748"/>
      <c r="BA13" s="748"/>
      <c r="BB13" s="748"/>
      <c r="BC13" s="748"/>
    </row>
    <row r="14" spans="1:55">
      <c r="A14" s="413">
        <v>8</v>
      </c>
      <c r="B14" s="426" t="s">
        <v>493</v>
      </c>
      <c r="C14" s="719">
        <v>99446304.701299995</v>
      </c>
      <c r="D14" s="694">
        <v>95580762.155599996</v>
      </c>
      <c r="E14" s="694">
        <v>3634306.0318999998</v>
      </c>
      <c r="F14" s="722">
        <v>231236.51379999999</v>
      </c>
      <c r="G14" s="722"/>
      <c r="H14" s="694">
        <v>446602.12780000002</v>
      </c>
      <c r="I14" s="722">
        <v>280074.70280000003</v>
      </c>
      <c r="J14" s="722">
        <v>40714.244599999998</v>
      </c>
      <c r="K14" s="722">
        <v>125813.1804</v>
      </c>
      <c r="L14" s="722"/>
      <c r="M14" s="748"/>
      <c r="N14" s="748"/>
      <c r="O14" s="748"/>
      <c r="P14" s="748"/>
      <c r="Q14" s="748"/>
      <c r="R14" s="748"/>
      <c r="S14" s="748"/>
      <c r="T14" s="748"/>
      <c r="U14" s="748"/>
      <c r="V14" s="748"/>
      <c r="W14" s="748"/>
      <c r="X14" s="748"/>
      <c r="Y14" s="748"/>
      <c r="Z14" s="748"/>
      <c r="AA14" s="748"/>
      <c r="AB14" s="748"/>
      <c r="AC14" s="748"/>
      <c r="AD14" s="748"/>
      <c r="AE14" s="748"/>
      <c r="AF14" s="748"/>
      <c r="AG14" s="748"/>
      <c r="AH14" s="748"/>
      <c r="AI14" s="748"/>
      <c r="AJ14" s="748"/>
      <c r="AK14" s="748"/>
      <c r="AL14" s="748"/>
      <c r="AM14" s="748"/>
      <c r="AN14" s="748"/>
      <c r="AO14" s="748"/>
      <c r="AP14" s="748"/>
      <c r="AQ14" s="748"/>
      <c r="AR14" s="748"/>
      <c r="AS14" s="748"/>
      <c r="AT14" s="748"/>
      <c r="AU14" s="748"/>
      <c r="AV14" s="748"/>
      <c r="AW14" s="748"/>
      <c r="AX14" s="748"/>
      <c r="AY14" s="748"/>
      <c r="AZ14" s="748"/>
      <c r="BA14" s="748"/>
      <c r="BB14" s="748"/>
      <c r="BC14" s="748"/>
    </row>
    <row r="15" spans="1:55">
      <c r="A15" s="413">
        <v>9</v>
      </c>
      <c r="B15" s="426" t="s">
        <v>494</v>
      </c>
      <c r="C15" s="719">
        <v>115601448.0439</v>
      </c>
      <c r="D15" s="694">
        <v>98018987.305199996</v>
      </c>
      <c r="E15" s="694">
        <v>4609170.2429999998</v>
      </c>
      <c r="F15" s="722">
        <v>12973290.4957</v>
      </c>
      <c r="G15" s="722"/>
      <c r="H15" s="694">
        <v>9226817.9266999997</v>
      </c>
      <c r="I15" s="722">
        <v>262984.76390000002</v>
      </c>
      <c r="J15" s="722">
        <v>206279.68979999999</v>
      </c>
      <c r="K15" s="722">
        <v>8757553.4729999993</v>
      </c>
      <c r="L15" s="722"/>
      <c r="M15" s="748"/>
      <c r="N15" s="748"/>
      <c r="O15" s="748"/>
      <c r="P15" s="748"/>
      <c r="Q15" s="748"/>
      <c r="R15" s="748"/>
      <c r="S15" s="748"/>
      <c r="T15" s="748"/>
      <c r="U15" s="748"/>
      <c r="V15" s="748"/>
      <c r="W15" s="748"/>
      <c r="X15" s="748"/>
      <c r="Y15" s="748"/>
      <c r="Z15" s="748"/>
      <c r="AA15" s="748"/>
      <c r="AB15" s="748"/>
      <c r="AC15" s="748"/>
      <c r="AD15" s="748"/>
      <c r="AE15" s="748"/>
      <c r="AF15" s="748"/>
      <c r="AG15" s="748"/>
      <c r="AH15" s="748"/>
      <c r="AI15" s="748"/>
      <c r="AJ15" s="748"/>
      <c r="AK15" s="748"/>
      <c r="AL15" s="748"/>
      <c r="AM15" s="748"/>
      <c r="AN15" s="748"/>
      <c r="AO15" s="748"/>
      <c r="AP15" s="748"/>
      <c r="AQ15" s="748"/>
      <c r="AR15" s="748"/>
      <c r="AS15" s="748"/>
      <c r="AT15" s="748"/>
      <c r="AU15" s="748"/>
      <c r="AV15" s="748"/>
      <c r="AW15" s="748"/>
      <c r="AX15" s="748"/>
      <c r="AY15" s="748"/>
      <c r="AZ15" s="748"/>
      <c r="BA15" s="748"/>
      <c r="BB15" s="748"/>
      <c r="BC15" s="748"/>
    </row>
    <row r="16" spans="1:55">
      <c r="A16" s="413">
        <v>10</v>
      </c>
      <c r="B16" s="426" t="s">
        <v>495</v>
      </c>
      <c r="C16" s="719">
        <v>77008109.377299994</v>
      </c>
      <c r="D16" s="694">
        <v>70834533.114099994</v>
      </c>
      <c r="E16" s="694">
        <v>6173576.2631999999</v>
      </c>
      <c r="F16" s="722"/>
      <c r="G16" s="722"/>
      <c r="H16" s="694">
        <v>506836.07750000001</v>
      </c>
      <c r="I16" s="722">
        <v>174191.45310000001</v>
      </c>
      <c r="J16" s="722">
        <v>332644.62439999997</v>
      </c>
      <c r="K16" s="722"/>
      <c r="L16" s="722"/>
      <c r="M16" s="748"/>
      <c r="N16" s="748"/>
      <c r="O16" s="748"/>
      <c r="P16" s="748"/>
      <c r="Q16" s="748"/>
      <c r="R16" s="748"/>
      <c r="S16" s="748"/>
      <c r="T16" s="748"/>
      <c r="U16" s="748"/>
      <c r="V16" s="748"/>
      <c r="W16" s="748"/>
      <c r="X16" s="748"/>
      <c r="Y16" s="748"/>
      <c r="Z16" s="748"/>
      <c r="AA16" s="748"/>
      <c r="AB16" s="748"/>
      <c r="AC16" s="748"/>
      <c r="AD16" s="748"/>
      <c r="AE16" s="748"/>
      <c r="AF16" s="748"/>
      <c r="AG16" s="748"/>
      <c r="AH16" s="748"/>
      <c r="AI16" s="748"/>
      <c r="AJ16" s="748"/>
      <c r="AK16" s="748"/>
      <c r="AL16" s="748"/>
      <c r="AM16" s="748"/>
      <c r="AN16" s="748"/>
      <c r="AO16" s="748"/>
      <c r="AP16" s="748"/>
      <c r="AQ16" s="748"/>
      <c r="AR16" s="748"/>
      <c r="AS16" s="748"/>
      <c r="AT16" s="748"/>
      <c r="AU16" s="748"/>
      <c r="AV16" s="748"/>
      <c r="AW16" s="748"/>
      <c r="AX16" s="748"/>
      <c r="AY16" s="748"/>
      <c r="AZ16" s="748"/>
      <c r="BA16" s="748"/>
      <c r="BB16" s="748"/>
      <c r="BC16" s="748"/>
    </row>
    <row r="17" spans="1:55">
      <c r="A17" s="413">
        <v>11</v>
      </c>
      <c r="B17" s="426" t="s">
        <v>496</v>
      </c>
      <c r="C17" s="719">
        <v>13712463.621099999</v>
      </c>
      <c r="D17" s="694">
        <v>13398302.4211</v>
      </c>
      <c r="E17" s="694">
        <v>198368.53</v>
      </c>
      <c r="F17" s="722">
        <v>115792.67</v>
      </c>
      <c r="G17" s="722"/>
      <c r="H17" s="694">
        <v>149448.04330000002</v>
      </c>
      <c r="I17" s="722">
        <v>47231.763299999999</v>
      </c>
      <c r="J17" s="722">
        <v>5662.68</v>
      </c>
      <c r="K17" s="722">
        <v>96553.600000000006</v>
      </c>
      <c r="L17" s="722"/>
      <c r="M17" s="748"/>
      <c r="N17" s="748"/>
      <c r="O17" s="748"/>
      <c r="P17" s="748"/>
      <c r="Q17" s="748"/>
      <c r="R17" s="748"/>
      <c r="S17" s="748"/>
      <c r="T17" s="748"/>
      <c r="U17" s="748"/>
      <c r="V17" s="748"/>
      <c r="W17" s="748"/>
      <c r="X17" s="748"/>
      <c r="Y17" s="748"/>
      <c r="Z17" s="748"/>
      <c r="AA17" s="748"/>
      <c r="AB17" s="748"/>
      <c r="AC17" s="748"/>
      <c r="AD17" s="748"/>
      <c r="AE17" s="748"/>
      <c r="AF17" s="748"/>
      <c r="AG17" s="748"/>
      <c r="AH17" s="748"/>
      <c r="AI17" s="748"/>
      <c r="AJ17" s="748"/>
      <c r="AK17" s="748"/>
      <c r="AL17" s="748"/>
      <c r="AM17" s="748"/>
      <c r="AN17" s="748"/>
      <c r="AO17" s="748"/>
      <c r="AP17" s="748"/>
      <c r="AQ17" s="748"/>
      <c r="AR17" s="748"/>
      <c r="AS17" s="748"/>
      <c r="AT17" s="748"/>
      <c r="AU17" s="748"/>
      <c r="AV17" s="748"/>
      <c r="AW17" s="748"/>
      <c r="AX17" s="748"/>
      <c r="AY17" s="748"/>
      <c r="AZ17" s="748"/>
      <c r="BA17" s="748"/>
      <c r="BB17" s="748"/>
      <c r="BC17" s="748"/>
    </row>
    <row r="18" spans="1:55">
      <c r="A18" s="413">
        <v>12</v>
      </c>
      <c r="B18" s="426" t="s">
        <v>497</v>
      </c>
      <c r="C18" s="719">
        <v>127885958.53049999</v>
      </c>
      <c r="D18" s="694">
        <v>126121394.3351</v>
      </c>
      <c r="E18" s="694">
        <v>1667691.5754</v>
      </c>
      <c r="F18" s="722">
        <v>96872.62</v>
      </c>
      <c r="G18" s="722"/>
      <c r="H18" s="694">
        <v>451796.326</v>
      </c>
      <c r="I18" s="722">
        <v>310862.47369999997</v>
      </c>
      <c r="J18" s="722">
        <v>60156.722300000001</v>
      </c>
      <c r="K18" s="722">
        <v>80777.13</v>
      </c>
      <c r="L18" s="722"/>
      <c r="M18" s="748"/>
      <c r="N18" s="748"/>
      <c r="O18" s="748"/>
      <c r="P18" s="748"/>
      <c r="Q18" s="748"/>
      <c r="R18" s="748"/>
      <c r="S18" s="748"/>
      <c r="T18" s="748"/>
      <c r="U18" s="748"/>
      <c r="V18" s="748"/>
      <c r="W18" s="748"/>
      <c r="X18" s="748"/>
      <c r="Y18" s="748"/>
      <c r="Z18" s="748"/>
      <c r="AA18" s="748"/>
      <c r="AB18" s="748"/>
      <c r="AC18" s="748"/>
      <c r="AD18" s="748"/>
      <c r="AE18" s="748"/>
      <c r="AF18" s="748"/>
      <c r="AG18" s="748"/>
      <c r="AH18" s="748"/>
      <c r="AI18" s="748"/>
      <c r="AJ18" s="748"/>
      <c r="AK18" s="748"/>
      <c r="AL18" s="748"/>
      <c r="AM18" s="748"/>
      <c r="AN18" s="748"/>
      <c r="AO18" s="748"/>
      <c r="AP18" s="748"/>
      <c r="AQ18" s="748"/>
      <c r="AR18" s="748"/>
      <c r="AS18" s="748"/>
      <c r="AT18" s="748"/>
      <c r="AU18" s="748"/>
      <c r="AV18" s="748"/>
      <c r="AW18" s="748"/>
      <c r="AX18" s="748"/>
      <c r="AY18" s="748"/>
      <c r="AZ18" s="748"/>
      <c r="BA18" s="748"/>
      <c r="BB18" s="748"/>
      <c r="BC18" s="748"/>
    </row>
    <row r="19" spans="1:55">
      <c r="A19" s="413">
        <v>13</v>
      </c>
      <c r="B19" s="426" t="s">
        <v>498</v>
      </c>
      <c r="C19" s="719">
        <v>68365957.171100006</v>
      </c>
      <c r="D19" s="694">
        <v>66284185.149099998</v>
      </c>
      <c r="E19" s="694">
        <v>1983042.372</v>
      </c>
      <c r="F19" s="722">
        <v>98729.65</v>
      </c>
      <c r="G19" s="722"/>
      <c r="H19" s="694">
        <v>413193.2597</v>
      </c>
      <c r="I19" s="722">
        <v>206347.61730000001</v>
      </c>
      <c r="J19" s="722">
        <v>124520.0224</v>
      </c>
      <c r="K19" s="722">
        <v>82325.62</v>
      </c>
      <c r="L19" s="722"/>
      <c r="M19" s="748"/>
      <c r="N19" s="748"/>
      <c r="O19" s="748"/>
      <c r="P19" s="748"/>
      <c r="Q19" s="748"/>
      <c r="R19" s="748"/>
      <c r="S19" s="748"/>
      <c r="T19" s="748"/>
      <c r="U19" s="748"/>
      <c r="V19" s="748"/>
      <c r="W19" s="748"/>
      <c r="X19" s="748"/>
      <c r="Y19" s="748"/>
      <c r="Z19" s="748"/>
      <c r="AA19" s="748"/>
      <c r="AB19" s="748"/>
      <c r="AC19" s="748"/>
      <c r="AD19" s="748"/>
      <c r="AE19" s="748"/>
      <c r="AF19" s="748"/>
      <c r="AG19" s="748"/>
      <c r="AH19" s="748"/>
      <c r="AI19" s="748"/>
      <c r="AJ19" s="748"/>
      <c r="AK19" s="748"/>
      <c r="AL19" s="748"/>
      <c r="AM19" s="748"/>
      <c r="AN19" s="748"/>
      <c r="AO19" s="748"/>
      <c r="AP19" s="748"/>
      <c r="AQ19" s="748"/>
      <c r="AR19" s="748"/>
      <c r="AS19" s="748"/>
      <c r="AT19" s="748"/>
      <c r="AU19" s="748"/>
      <c r="AV19" s="748"/>
      <c r="AW19" s="748"/>
      <c r="AX19" s="748"/>
      <c r="AY19" s="748"/>
      <c r="AZ19" s="748"/>
      <c r="BA19" s="748"/>
      <c r="BB19" s="748"/>
      <c r="BC19" s="748"/>
    </row>
    <row r="20" spans="1:55">
      <c r="A20" s="413">
        <v>14</v>
      </c>
      <c r="B20" s="426" t="s">
        <v>499</v>
      </c>
      <c r="C20" s="719">
        <v>59679300.777599998</v>
      </c>
      <c r="D20" s="694">
        <v>53851651.163599998</v>
      </c>
      <c r="E20" s="694">
        <v>728278.41150000005</v>
      </c>
      <c r="F20" s="722">
        <v>4967675.2801000001</v>
      </c>
      <c r="G20" s="722">
        <v>131695.92240000001</v>
      </c>
      <c r="H20" s="694">
        <v>3470998.017</v>
      </c>
      <c r="I20" s="722">
        <v>162574.61670000001</v>
      </c>
      <c r="J20" s="722">
        <v>30733.2271</v>
      </c>
      <c r="K20" s="722">
        <v>3145994.2508</v>
      </c>
      <c r="L20" s="722">
        <v>131695.92240000001</v>
      </c>
      <c r="M20" s="748"/>
      <c r="N20" s="748"/>
      <c r="O20" s="748"/>
      <c r="P20" s="748"/>
      <c r="Q20" s="748"/>
      <c r="R20" s="748"/>
      <c r="S20" s="748"/>
      <c r="T20" s="748"/>
      <c r="U20" s="748"/>
      <c r="V20" s="748"/>
      <c r="W20" s="748"/>
      <c r="X20" s="748"/>
      <c r="Y20" s="748"/>
      <c r="Z20" s="748"/>
      <c r="AA20" s="748"/>
      <c r="AB20" s="748"/>
      <c r="AC20" s="748"/>
      <c r="AD20" s="748"/>
      <c r="AE20" s="748"/>
      <c r="AF20" s="748"/>
      <c r="AG20" s="748"/>
      <c r="AH20" s="748"/>
      <c r="AI20" s="748"/>
      <c r="AJ20" s="748"/>
      <c r="AK20" s="748"/>
      <c r="AL20" s="748"/>
      <c r="AM20" s="748"/>
      <c r="AN20" s="748"/>
      <c r="AO20" s="748"/>
      <c r="AP20" s="748"/>
      <c r="AQ20" s="748"/>
      <c r="AR20" s="748"/>
      <c r="AS20" s="748"/>
      <c r="AT20" s="748"/>
      <c r="AU20" s="748"/>
      <c r="AV20" s="748"/>
      <c r="AW20" s="748"/>
      <c r="AX20" s="748"/>
      <c r="AY20" s="748"/>
      <c r="AZ20" s="748"/>
      <c r="BA20" s="748"/>
      <c r="BB20" s="748"/>
      <c r="BC20" s="748"/>
    </row>
    <row r="21" spans="1:55">
      <c r="A21" s="413">
        <v>15</v>
      </c>
      <c r="B21" s="426" t="s">
        <v>500</v>
      </c>
      <c r="C21" s="719">
        <v>18296627.423300002</v>
      </c>
      <c r="D21" s="694">
        <v>17534428.061700001</v>
      </c>
      <c r="E21" s="694">
        <v>656730.86589999998</v>
      </c>
      <c r="F21" s="722">
        <v>105468.4957</v>
      </c>
      <c r="G21" s="722"/>
      <c r="H21" s="694">
        <v>173600.98050000001</v>
      </c>
      <c r="I21" s="722">
        <v>74302.146999999997</v>
      </c>
      <c r="J21" s="722">
        <v>36331.4974</v>
      </c>
      <c r="K21" s="722">
        <v>62967.3361</v>
      </c>
      <c r="L21" s="722"/>
      <c r="M21" s="748"/>
      <c r="N21" s="748"/>
      <c r="O21" s="748"/>
      <c r="P21" s="748"/>
      <c r="Q21" s="748"/>
      <c r="R21" s="748"/>
      <c r="S21" s="748"/>
      <c r="T21" s="748"/>
      <c r="U21" s="748"/>
      <c r="V21" s="748"/>
      <c r="W21" s="748"/>
      <c r="X21" s="748"/>
      <c r="Y21" s="748"/>
      <c r="Z21" s="748"/>
      <c r="AA21" s="748"/>
      <c r="AB21" s="748"/>
      <c r="AC21" s="748"/>
      <c r="AD21" s="748"/>
      <c r="AE21" s="748"/>
      <c r="AF21" s="748"/>
      <c r="AG21" s="748"/>
      <c r="AH21" s="748"/>
      <c r="AI21" s="748"/>
      <c r="AJ21" s="748"/>
      <c r="AK21" s="748"/>
      <c r="AL21" s="748"/>
      <c r="AM21" s="748"/>
      <c r="AN21" s="748"/>
      <c r="AO21" s="748"/>
      <c r="AP21" s="748"/>
      <c r="AQ21" s="748"/>
      <c r="AR21" s="748"/>
      <c r="AS21" s="748"/>
      <c r="AT21" s="748"/>
      <c r="AU21" s="748"/>
      <c r="AV21" s="748"/>
      <c r="AW21" s="748"/>
      <c r="AX21" s="748"/>
      <c r="AY21" s="748"/>
      <c r="AZ21" s="748"/>
      <c r="BA21" s="748"/>
      <c r="BB21" s="748"/>
      <c r="BC21" s="748"/>
    </row>
    <row r="22" spans="1:55">
      <c r="A22" s="413">
        <v>16</v>
      </c>
      <c r="B22" s="426" t="s">
        <v>501</v>
      </c>
      <c r="C22" s="719">
        <v>965974.83759999997</v>
      </c>
      <c r="D22" s="694">
        <v>965974.83759999997</v>
      </c>
      <c r="E22" s="694"/>
      <c r="F22" s="722"/>
      <c r="G22" s="722"/>
      <c r="H22" s="694">
        <v>6484.2619000000004</v>
      </c>
      <c r="I22" s="722">
        <v>6484.2619000000004</v>
      </c>
      <c r="J22" s="722"/>
      <c r="K22" s="722"/>
      <c r="L22" s="722"/>
      <c r="M22" s="748"/>
      <c r="N22" s="748"/>
      <c r="O22" s="748"/>
      <c r="P22" s="748"/>
      <c r="Q22" s="748"/>
      <c r="R22" s="748"/>
      <c r="S22" s="748"/>
      <c r="T22" s="748"/>
      <c r="U22" s="748"/>
      <c r="V22" s="748"/>
      <c r="W22" s="748"/>
      <c r="X22" s="748"/>
      <c r="Y22" s="748"/>
      <c r="Z22" s="748"/>
      <c r="AA22" s="748"/>
      <c r="AB22" s="748"/>
      <c r="AC22" s="748"/>
      <c r="AD22" s="748"/>
      <c r="AE22" s="748"/>
      <c r="AF22" s="748"/>
      <c r="AG22" s="748"/>
      <c r="AH22" s="748"/>
      <c r="AI22" s="748"/>
      <c r="AJ22" s="748"/>
      <c r="AK22" s="748"/>
      <c r="AL22" s="748"/>
      <c r="AM22" s="748"/>
      <c r="AN22" s="748"/>
      <c r="AO22" s="748"/>
      <c r="AP22" s="748"/>
      <c r="AQ22" s="748"/>
      <c r="AR22" s="748"/>
      <c r="AS22" s="748"/>
      <c r="AT22" s="748"/>
      <c r="AU22" s="748"/>
      <c r="AV22" s="748"/>
      <c r="AW22" s="748"/>
      <c r="AX22" s="748"/>
      <c r="AY22" s="748"/>
      <c r="AZ22" s="748"/>
      <c r="BA22" s="748"/>
      <c r="BB22" s="748"/>
      <c r="BC22" s="748"/>
    </row>
    <row r="23" spans="1:55">
      <c r="A23" s="413">
        <v>17</v>
      </c>
      <c r="B23" s="426" t="s">
        <v>502</v>
      </c>
      <c r="C23" s="719">
        <v>1436832.69</v>
      </c>
      <c r="D23" s="694">
        <v>1436832.69</v>
      </c>
      <c r="E23" s="694"/>
      <c r="F23" s="722"/>
      <c r="G23" s="722"/>
      <c r="H23" s="694">
        <v>13727.38</v>
      </c>
      <c r="I23" s="722">
        <v>13727.38</v>
      </c>
      <c r="J23" s="722"/>
      <c r="K23" s="722"/>
      <c r="L23" s="722"/>
      <c r="M23" s="748"/>
      <c r="N23" s="748"/>
      <c r="O23" s="748"/>
      <c r="P23" s="748"/>
      <c r="Q23" s="748"/>
      <c r="R23" s="748"/>
      <c r="S23" s="748"/>
      <c r="T23" s="748"/>
      <c r="U23" s="748"/>
      <c r="V23" s="748"/>
      <c r="W23" s="748"/>
      <c r="X23" s="748"/>
      <c r="Y23" s="748"/>
      <c r="Z23" s="748"/>
      <c r="AA23" s="748"/>
      <c r="AB23" s="748"/>
      <c r="AC23" s="748"/>
      <c r="AD23" s="748"/>
      <c r="AE23" s="748"/>
      <c r="AF23" s="748"/>
      <c r="AG23" s="748"/>
      <c r="AH23" s="748"/>
      <c r="AI23" s="748"/>
      <c r="AJ23" s="748"/>
      <c r="AK23" s="748"/>
      <c r="AL23" s="748"/>
      <c r="AM23" s="748"/>
      <c r="AN23" s="748"/>
      <c r="AO23" s="748"/>
      <c r="AP23" s="748"/>
      <c r="AQ23" s="748"/>
      <c r="AR23" s="748"/>
      <c r="AS23" s="748"/>
      <c r="AT23" s="748"/>
      <c r="AU23" s="748"/>
      <c r="AV23" s="748"/>
      <c r="AW23" s="748"/>
      <c r="AX23" s="748"/>
      <c r="AY23" s="748"/>
      <c r="AZ23" s="748"/>
      <c r="BA23" s="748"/>
      <c r="BB23" s="748"/>
      <c r="BC23" s="748"/>
    </row>
    <row r="24" spans="1:55">
      <c r="A24" s="413">
        <v>18</v>
      </c>
      <c r="B24" s="426" t="s">
        <v>503</v>
      </c>
      <c r="C24" s="719">
        <v>11654179.568399999</v>
      </c>
      <c r="D24" s="694">
        <v>11332260.5384</v>
      </c>
      <c r="E24" s="694">
        <v>321919.03000000003</v>
      </c>
      <c r="F24" s="722"/>
      <c r="G24" s="722"/>
      <c r="H24" s="694">
        <v>49214.319600000003</v>
      </c>
      <c r="I24" s="722">
        <v>25614.2896</v>
      </c>
      <c r="J24" s="722">
        <v>23600.03</v>
      </c>
      <c r="K24" s="722"/>
      <c r="L24" s="722"/>
      <c r="M24" s="748"/>
      <c r="N24" s="748"/>
      <c r="O24" s="748"/>
      <c r="P24" s="748"/>
      <c r="Q24" s="748"/>
      <c r="R24" s="748"/>
      <c r="S24" s="748"/>
      <c r="T24" s="748"/>
      <c r="U24" s="748"/>
      <c r="V24" s="748"/>
      <c r="W24" s="748"/>
      <c r="X24" s="748"/>
      <c r="Y24" s="748"/>
      <c r="Z24" s="748"/>
      <c r="AA24" s="748"/>
      <c r="AB24" s="748"/>
      <c r="AC24" s="748"/>
      <c r="AD24" s="748"/>
      <c r="AE24" s="748"/>
      <c r="AF24" s="748"/>
      <c r="AG24" s="748"/>
      <c r="AH24" s="748"/>
      <c r="AI24" s="748"/>
      <c r="AJ24" s="748"/>
      <c r="AK24" s="748"/>
      <c r="AL24" s="748"/>
      <c r="AM24" s="748"/>
      <c r="AN24" s="748"/>
      <c r="AO24" s="748"/>
      <c r="AP24" s="748"/>
      <c r="AQ24" s="748"/>
      <c r="AR24" s="748"/>
      <c r="AS24" s="748"/>
      <c r="AT24" s="748"/>
      <c r="AU24" s="748"/>
      <c r="AV24" s="748"/>
      <c r="AW24" s="748"/>
      <c r="AX24" s="748"/>
      <c r="AY24" s="748"/>
      <c r="AZ24" s="748"/>
      <c r="BA24" s="748"/>
      <c r="BB24" s="748"/>
      <c r="BC24" s="748"/>
    </row>
    <row r="25" spans="1:55">
      <c r="A25" s="413">
        <v>19</v>
      </c>
      <c r="B25" s="426" t="s">
        <v>504</v>
      </c>
      <c r="C25" s="719">
        <v>1303163.4169999999</v>
      </c>
      <c r="D25" s="694">
        <v>1303163.4169999999</v>
      </c>
      <c r="E25" s="694"/>
      <c r="F25" s="722"/>
      <c r="G25" s="722"/>
      <c r="H25" s="694">
        <v>1672.636</v>
      </c>
      <c r="I25" s="722">
        <v>1672.636</v>
      </c>
      <c r="J25" s="722"/>
      <c r="K25" s="722"/>
      <c r="L25" s="722"/>
      <c r="M25" s="748"/>
      <c r="N25" s="748"/>
      <c r="O25" s="748"/>
      <c r="P25" s="748"/>
      <c r="Q25" s="748"/>
      <c r="R25" s="748"/>
      <c r="S25" s="748"/>
      <c r="T25" s="748"/>
      <c r="U25" s="748"/>
      <c r="V25" s="748"/>
      <c r="W25" s="748"/>
      <c r="X25" s="748"/>
      <c r="Y25" s="748"/>
      <c r="Z25" s="748"/>
      <c r="AA25" s="748"/>
      <c r="AB25" s="748"/>
      <c r="AC25" s="748"/>
      <c r="AD25" s="748"/>
      <c r="AE25" s="748"/>
      <c r="AF25" s="748"/>
      <c r="AG25" s="748"/>
      <c r="AH25" s="748"/>
      <c r="AI25" s="748"/>
      <c r="AJ25" s="748"/>
      <c r="AK25" s="748"/>
      <c r="AL25" s="748"/>
      <c r="AM25" s="748"/>
      <c r="AN25" s="748"/>
      <c r="AO25" s="748"/>
      <c r="AP25" s="748"/>
      <c r="AQ25" s="748"/>
      <c r="AR25" s="748"/>
      <c r="AS25" s="748"/>
      <c r="AT25" s="748"/>
      <c r="AU25" s="748"/>
      <c r="AV25" s="748"/>
      <c r="AW25" s="748"/>
      <c r="AX25" s="748"/>
      <c r="AY25" s="748"/>
      <c r="AZ25" s="748"/>
      <c r="BA25" s="748"/>
      <c r="BB25" s="748"/>
      <c r="BC25" s="748"/>
    </row>
    <row r="26" spans="1:55">
      <c r="A26" s="413">
        <v>20</v>
      </c>
      <c r="B26" s="426" t="s">
        <v>505</v>
      </c>
      <c r="C26" s="719">
        <v>65107610.376600005</v>
      </c>
      <c r="D26" s="694">
        <v>65021287.276600003</v>
      </c>
      <c r="E26" s="694">
        <v>86323.1</v>
      </c>
      <c r="F26" s="722"/>
      <c r="G26" s="722"/>
      <c r="H26" s="694">
        <v>120680.1001</v>
      </c>
      <c r="I26" s="722">
        <v>120131.7301</v>
      </c>
      <c r="J26" s="722">
        <v>548.37</v>
      </c>
      <c r="K26" s="722"/>
      <c r="L26" s="722"/>
      <c r="M26" s="748"/>
      <c r="N26" s="748"/>
      <c r="O26" s="748"/>
      <c r="P26" s="748"/>
      <c r="Q26" s="748"/>
      <c r="R26" s="748"/>
      <c r="S26" s="748"/>
      <c r="T26" s="748"/>
      <c r="U26" s="748"/>
      <c r="V26" s="748"/>
      <c r="W26" s="748"/>
      <c r="X26" s="748"/>
      <c r="Y26" s="748"/>
      <c r="Z26" s="748"/>
      <c r="AA26" s="748"/>
      <c r="AB26" s="748"/>
      <c r="AC26" s="748"/>
      <c r="AD26" s="748"/>
      <c r="AE26" s="748"/>
      <c r="AF26" s="748"/>
      <c r="AG26" s="748"/>
      <c r="AH26" s="748"/>
      <c r="AI26" s="748"/>
      <c r="AJ26" s="748"/>
      <c r="AK26" s="748"/>
      <c r="AL26" s="748"/>
      <c r="AM26" s="748"/>
      <c r="AN26" s="748"/>
      <c r="AO26" s="748"/>
      <c r="AP26" s="748"/>
      <c r="AQ26" s="748"/>
      <c r="AR26" s="748"/>
      <c r="AS26" s="748"/>
      <c r="AT26" s="748"/>
      <c r="AU26" s="748"/>
      <c r="AV26" s="748"/>
      <c r="AW26" s="748"/>
      <c r="AX26" s="748"/>
      <c r="AY26" s="748"/>
      <c r="AZ26" s="748"/>
      <c r="BA26" s="748"/>
      <c r="BB26" s="748"/>
      <c r="BC26" s="748"/>
    </row>
    <row r="27" spans="1:55">
      <c r="A27" s="413">
        <v>21</v>
      </c>
      <c r="B27" s="426" t="s">
        <v>506</v>
      </c>
      <c r="C27" s="719">
        <v>33963364.022399999</v>
      </c>
      <c r="D27" s="694">
        <v>33509954.105099998</v>
      </c>
      <c r="E27" s="694">
        <v>430039.17420000001</v>
      </c>
      <c r="F27" s="722">
        <v>23370.7431</v>
      </c>
      <c r="G27" s="722"/>
      <c r="H27" s="694">
        <v>101282.16219999999</v>
      </c>
      <c r="I27" s="722">
        <v>73508.614600000001</v>
      </c>
      <c r="J27" s="722">
        <v>20676.7</v>
      </c>
      <c r="K27" s="722">
        <v>7096.8476000000001</v>
      </c>
      <c r="L27" s="722"/>
      <c r="M27" s="748"/>
      <c r="N27" s="748"/>
      <c r="O27" s="748"/>
      <c r="P27" s="748"/>
      <c r="Q27" s="748"/>
      <c r="R27" s="748"/>
      <c r="S27" s="748"/>
      <c r="T27" s="748"/>
      <c r="U27" s="748"/>
      <c r="V27" s="748"/>
      <c r="W27" s="748"/>
      <c r="X27" s="748"/>
      <c r="Y27" s="748"/>
      <c r="Z27" s="748"/>
      <c r="AA27" s="748"/>
      <c r="AB27" s="748"/>
      <c r="AC27" s="748"/>
      <c r="AD27" s="748"/>
      <c r="AE27" s="748"/>
      <c r="AF27" s="748"/>
      <c r="AG27" s="748"/>
      <c r="AH27" s="748"/>
      <c r="AI27" s="748"/>
      <c r="AJ27" s="748"/>
      <c r="AK27" s="748"/>
      <c r="AL27" s="748"/>
      <c r="AM27" s="748"/>
      <c r="AN27" s="748"/>
      <c r="AO27" s="748"/>
      <c r="AP27" s="748"/>
      <c r="AQ27" s="748"/>
      <c r="AR27" s="748"/>
      <c r="AS27" s="748"/>
      <c r="AT27" s="748"/>
      <c r="AU27" s="748"/>
      <c r="AV27" s="748"/>
      <c r="AW27" s="748"/>
      <c r="AX27" s="748"/>
      <c r="AY27" s="748"/>
      <c r="AZ27" s="748"/>
      <c r="BA27" s="748"/>
      <c r="BB27" s="748"/>
      <c r="BC27" s="748"/>
    </row>
    <row r="28" spans="1:55">
      <c r="A28" s="413">
        <v>22</v>
      </c>
      <c r="B28" s="426" t="s">
        <v>507</v>
      </c>
      <c r="C28" s="719">
        <v>19097129.828299999</v>
      </c>
      <c r="D28" s="694">
        <v>19097129.828299999</v>
      </c>
      <c r="E28" s="694"/>
      <c r="F28" s="722"/>
      <c r="G28" s="722"/>
      <c r="H28" s="694">
        <v>25049.400600000001</v>
      </c>
      <c r="I28" s="722">
        <v>25049.400600000001</v>
      </c>
      <c r="J28" s="722"/>
      <c r="K28" s="722"/>
      <c r="L28" s="722"/>
      <c r="M28" s="748"/>
      <c r="N28" s="748"/>
      <c r="O28" s="748"/>
      <c r="P28" s="748"/>
      <c r="Q28" s="748"/>
      <c r="R28" s="748"/>
      <c r="S28" s="748"/>
      <c r="T28" s="748"/>
      <c r="U28" s="748"/>
      <c r="V28" s="748"/>
      <c r="W28" s="748"/>
      <c r="X28" s="748"/>
      <c r="Y28" s="748"/>
      <c r="Z28" s="748"/>
      <c r="AA28" s="748"/>
      <c r="AB28" s="748"/>
      <c r="AC28" s="748"/>
      <c r="AD28" s="748"/>
      <c r="AE28" s="748"/>
      <c r="AF28" s="748"/>
      <c r="AG28" s="748"/>
      <c r="AH28" s="748"/>
      <c r="AI28" s="748"/>
      <c r="AJ28" s="748"/>
      <c r="AK28" s="748"/>
      <c r="AL28" s="748"/>
      <c r="AM28" s="748"/>
      <c r="AN28" s="748"/>
      <c r="AO28" s="748"/>
      <c r="AP28" s="748"/>
      <c r="AQ28" s="748"/>
      <c r="AR28" s="748"/>
      <c r="AS28" s="748"/>
      <c r="AT28" s="748"/>
      <c r="AU28" s="748"/>
      <c r="AV28" s="748"/>
      <c r="AW28" s="748"/>
      <c r="AX28" s="748"/>
      <c r="AY28" s="748"/>
      <c r="AZ28" s="748"/>
      <c r="BA28" s="748"/>
      <c r="BB28" s="748"/>
      <c r="BC28" s="748"/>
    </row>
    <row r="29" spans="1:55">
      <c r="A29" s="413">
        <v>23</v>
      </c>
      <c r="B29" s="426" t="s">
        <v>508</v>
      </c>
      <c r="C29" s="719">
        <v>171042407.0835</v>
      </c>
      <c r="D29" s="694">
        <v>160570414.12</v>
      </c>
      <c r="E29" s="694">
        <v>3995977.3476999998</v>
      </c>
      <c r="F29" s="722">
        <v>6476015.6157999998</v>
      </c>
      <c r="G29" s="722"/>
      <c r="H29" s="694">
        <v>4826176.0491000004</v>
      </c>
      <c r="I29" s="722">
        <v>693161.1888</v>
      </c>
      <c r="J29" s="722">
        <v>99549.437600000005</v>
      </c>
      <c r="K29" s="722">
        <v>4033465.4227</v>
      </c>
      <c r="L29" s="722"/>
      <c r="M29" s="748"/>
      <c r="N29" s="748"/>
      <c r="O29" s="748"/>
      <c r="P29" s="748"/>
      <c r="Q29" s="748"/>
      <c r="R29" s="748"/>
      <c r="S29" s="748"/>
      <c r="T29" s="748"/>
      <c r="U29" s="748"/>
      <c r="V29" s="748"/>
      <c r="W29" s="748"/>
      <c r="X29" s="748"/>
      <c r="Y29" s="748"/>
      <c r="Z29" s="748"/>
      <c r="AA29" s="748"/>
      <c r="AB29" s="748"/>
      <c r="AC29" s="748"/>
      <c r="AD29" s="748"/>
      <c r="AE29" s="748"/>
      <c r="AF29" s="748"/>
      <c r="AG29" s="748"/>
      <c r="AH29" s="748"/>
      <c r="AI29" s="748"/>
      <c r="AJ29" s="748"/>
      <c r="AK29" s="748"/>
      <c r="AL29" s="748"/>
      <c r="AM29" s="748"/>
      <c r="AN29" s="748"/>
      <c r="AO29" s="748"/>
      <c r="AP29" s="748"/>
      <c r="AQ29" s="748"/>
      <c r="AR29" s="748"/>
      <c r="AS29" s="748"/>
      <c r="AT29" s="748"/>
      <c r="AU29" s="748"/>
      <c r="AV29" s="748"/>
      <c r="AW29" s="748"/>
      <c r="AX29" s="748"/>
      <c r="AY29" s="748"/>
      <c r="AZ29" s="748"/>
      <c r="BA29" s="748"/>
      <c r="BB29" s="748"/>
      <c r="BC29" s="748"/>
    </row>
    <row r="30" spans="1:55">
      <c r="A30" s="413">
        <v>24</v>
      </c>
      <c r="B30" s="426" t="s">
        <v>509</v>
      </c>
      <c r="C30" s="719">
        <v>35869933.982100002</v>
      </c>
      <c r="D30" s="694">
        <v>33091698.999000002</v>
      </c>
      <c r="E30" s="694">
        <v>913850.91720000003</v>
      </c>
      <c r="F30" s="722">
        <v>1864384.0659</v>
      </c>
      <c r="G30" s="722"/>
      <c r="H30" s="694">
        <v>2030046.7881</v>
      </c>
      <c r="I30" s="722">
        <v>164192.60949999999</v>
      </c>
      <c r="J30" s="722">
        <v>16389.422500000001</v>
      </c>
      <c r="K30" s="722">
        <v>1849464.7561000001</v>
      </c>
      <c r="L30" s="722"/>
      <c r="M30" s="748"/>
      <c r="N30" s="748"/>
      <c r="O30" s="748"/>
      <c r="P30" s="748"/>
      <c r="Q30" s="748"/>
      <c r="R30" s="748"/>
      <c r="S30" s="748"/>
      <c r="T30" s="748"/>
      <c r="U30" s="748"/>
      <c r="V30" s="748"/>
      <c r="W30" s="748"/>
      <c r="X30" s="748"/>
      <c r="Y30" s="748"/>
      <c r="Z30" s="748"/>
      <c r="AA30" s="748"/>
      <c r="AB30" s="748"/>
      <c r="AC30" s="748"/>
      <c r="AD30" s="748"/>
      <c r="AE30" s="748"/>
      <c r="AF30" s="748"/>
      <c r="AG30" s="748"/>
      <c r="AH30" s="748"/>
      <c r="AI30" s="748"/>
      <c r="AJ30" s="748"/>
      <c r="AK30" s="748"/>
      <c r="AL30" s="748"/>
      <c r="AM30" s="748"/>
      <c r="AN30" s="748"/>
      <c r="AO30" s="748"/>
      <c r="AP30" s="748"/>
      <c r="AQ30" s="748"/>
      <c r="AR30" s="748"/>
      <c r="AS30" s="748"/>
      <c r="AT30" s="748"/>
      <c r="AU30" s="748"/>
      <c r="AV30" s="748"/>
      <c r="AW30" s="748"/>
      <c r="AX30" s="748"/>
      <c r="AY30" s="748"/>
      <c r="AZ30" s="748"/>
      <c r="BA30" s="748"/>
      <c r="BB30" s="748"/>
      <c r="BC30" s="748"/>
    </row>
    <row r="31" spans="1:55">
      <c r="A31" s="413">
        <v>25</v>
      </c>
      <c r="B31" s="426" t="s">
        <v>510</v>
      </c>
      <c r="C31" s="719">
        <v>5125664.5508000003</v>
      </c>
      <c r="D31" s="694">
        <v>4571171.6102999998</v>
      </c>
      <c r="E31" s="694">
        <v>463995.38689999998</v>
      </c>
      <c r="F31" s="722">
        <v>90497.553599999999</v>
      </c>
      <c r="G31" s="722"/>
      <c r="H31" s="694">
        <v>142101.4608</v>
      </c>
      <c r="I31" s="722">
        <v>43581.377999999997</v>
      </c>
      <c r="J31" s="722">
        <v>33481.137199999997</v>
      </c>
      <c r="K31" s="722">
        <v>65038.945599999999</v>
      </c>
      <c r="L31" s="722"/>
      <c r="M31" s="748"/>
      <c r="N31" s="748"/>
      <c r="O31" s="748"/>
      <c r="P31" s="748"/>
      <c r="Q31" s="748"/>
      <c r="R31" s="748"/>
      <c r="S31" s="748"/>
      <c r="T31" s="748"/>
      <c r="U31" s="748"/>
      <c r="V31" s="748"/>
      <c r="W31" s="748"/>
      <c r="X31" s="748"/>
      <c r="Y31" s="748"/>
      <c r="Z31" s="748"/>
      <c r="AA31" s="748"/>
      <c r="AB31" s="748"/>
      <c r="AC31" s="748"/>
      <c r="AD31" s="748"/>
      <c r="AE31" s="748"/>
      <c r="AF31" s="748"/>
      <c r="AG31" s="748"/>
      <c r="AH31" s="748"/>
      <c r="AI31" s="748"/>
      <c r="AJ31" s="748"/>
      <c r="AK31" s="748"/>
      <c r="AL31" s="748"/>
      <c r="AM31" s="748"/>
      <c r="AN31" s="748"/>
      <c r="AO31" s="748"/>
      <c r="AP31" s="748"/>
      <c r="AQ31" s="748"/>
      <c r="AR31" s="748"/>
      <c r="AS31" s="748"/>
      <c r="AT31" s="748"/>
      <c r="AU31" s="748"/>
      <c r="AV31" s="748"/>
      <c r="AW31" s="748"/>
      <c r="AX31" s="748"/>
      <c r="AY31" s="748"/>
      <c r="AZ31" s="748"/>
      <c r="BA31" s="748"/>
      <c r="BB31" s="748"/>
      <c r="BC31" s="748"/>
    </row>
    <row r="32" spans="1:55">
      <c r="A32" s="413">
        <v>26</v>
      </c>
      <c r="B32" s="426" t="s">
        <v>566</v>
      </c>
      <c r="C32" s="719">
        <v>83654966.30309999</v>
      </c>
      <c r="D32" s="694">
        <v>77963517.087200001</v>
      </c>
      <c r="E32" s="694">
        <v>4438106.4836999997</v>
      </c>
      <c r="F32" s="722">
        <v>1253342.7322</v>
      </c>
      <c r="G32" s="722"/>
      <c r="H32" s="694">
        <v>1731870.7307</v>
      </c>
      <c r="I32" s="722">
        <v>985456.48109999998</v>
      </c>
      <c r="J32" s="722">
        <v>197246.96859999999</v>
      </c>
      <c r="K32" s="722">
        <v>549167.28099999996</v>
      </c>
      <c r="L32" s="722"/>
      <c r="M32" s="748"/>
      <c r="N32" s="748"/>
      <c r="O32" s="748"/>
      <c r="P32" s="748"/>
      <c r="Q32" s="748"/>
      <c r="R32" s="748"/>
      <c r="S32" s="748"/>
      <c r="T32" s="748"/>
      <c r="U32" s="748"/>
      <c r="V32" s="748"/>
      <c r="W32" s="748"/>
      <c r="X32" s="748"/>
      <c r="Y32" s="748"/>
      <c r="Z32" s="748"/>
      <c r="AA32" s="748"/>
      <c r="AB32" s="748"/>
      <c r="AC32" s="748"/>
      <c r="AD32" s="748"/>
      <c r="AE32" s="748"/>
      <c r="AF32" s="748"/>
      <c r="AG32" s="748"/>
      <c r="AH32" s="748"/>
      <c r="AI32" s="748"/>
      <c r="AJ32" s="748"/>
      <c r="AK32" s="748"/>
      <c r="AL32" s="748"/>
      <c r="AM32" s="748"/>
      <c r="AN32" s="748"/>
      <c r="AO32" s="748"/>
      <c r="AP32" s="748"/>
      <c r="AQ32" s="748"/>
      <c r="AR32" s="748"/>
      <c r="AS32" s="748"/>
      <c r="AT32" s="748"/>
      <c r="AU32" s="748"/>
      <c r="AV32" s="748"/>
      <c r="AW32" s="748"/>
      <c r="AX32" s="748"/>
      <c r="AY32" s="748"/>
      <c r="AZ32" s="748"/>
      <c r="BA32" s="748"/>
      <c r="BB32" s="748"/>
      <c r="BC32" s="748"/>
    </row>
    <row r="33" spans="1:55">
      <c r="A33" s="413">
        <v>27</v>
      </c>
      <c r="B33" s="469" t="s">
        <v>66</v>
      </c>
      <c r="C33" s="723">
        <v>1409577204.0383</v>
      </c>
      <c r="D33" s="696">
        <v>1322191508.4402001</v>
      </c>
      <c r="E33" s="696">
        <v>53573657.650300004</v>
      </c>
      <c r="F33" s="724">
        <v>33680342.025399998</v>
      </c>
      <c r="G33" s="724">
        <v>131695.92240000001</v>
      </c>
      <c r="H33" s="696">
        <v>30451144.060200006</v>
      </c>
      <c r="I33" s="724">
        <v>5107499.6298999991</v>
      </c>
      <c r="J33" s="724">
        <v>1816912.017</v>
      </c>
      <c r="K33" s="724">
        <v>23395036.490899999</v>
      </c>
      <c r="L33" s="724">
        <v>131695.92240000001</v>
      </c>
      <c r="M33" s="748"/>
      <c r="N33" s="748"/>
      <c r="O33" s="748"/>
      <c r="P33" s="748"/>
      <c r="Q33" s="748"/>
      <c r="R33" s="748"/>
      <c r="S33" s="748"/>
      <c r="T33" s="748"/>
      <c r="U33" s="748"/>
      <c r="V33" s="748"/>
      <c r="W33" s="748"/>
      <c r="X33" s="748"/>
      <c r="Y33" s="748"/>
      <c r="Z33" s="748"/>
      <c r="AA33" s="748"/>
      <c r="AB33" s="748"/>
      <c r="AC33" s="748"/>
      <c r="AD33" s="748"/>
      <c r="AE33" s="748"/>
      <c r="AF33" s="748"/>
      <c r="AG33" s="748"/>
      <c r="AH33" s="748"/>
      <c r="AI33" s="748"/>
      <c r="AJ33" s="748"/>
      <c r="AK33" s="748"/>
      <c r="AL33" s="748"/>
      <c r="AM33" s="748"/>
      <c r="AN33" s="748"/>
      <c r="AO33" s="748"/>
      <c r="AP33" s="748"/>
      <c r="AQ33" s="748"/>
      <c r="AR33" s="748"/>
      <c r="AS33" s="748"/>
      <c r="AT33" s="748"/>
      <c r="AU33" s="748"/>
      <c r="AV33" s="748"/>
      <c r="AW33" s="748"/>
      <c r="AX33" s="748"/>
      <c r="AY33" s="748"/>
      <c r="AZ33" s="748"/>
      <c r="BA33" s="748"/>
      <c r="BB33" s="748"/>
      <c r="BC33" s="748"/>
    </row>
    <row r="35" spans="1:55">
      <c r="B35" s="468"/>
      <c r="C35" s="468"/>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2" tint="-9.9978637043366805E-2"/>
  </sheetPr>
  <dimension ref="A1:K27"/>
  <sheetViews>
    <sheetView showGridLines="0" zoomScale="80" zoomScaleNormal="80" workbookViewId="0">
      <selection activeCell="F31" sqref="F31"/>
    </sheetView>
  </sheetViews>
  <sheetFormatPr defaultColWidth="8.85546875" defaultRowHeight="12"/>
  <cols>
    <col min="1" max="1" width="11.85546875" style="327" bestFit="1" customWidth="1"/>
    <col min="2" max="2" width="165.140625" style="327" customWidth="1"/>
    <col min="3" max="11" width="28.140625" style="327" customWidth="1"/>
    <col min="12" max="16384" width="8.85546875" style="327"/>
  </cols>
  <sheetData>
    <row r="1" spans="1:11" s="320" customFormat="1" ht="13.5">
      <c r="A1" s="319" t="s">
        <v>97</v>
      </c>
      <c r="B1" s="236" t="str">
        <f>Info!C2</f>
        <v>სს პროკრედიტ ბანკი</v>
      </c>
      <c r="C1" s="423"/>
      <c r="D1" s="423"/>
      <c r="E1" s="423"/>
      <c r="F1" s="423"/>
      <c r="G1" s="423"/>
      <c r="H1" s="423"/>
      <c r="I1" s="423"/>
      <c r="J1" s="423"/>
      <c r="K1" s="423"/>
    </row>
    <row r="2" spans="1:11" s="320" customFormat="1" ht="12.75">
      <c r="A2" s="319" t="s">
        <v>98</v>
      </c>
      <c r="B2" s="322">
        <f>'1. key ratios'!B2</f>
        <v>46022</v>
      </c>
      <c r="C2" s="423"/>
      <c r="D2" s="423"/>
      <c r="E2" s="423"/>
      <c r="F2" s="423"/>
      <c r="G2" s="423"/>
      <c r="H2" s="423"/>
      <c r="I2" s="423"/>
      <c r="J2" s="423"/>
      <c r="K2" s="423"/>
    </row>
    <row r="3" spans="1:11" s="320" customFormat="1" ht="12.75">
      <c r="A3" s="321" t="s">
        <v>567</v>
      </c>
      <c r="B3" s="423"/>
      <c r="C3" s="423"/>
      <c r="D3" s="423"/>
      <c r="E3" s="423"/>
      <c r="F3" s="423"/>
      <c r="G3" s="423"/>
      <c r="H3" s="423"/>
      <c r="I3" s="423"/>
      <c r="J3" s="423"/>
      <c r="K3" s="423"/>
    </row>
    <row r="4" spans="1:11">
      <c r="A4" s="474"/>
      <c r="B4" s="474"/>
      <c r="C4" s="473" t="s">
        <v>471</v>
      </c>
      <c r="D4" s="473" t="s">
        <v>472</v>
      </c>
      <c r="E4" s="473" t="s">
        <v>473</v>
      </c>
      <c r="F4" s="473" t="s">
        <v>474</v>
      </c>
      <c r="G4" s="473" t="s">
        <v>475</v>
      </c>
      <c r="H4" s="473" t="s">
        <v>476</v>
      </c>
      <c r="I4" s="473" t="s">
        <v>477</v>
      </c>
      <c r="J4" s="473" t="s">
        <v>478</v>
      </c>
      <c r="K4" s="473" t="s">
        <v>479</v>
      </c>
    </row>
    <row r="5" spans="1:11" ht="104.1" customHeight="1">
      <c r="A5" s="872" t="s">
        <v>874</v>
      </c>
      <c r="B5" s="873"/>
      <c r="C5" s="472" t="s">
        <v>568</v>
      </c>
      <c r="D5" s="472" t="s">
        <v>561</v>
      </c>
      <c r="E5" s="472" t="s">
        <v>562</v>
      </c>
      <c r="F5" s="472" t="s">
        <v>873</v>
      </c>
      <c r="G5" s="472" t="s">
        <v>569</v>
      </c>
      <c r="H5" s="472" t="s">
        <v>570</v>
      </c>
      <c r="I5" s="472" t="s">
        <v>571</v>
      </c>
      <c r="J5" s="472" t="s">
        <v>572</v>
      </c>
      <c r="K5" s="472" t="s">
        <v>573</v>
      </c>
    </row>
    <row r="6" spans="1:11" ht="12.75">
      <c r="A6" s="413">
        <v>1</v>
      </c>
      <c r="B6" s="413" t="s">
        <v>574</v>
      </c>
      <c r="C6" s="694">
        <v>19126329.057500001</v>
      </c>
      <c r="D6" s="694">
        <v>30100929.02</v>
      </c>
      <c r="E6" s="694">
        <v>32860737.478399999</v>
      </c>
      <c r="F6" s="694">
        <v>0</v>
      </c>
      <c r="G6" s="694">
        <v>1180604072.7943001</v>
      </c>
      <c r="H6" s="694">
        <v>0</v>
      </c>
      <c r="I6" s="694">
        <v>46635748.191600002</v>
      </c>
      <c r="J6" s="694">
        <v>62881617.943499997</v>
      </c>
      <c r="K6" s="694">
        <v>37367769.553000003</v>
      </c>
    </row>
    <row r="7" spans="1:11" ht="12.75">
      <c r="A7" s="413">
        <v>2</v>
      </c>
      <c r="B7" s="413" t="s">
        <v>575</v>
      </c>
      <c r="C7" s="694">
        <v>0</v>
      </c>
      <c r="D7" s="694">
        <v>0</v>
      </c>
      <c r="E7" s="694">
        <v>0</v>
      </c>
      <c r="F7" s="694">
        <v>0</v>
      </c>
      <c r="G7" s="694">
        <v>0</v>
      </c>
      <c r="H7" s="694">
        <v>0</v>
      </c>
      <c r="I7" s="694">
        <v>0</v>
      </c>
      <c r="J7" s="694">
        <v>0</v>
      </c>
      <c r="K7" s="694">
        <v>0</v>
      </c>
    </row>
    <row r="8" spans="1:11" ht="12.75">
      <c r="A8" s="413">
        <v>3</v>
      </c>
      <c r="B8" s="413" t="s">
        <v>539</v>
      </c>
      <c r="C8" s="694">
        <v>6245676.0224000001</v>
      </c>
      <c r="D8" s="694">
        <v>0</v>
      </c>
      <c r="E8" s="694">
        <v>0</v>
      </c>
      <c r="F8" s="694">
        <v>0</v>
      </c>
      <c r="G8" s="694">
        <v>73139223.677300006</v>
      </c>
      <c r="H8" s="694">
        <v>0</v>
      </c>
      <c r="I8" s="694">
        <v>6483891.0800999999</v>
      </c>
      <c r="J8" s="694">
        <v>20056421.319699999</v>
      </c>
      <c r="K8" s="694">
        <v>63967799.037600003</v>
      </c>
    </row>
    <row r="9" spans="1:11" ht="12.75">
      <c r="A9" s="413">
        <v>4</v>
      </c>
      <c r="B9" s="430" t="s">
        <v>872</v>
      </c>
      <c r="C9" s="726">
        <v>0</v>
      </c>
      <c r="D9" s="726">
        <v>19426.900000000001</v>
      </c>
      <c r="E9" s="726">
        <v>0</v>
      </c>
      <c r="F9" s="726">
        <v>0</v>
      </c>
      <c r="G9" s="726">
        <v>19972366.176600002</v>
      </c>
      <c r="H9" s="726">
        <v>0</v>
      </c>
      <c r="I9" s="726">
        <v>5358877.5371000003</v>
      </c>
      <c r="J9" s="726">
        <v>8049828.3987999996</v>
      </c>
      <c r="K9" s="726">
        <v>411538.93530000001</v>
      </c>
    </row>
    <row r="10" spans="1:11" ht="12.75">
      <c r="A10" s="413">
        <v>5</v>
      </c>
      <c r="B10" s="430" t="s">
        <v>871</v>
      </c>
      <c r="C10" s="726">
        <v>0</v>
      </c>
      <c r="D10" s="726">
        <v>0</v>
      </c>
      <c r="E10" s="726">
        <v>0</v>
      </c>
      <c r="F10" s="726">
        <v>0</v>
      </c>
      <c r="G10" s="726">
        <v>0</v>
      </c>
      <c r="H10" s="726">
        <v>0</v>
      </c>
      <c r="I10" s="726">
        <v>0</v>
      </c>
      <c r="J10" s="726">
        <v>0</v>
      </c>
      <c r="K10" s="726">
        <v>0</v>
      </c>
    </row>
    <row r="11" spans="1:11" ht="12.75">
      <c r="A11" s="413">
        <v>6</v>
      </c>
      <c r="B11" s="430" t="s">
        <v>870</v>
      </c>
      <c r="C11" s="726"/>
      <c r="D11" s="726"/>
      <c r="E11" s="726"/>
      <c r="F11" s="726"/>
      <c r="G11" s="726"/>
      <c r="H11" s="726"/>
      <c r="I11" s="726"/>
      <c r="J11" s="726"/>
      <c r="K11" s="726">
        <v>0</v>
      </c>
    </row>
    <row r="13" spans="1:11" ht="15">
      <c r="B13" s="470"/>
      <c r="C13" s="750"/>
      <c r="D13" s="750"/>
      <c r="E13" s="750"/>
      <c r="F13" s="750"/>
      <c r="G13" s="750"/>
      <c r="H13" s="750"/>
      <c r="I13" s="750"/>
      <c r="J13" s="750"/>
      <c r="K13" s="750"/>
    </row>
    <row r="14" spans="1:11">
      <c r="C14" s="750"/>
      <c r="D14" s="750"/>
      <c r="E14" s="750"/>
      <c r="F14" s="750"/>
      <c r="G14" s="750"/>
      <c r="H14" s="750"/>
      <c r="I14" s="750"/>
      <c r="J14" s="750"/>
      <c r="K14" s="750"/>
    </row>
    <row r="15" spans="1:11">
      <c r="C15" s="750"/>
      <c r="D15" s="750"/>
      <c r="E15" s="750"/>
      <c r="F15" s="750"/>
      <c r="G15" s="750"/>
      <c r="H15" s="750"/>
      <c r="I15" s="750"/>
      <c r="J15" s="750"/>
      <c r="K15" s="750"/>
    </row>
    <row r="16" spans="1:11">
      <c r="C16" s="750"/>
      <c r="D16" s="750"/>
      <c r="E16" s="750"/>
      <c r="F16" s="750"/>
      <c r="G16" s="750"/>
      <c r="H16" s="750"/>
      <c r="I16" s="750"/>
      <c r="J16" s="750"/>
      <c r="K16" s="750"/>
    </row>
    <row r="17" spans="3:11">
      <c r="C17" s="750"/>
      <c r="D17" s="750"/>
      <c r="E17" s="750"/>
      <c r="F17" s="750"/>
      <c r="G17" s="750"/>
      <c r="H17" s="750"/>
      <c r="I17" s="750"/>
      <c r="J17" s="750"/>
      <c r="K17" s="750"/>
    </row>
    <row r="18" spans="3:11">
      <c r="C18" s="750"/>
      <c r="D18" s="750"/>
      <c r="E18" s="750"/>
      <c r="F18" s="750"/>
      <c r="G18" s="750"/>
      <c r="H18" s="750"/>
      <c r="I18" s="750"/>
      <c r="J18" s="750"/>
      <c r="K18" s="750"/>
    </row>
    <row r="19" spans="3:11">
      <c r="C19" s="750"/>
      <c r="D19" s="750"/>
      <c r="E19" s="750"/>
      <c r="F19" s="750"/>
      <c r="G19" s="750"/>
      <c r="H19" s="750"/>
      <c r="I19" s="750"/>
      <c r="J19" s="750"/>
      <c r="K19" s="750"/>
    </row>
    <row r="20" spans="3:11">
      <c r="C20" s="750"/>
      <c r="D20" s="750"/>
      <c r="E20" s="750"/>
      <c r="F20" s="750"/>
      <c r="G20" s="750"/>
      <c r="H20" s="750"/>
      <c r="I20" s="750"/>
      <c r="J20" s="750"/>
      <c r="K20" s="750"/>
    </row>
    <row r="21" spans="3:11">
      <c r="C21" s="750"/>
      <c r="D21" s="750"/>
      <c r="E21" s="750"/>
      <c r="F21" s="750"/>
      <c r="G21" s="750"/>
      <c r="H21" s="750"/>
      <c r="I21" s="750"/>
      <c r="J21" s="750"/>
      <c r="K21" s="750"/>
    </row>
    <row r="22" spans="3:11">
      <c r="C22" s="750"/>
      <c r="D22" s="750"/>
      <c r="E22" s="750"/>
      <c r="F22" s="750"/>
      <c r="G22" s="750"/>
      <c r="H22" s="750"/>
      <c r="I22" s="750"/>
      <c r="J22" s="750"/>
      <c r="K22" s="750"/>
    </row>
    <row r="23" spans="3:11">
      <c r="C23" s="750"/>
      <c r="D23" s="750"/>
      <c r="E23" s="750"/>
      <c r="F23" s="750"/>
      <c r="G23" s="750"/>
      <c r="H23" s="750"/>
      <c r="I23" s="750"/>
      <c r="J23" s="750"/>
      <c r="K23" s="750"/>
    </row>
    <row r="24" spans="3:11">
      <c r="C24" s="750"/>
      <c r="D24" s="750"/>
      <c r="E24" s="750"/>
      <c r="F24" s="750"/>
      <c r="G24" s="750"/>
      <c r="H24" s="750"/>
      <c r="I24" s="750"/>
      <c r="J24" s="750"/>
      <c r="K24" s="750"/>
    </row>
    <row r="25" spans="3:11">
      <c r="C25" s="750"/>
      <c r="D25" s="750"/>
      <c r="E25" s="750"/>
      <c r="F25" s="750"/>
      <c r="G25" s="750"/>
      <c r="H25" s="750"/>
      <c r="I25" s="750"/>
      <c r="J25" s="750"/>
      <c r="K25" s="750"/>
    </row>
    <row r="26" spans="3:11">
      <c r="C26" s="750"/>
      <c r="D26" s="750"/>
      <c r="E26" s="750"/>
      <c r="F26" s="750"/>
      <c r="G26" s="750"/>
      <c r="H26" s="750"/>
      <c r="I26" s="750"/>
      <c r="J26" s="750"/>
      <c r="K26" s="750"/>
    </row>
    <row r="27" spans="3:11">
      <c r="C27" s="750"/>
      <c r="D27" s="750"/>
      <c r="E27" s="750"/>
      <c r="F27" s="750"/>
      <c r="G27" s="750"/>
      <c r="H27" s="750"/>
      <c r="I27" s="750"/>
      <c r="J27" s="750"/>
      <c r="K27" s="750"/>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2" tint="-9.9978637043366805E-2"/>
  </sheetPr>
  <dimension ref="A1:V37"/>
  <sheetViews>
    <sheetView showGridLines="0" topLeftCell="A2" zoomScale="80" zoomScaleNormal="80" workbookViewId="0">
      <selection activeCell="F15" sqref="F15"/>
    </sheetView>
  </sheetViews>
  <sheetFormatPr defaultColWidth="8.85546875" defaultRowHeight="15"/>
  <cols>
    <col min="1" max="1" width="10" style="475" bestFit="1" customWidth="1"/>
    <col min="2" max="2" width="71.85546875" style="475" customWidth="1"/>
    <col min="3" max="3" width="12.7109375" style="475" bestFit="1" customWidth="1"/>
    <col min="4" max="5" width="15.140625" style="475" bestFit="1" customWidth="1"/>
    <col min="6" max="6" width="20" style="475" bestFit="1" customWidth="1"/>
    <col min="7" max="7" width="18.42578125" style="475" customWidth="1"/>
    <col min="8" max="8" width="12.7109375" style="475" bestFit="1" customWidth="1"/>
    <col min="9" max="10" width="15.140625" style="475" bestFit="1" customWidth="1"/>
    <col min="11" max="11" width="20" style="475" bestFit="1" customWidth="1"/>
    <col min="12" max="12" width="21" style="475" customWidth="1"/>
    <col min="13" max="13" width="10.5703125" style="475" bestFit="1" customWidth="1"/>
    <col min="14" max="15" width="15.140625" style="475" bestFit="1" customWidth="1"/>
    <col min="16" max="16" width="20" style="475" bestFit="1" customWidth="1"/>
    <col min="17" max="17" width="37.5703125" style="475" bestFit="1" customWidth="1"/>
    <col min="18" max="18" width="18" style="475" bestFit="1" customWidth="1"/>
    <col min="19" max="19" width="48" style="475" bestFit="1" customWidth="1"/>
    <col min="20" max="20" width="45.85546875" style="475" bestFit="1" customWidth="1"/>
    <col min="21" max="21" width="48" style="475" bestFit="1" customWidth="1"/>
    <col min="22" max="22" width="44.42578125" style="475" bestFit="1" customWidth="1"/>
    <col min="23" max="16384" width="8.85546875" style="475"/>
  </cols>
  <sheetData>
    <row r="1" spans="1:22">
      <c r="A1" s="319" t="s">
        <v>97</v>
      </c>
      <c r="B1" s="236" t="str">
        <f>Info!C2</f>
        <v>სს პროკრედიტ ბანკი</v>
      </c>
    </row>
    <row r="2" spans="1:22">
      <c r="A2" s="319" t="s">
        <v>98</v>
      </c>
      <c r="B2" s="322">
        <f>'1. key ratios'!B2</f>
        <v>46022</v>
      </c>
    </row>
    <row r="3" spans="1:22">
      <c r="A3" s="321" t="s">
        <v>657</v>
      </c>
      <c r="B3" s="423"/>
    </row>
    <row r="4" spans="1:22">
      <c r="A4" s="321"/>
      <c r="B4" s="423"/>
    </row>
    <row r="5" spans="1:22" ht="24" customHeight="1">
      <c r="A5" s="874" t="s">
        <v>684</v>
      </c>
      <c r="B5" s="874"/>
      <c r="C5" s="876" t="s">
        <v>876</v>
      </c>
      <c r="D5" s="876"/>
      <c r="E5" s="876"/>
      <c r="F5" s="876"/>
      <c r="G5" s="876"/>
      <c r="H5" s="876" t="s">
        <v>565</v>
      </c>
      <c r="I5" s="876"/>
      <c r="J5" s="876"/>
      <c r="K5" s="876"/>
      <c r="L5" s="876"/>
      <c r="M5" s="876" t="s">
        <v>875</v>
      </c>
      <c r="N5" s="876"/>
      <c r="O5" s="876"/>
      <c r="P5" s="876"/>
      <c r="Q5" s="876"/>
      <c r="R5" s="875" t="s">
        <v>683</v>
      </c>
      <c r="S5" s="875" t="s">
        <v>687</v>
      </c>
      <c r="T5" s="875" t="s">
        <v>686</v>
      </c>
      <c r="U5" s="875" t="s">
        <v>915</v>
      </c>
      <c r="V5" s="875" t="s">
        <v>916</v>
      </c>
    </row>
    <row r="6" spans="1:22" ht="78" customHeight="1">
      <c r="A6" s="874"/>
      <c r="B6" s="874"/>
      <c r="C6" s="485"/>
      <c r="D6" s="421" t="s">
        <v>860</v>
      </c>
      <c r="E6" s="421" t="s">
        <v>859</v>
      </c>
      <c r="F6" s="421" t="s">
        <v>858</v>
      </c>
      <c r="G6" s="421" t="s">
        <v>857</v>
      </c>
      <c r="H6" s="485"/>
      <c r="I6" s="421" t="s">
        <v>860</v>
      </c>
      <c r="J6" s="421" t="s">
        <v>859</v>
      </c>
      <c r="K6" s="421" t="s">
        <v>858</v>
      </c>
      <c r="L6" s="421" t="s">
        <v>857</v>
      </c>
      <c r="M6" s="485"/>
      <c r="N6" s="421" t="s">
        <v>860</v>
      </c>
      <c r="O6" s="421" t="s">
        <v>859</v>
      </c>
      <c r="P6" s="421" t="s">
        <v>858</v>
      </c>
      <c r="Q6" s="421" t="s">
        <v>857</v>
      </c>
      <c r="R6" s="875"/>
      <c r="S6" s="875"/>
      <c r="T6" s="875"/>
      <c r="U6" s="875"/>
      <c r="V6" s="875"/>
    </row>
    <row r="7" spans="1:22">
      <c r="A7" s="479">
        <v>1</v>
      </c>
      <c r="B7" s="484" t="s">
        <v>658</v>
      </c>
      <c r="C7" s="726">
        <v>2466425.7485000002</v>
      </c>
      <c r="D7" s="726">
        <v>2307877.5085</v>
      </c>
      <c r="E7" s="726">
        <v>43198.34</v>
      </c>
      <c r="F7" s="726">
        <v>115349.9</v>
      </c>
      <c r="G7" s="726"/>
      <c r="H7" s="726">
        <v>2470989.5468000001</v>
      </c>
      <c r="I7" s="726">
        <v>2304476.3968000002</v>
      </c>
      <c r="J7" s="726">
        <v>43182.51</v>
      </c>
      <c r="K7" s="726">
        <v>123330.64</v>
      </c>
      <c r="L7" s="726"/>
      <c r="M7" s="726">
        <v>128328.0897</v>
      </c>
      <c r="N7" s="726">
        <v>31474.869699999999</v>
      </c>
      <c r="O7" s="726">
        <v>863.85</v>
      </c>
      <c r="P7" s="726">
        <v>95989.37</v>
      </c>
      <c r="Q7" s="471"/>
      <c r="R7" s="471">
        <v>68</v>
      </c>
      <c r="S7" s="727">
        <v>0.15759999999999999</v>
      </c>
      <c r="T7" s="727">
        <v>0.1842</v>
      </c>
      <c r="U7" s="727">
        <v>0.1202</v>
      </c>
      <c r="V7" s="725">
        <v>44.460653623515626</v>
      </c>
    </row>
    <row r="8" spans="1:22">
      <c r="A8" s="479">
        <v>2</v>
      </c>
      <c r="B8" s="483" t="s">
        <v>659</v>
      </c>
      <c r="C8" s="726">
        <v>35133309.8068</v>
      </c>
      <c r="D8" s="726">
        <v>33901719.393200003</v>
      </c>
      <c r="E8" s="726">
        <v>765620.34360000002</v>
      </c>
      <c r="F8" s="726">
        <v>465970.07</v>
      </c>
      <c r="G8" s="726"/>
      <c r="H8" s="726">
        <v>35052398.091799997</v>
      </c>
      <c r="I8" s="726">
        <v>33781497.413000003</v>
      </c>
      <c r="J8" s="726">
        <v>768889.65879999998</v>
      </c>
      <c r="K8" s="726">
        <v>502011.02</v>
      </c>
      <c r="L8" s="726"/>
      <c r="M8" s="726">
        <v>1003616.9828</v>
      </c>
      <c r="N8" s="726">
        <v>631269.10320000001</v>
      </c>
      <c r="O8" s="726">
        <v>34840.419600000001</v>
      </c>
      <c r="P8" s="726">
        <v>337507.46</v>
      </c>
      <c r="Q8" s="471"/>
      <c r="R8" s="471">
        <v>1099</v>
      </c>
      <c r="S8" s="727">
        <v>0.1321</v>
      </c>
      <c r="T8" s="727">
        <v>0.14580000000000001</v>
      </c>
      <c r="U8" s="727">
        <v>0.13950000000000001</v>
      </c>
      <c r="V8" s="725">
        <v>55.510508141656139</v>
      </c>
    </row>
    <row r="9" spans="1:22">
      <c r="A9" s="479">
        <v>3</v>
      </c>
      <c r="B9" s="483" t="s">
        <v>660</v>
      </c>
      <c r="C9" s="726">
        <v>0</v>
      </c>
      <c r="D9" s="726"/>
      <c r="E9" s="726"/>
      <c r="F9" s="726"/>
      <c r="G9" s="726"/>
      <c r="H9" s="726">
        <v>0</v>
      </c>
      <c r="I9" s="726"/>
      <c r="J9" s="726"/>
      <c r="K9" s="726"/>
      <c r="L9" s="726"/>
      <c r="M9" s="726">
        <v>0</v>
      </c>
      <c r="N9" s="726"/>
      <c r="O9" s="726"/>
      <c r="P9" s="726"/>
      <c r="Q9" s="471"/>
      <c r="R9" s="471"/>
      <c r="S9" s="727"/>
      <c r="T9" s="727"/>
      <c r="U9" s="727"/>
      <c r="V9" s="725"/>
    </row>
    <row r="10" spans="1:22">
      <c r="A10" s="479">
        <v>4</v>
      </c>
      <c r="B10" s="483" t="s">
        <v>661</v>
      </c>
      <c r="C10" s="726">
        <v>0</v>
      </c>
      <c r="D10" s="726"/>
      <c r="E10" s="726"/>
      <c r="F10" s="726"/>
      <c r="G10" s="726"/>
      <c r="H10" s="726">
        <v>0</v>
      </c>
      <c r="I10" s="726"/>
      <c r="J10" s="726"/>
      <c r="K10" s="726"/>
      <c r="L10" s="726"/>
      <c r="M10" s="726">
        <v>0</v>
      </c>
      <c r="N10" s="726"/>
      <c r="O10" s="726"/>
      <c r="P10" s="726"/>
      <c r="Q10" s="471"/>
      <c r="R10" s="471"/>
      <c r="S10" s="727"/>
      <c r="T10" s="727"/>
      <c r="U10" s="727"/>
      <c r="V10" s="725"/>
    </row>
    <row r="11" spans="1:22">
      <c r="A11" s="479">
        <v>5</v>
      </c>
      <c r="B11" s="483" t="s">
        <v>662</v>
      </c>
      <c r="C11" s="726">
        <v>858249.05</v>
      </c>
      <c r="D11" s="726">
        <v>858095.59</v>
      </c>
      <c r="E11" s="726">
        <v>153.46</v>
      </c>
      <c r="F11" s="726"/>
      <c r="G11" s="726"/>
      <c r="H11" s="726">
        <v>859333.23</v>
      </c>
      <c r="I11" s="726">
        <v>859167.99</v>
      </c>
      <c r="J11" s="726">
        <v>165.24</v>
      </c>
      <c r="K11" s="726"/>
      <c r="L11" s="726"/>
      <c r="M11" s="726">
        <v>49951.040000000001</v>
      </c>
      <c r="N11" s="726">
        <v>49811.32</v>
      </c>
      <c r="O11" s="726">
        <v>139.72</v>
      </c>
      <c r="P11" s="726"/>
      <c r="Q11" s="471"/>
      <c r="R11" s="471">
        <v>304</v>
      </c>
      <c r="S11" s="727">
        <v>0.1333</v>
      </c>
      <c r="T11" s="727">
        <v>0.1343</v>
      </c>
      <c r="U11" s="727">
        <v>0.1333</v>
      </c>
      <c r="V11" s="725">
        <v>144.46755383921871</v>
      </c>
    </row>
    <row r="12" spans="1:22">
      <c r="A12" s="479">
        <v>6</v>
      </c>
      <c r="B12" s="483" t="s">
        <v>663</v>
      </c>
      <c r="C12" s="726">
        <v>0</v>
      </c>
      <c r="D12" s="726"/>
      <c r="E12" s="726"/>
      <c r="F12" s="726"/>
      <c r="G12" s="726"/>
      <c r="H12" s="726">
        <v>0</v>
      </c>
      <c r="I12" s="726"/>
      <c r="J12" s="726"/>
      <c r="K12" s="726"/>
      <c r="L12" s="726"/>
      <c r="M12" s="726">
        <v>0</v>
      </c>
      <c r="N12" s="726"/>
      <c r="O12" s="726"/>
      <c r="P12" s="726"/>
      <c r="Q12" s="471"/>
      <c r="R12" s="471"/>
      <c r="S12" s="727"/>
      <c r="T12" s="727"/>
      <c r="U12" s="727"/>
      <c r="V12" s="725"/>
    </row>
    <row r="13" spans="1:22">
      <c r="A13" s="479">
        <v>7</v>
      </c>
      <c r="B13" s="483" t="s">
        <v>664</v>
      </c>
      <c r="C13" s="726">
        <v>122789499.22729999</v>
      </c>
      <c r="D13" s="726">
        <v>116622966.02799998</v>
      </c>
      <c r="E13" s="726">
        <v>5099022.6691999994</v>
      </c>
      <c r="F13" s="726">
        <v>1067510.53</v>
      </c>
      <c r="G13" s="726">
        <v>0</v>
      </c>
      <c r="H13" s="726">
        <v>123053664.53580001</v>
      </c>
      <c r="I13" s="726">
        <v>116819415.15090001</v>
      </c>
      <c r="J13" s="726">
        <v>5136778.9967999998</v>
      </c>
      <c r="K13" s="726">
        <v>1097470.3881000001</v>
      </c>
      <c r="L13" s="726">
        <v>0</v>
      </c>
      <c r="M13" s="726">
        <v>1894928.2065000001</v>
      </c>
      <c r="N13" s="726">
        <v>1195415.0544999999</v>
      </c>
      <c r="O13" s="726">
        <v>251104.74489999999</v>
      </c>
      <c r="P13" s="726">
        <v>448408.40710000001</v>
      </c>
      <c r="Q13" s="471">
        <v>0</v>
      </c>
      <c r="R13" s="471">
        <v>849</v>
      </c>
      <c r="S13" s="727">
        <v>0.104</v>
      </c>
      <c r="T13" s="727">
        <v>0.14000000000000001</v>
      </c>
      <c r="U13" s="727">
        <v>8.4500000000000006E-2</v>
      </c>
      <c r="V13" s="725">
        <v>104.87670190306831</v>
      </c>
    </row>
    <row r="14" spans="1:22">
      <c r="A14" s="477">
        <v>7.1</v>
      </c>
      <c r="B14" s="476" t="s">
        <v>665</v>
      </c>
      <c r="C14" s="726">
        <v>110438889.63889998</v>
      </c>
      <c r="D14" s="726">
        <v>104291299.95959997</v>
      </c>
      <c r="E14" s="726">
        <v>5080079.1491999999</v>
      </c>
      <c r="F14" s="726">
        <v>1067510.53</v>
      </c>
      <c r="G14" s="726"/>
      <c r="H14" s="726">
        <v>110690495.98869999</v>
      </c>
      <c r="I14" s="726">
        <v>104442506.81569999</v>
      </c>
      <c r="J14" s="726">
        <v>5117820.2988999998</v>
      </c>
      <c r="K14" s="726">
        <v>1097470.3881000001</v>
      </c>
      <c r="L14" s="726"/>
      <c r="M14" s="726">
        <v>1782238.5537</v>
      </c>
      <c r="N14" s="726">
        <v>1082975.4354999999</v>
      </c>
      <c r="O14" s="726">
        <v>250854.71109999999</v>
      </c>
      <c r="P14" s="726">
        <v>448408.40710000001</v>
      </c>
      <c r="Q14" s="471"/>
      <c r="R14" s="471">
        <v>750</v>
      </c>
      <c r="S14" s="727">
        <v>0.1041</v>
      </c>
      <c r="T14" s="727">
        <v>0.1411</v>
      </c>
      <c r="U14" s="727">
        <v>8.5199999999999998E-2</v>
      </c>
      <c r="V14" s="725">
        <v>105.35622266523148</v>
      </c>
    </row>
    <row r="15" spans="1:22" ht="25.5">
      <c r="A15" s="477">
        <v>7.2</v>
      </c>
      <c r="B15" s="476" t="s">
        <v>666</v>
      </c>
      <c r="C15" s="726">
        <v>10162771.942400014</v>
      </c>
      <c r="D15" s="726">
        <v>10153188.692400014</v>
      </c>
      <c r="E15" s="726">
        <v>9583.25</v>
      </c>
      <c r="F15" s="726"/>
      <c r="G15" s="726"/>
      <c r="H15" s="726">
        <v>10171896.845400013</v>
      </c>
      <c r="I15" s="726">
        <v>10195016.8314</v>
      </c>
      <c r="J15" s="726">
        <v>9578.5</v>
      </c>
      <c r="K15" s="726"/>
      <c r="L15" s="726"/>
      <c r="M15" s="726">
        <v>92508.154999999999</v>
      </c>
      <c r="N15" s="726">
        <v>92349.664999999994</v>
      </c>
      <c r="O15" s="726">
        <v>158.49</v>
      </c>
      <c r="P15" s="726"/>
      <c r="Q15" s="471"/>
      <c r="R15" s="471">
        <v>81</v>
      </c>
      <c r="S15" s="727">
        <v>0.106</v>
      </c>
      <c r="T15" s="727">
        <v>0.1174</v>
      </c>
      <c r="U15" s="727">
        <v>8.3000000000000004E-2</v>
      </c>
      <c r="V15" s="725">
        <v>102.86153707950969</v>
      </c>
    </row>
    <row r="16" spans="1:22">
      <c r="A16" s="477">
        <v>7.3</v>
      </c>
      <c r="B16" s="476" t="s">
        <v>667</v>
      </c>
      <c r="C16" s="726">
        <v>2187837.6460000002</v>
      </c>
      <c r="D16" s="726">
        <v>2178477.3760000002</v>
      </c>
      <c r="E16" s="726">
        <v>9360.27</v>
      </c>
      <c r="F16" s="726"/>
      <c r="G16" s="726"/>
      <c r="H16" s="726">
        <v>2191271.7017000001</v>
      </c>
      <c r="I16" s="726">
        <v>2181891.5038000001</v>
      </c>
      <c r="J16" s="726">
        <v>9380.1978999999992</v>
      </c>
      <c r="K16" s="726"/>
      <c r="L16" s="726"/>
      <c r="M16" s="726">
        <v>20181.497800000001</v>
      </c>
      <c r="N16" s="726">
        <v>20089.954000000002</v>
      </c>
      <c r="O16" s="726">
        <v>91.543800000000005</v>
      </c>
      <c r="P16" s="726"/>
      <c r="Q16" s="471"/>
      <c r="R16" s="471">
        <v>18</v>
      </c>
      <c r="S16" s="727">
        <v>9.0999999999999998E-2</v>
      </c>
      <c r="T16" s="727">
        <v>9.8000000000000004E-2</v>
      </c>
      <c r="U16" s="727">
        <v>5.7099999999999998E-2</v>
      </c>
      <c r="V16" s="725">
        <v>90.069351737522226</v>
      </c>
    </row>
    <row r="17" spans="1:22">
      <c r="A17" s="479">
        <v>8</v>
      </c>
      <c r="B17" s="483" t="s">
        <v>668</v>
      </c>
      <c r="C17" s="726">
        <v>0</v>
      </c>
      <c r="D17" s="726"/>
      <c r="E17" s="726"/>
      <c r="F17" s="726"/>
      <c r="G17" s="726"/>
      <c r="H17" s="726">
        <v>0</v>
      </c>
      <c r="I17" s="726"/>
      <c r="J17" s="726"/>
      <c r="K17" s="726"/>
      <c r="L17" s="726"/>
      <c r="M17" s="726">
        <v>0</v>
      </c>
      <c r="N17" s="726"/>
      <c r="O17" s="726"/>
      <c r="P17" s="726"/>
      <c r="Q17" s="471"/>
      <c r="R17" s="471"/>
      <c r="S17" s="727"/>
      <c r="T17" s="727"/>
      <c r="U17" s="727"/>
      <c r="V17" s="725"/>
    </row>
    <row r="18" spans="1:22">
      <c r="A18" s="482">
        <v>9</v>
      </c>
      <c r="B18" s="481" t="s">
        <v>669</v>
      </c>
      <c r="C18" s="728">
        <v>0</v>
      </c>
      <c r="D18" s="728"/>
      <c r="E18" s="728"/>
      <c r="F18" s="728"/>
      <c r="G18" s="728"/>
      <c r="H18" s="728">
        <v>0</v>
      </c>
      <c r="I18" s="728"/>
      <c r="J18" s="728"/>
      <c r="K18" s="728"/>
      <c r="L18" s="728"/>
      <c r="M18" s="728">
        <v>0</v>
      </c>
      <c r="N18" s="728"/>
      <c r="O18" s="728"/>
      <c r="P18" s="728"/>
      <c r="Q18" s="480"/>
      <c r="R18" s="480"/>
      <c r="S18" s="729"/>
      <c r="T18" s="729"/>
      <c r="U18" s="729"/>
      <c r="V18" s="730"/>
    </row>
    <row r="19" spans="1:22">
      <c r="A19" s="479">
        <v>10</v>
      </c>
      <c r="B19" s="478" t="s">
        <v>685</v>
      </c>
      <c r="C19" s="726">
        <v>161247483.8326</v>
      </c>
      <c r="D19" s="726">
        <v>153690658.51969999</v>
      </c>
      <c r="E19" s="726">
        <v>5907994.8127999995</v>
      </c>
      <c r="F19" s="726">
        <v>1648830.5</v>
      </c>
      <c r="G19" s="726">
        <v>0</v>
      </c>
      <c r="H19" s="726">
        <v>161436385.40439999</v>
      </c>
      <c r="I19" s="726">
        <v>153764556.95070001</v>
      </c>
      <c r="J19" s="726">
        <v>5949016.4056000002</v>
      </c>
      <c r="K19" s="726">
        <v>1722812.0481000002</v>
      </c>
      <c r="L19" s="726">
        <v>0</v>
      </c>
      <c r="M19" s="726">
        <v>3076824.3190000001</v>
      </c>
      <c r="N19" s="726">
        <v>1907970.3473999999</v>
      </c>
      <c r="O19" s="726">
        <v>286948.73450000002</v>
      </c>
      <c r="P19" s="726">
        <v>881905.23710000003</v>
      </c>
      <c r="Q19" s="471">
        <v>0</v>
      </c>
      <c r="R19" s="471">
        <v>2320</v>
      </c>
      <c r="S19" s="727">
        <v>0.1201</v>
      </c>
      <c r="T19" s="727">
        <v>0.14249999999999999</v>
      </c>
      <c r="U19" s="727">
        <v>9.7299999999999998E-2</v>
      </c>
      <c r="V19" s="725">
        <v>93.411064444439162</v>
      </c>
    </row>
    <row r="20" spans="1:22" ht="25.5">
      <c r="A20" s="477">
        <v>10.1</v>
      </c>
      <c r="B20" s="476" t="s">
        <v>688</v>
      </c>
      <c r="C20" s="726">
        <v>0</v>
      </c>
      <c r="D20" s="726"/>
      <c r="E20" s="726"/>
      <c r="F20" s="726"/>
      <c r="G20" s="726"/>
      <c r="H20" s="726">
        <v>0</v>
      </c>
      <c r="I20" s="726"/>
      <c r="J20" s="726"/>
      <c r="K20" s="726"/>
      <c r="L20" s="726"/>
      <c r="M20" s="726">
        <v>0</v>
      </c>
      <c r="N20" s="726"/>
      <c r="O20" s="726"/>
      <c r="P20" s="726"/>
      <c r="Q20" s="471"/>
      <c r="R20" s="471"/>
      <c r="S20" s="471"/>
      <c r="T20" s="471"/>
      <c r="U20" s="471"/>
      <c r="V20" s="471"/>
    </row>
    <row r="22" spans="1:22">
      <c r="C22" s="751"/>
      <c r="D22" s="751"/>
      <c r="E22" s="751"/>
      <c r="F22" s="751"/>
      <c r="G22" s="751"/>
      <c r="H22" s="751"/>
      <c r="I22" s="751"/>
      <c r="J22" s="751"/>
      <c r="K22" s="751"/>
      <c r="L22" s="751"/>
      <c r="M22" s="751"/>
      <c r="N22" s="751"/>
      <c r="O22" s="751"/>
      <c r="P22" s="751"/>
      <c r="Q22" s="751"/>
      <c r="R22" s="751"/>
      <c r="S22" s="751"/>
      <c r="T22" s="751"/>
      <c r="U22" s="751"/>
      <c r="V22" s="751"/>
    </row>
    <row r="23" spans="1:22">
      <c r="C23" s="751"/>
      <c r="D23" s="751"/>
      <c r="E23" s="751"/>
      <c r="F23" s="751"/>
      <c r="G23" s="751"/>
      <c r="H23" s="751"/>
      <c r="I23" s="751"/>
      <c r="J23" s="751"/>
      <c r="K23" s="751"/>
      <c r="L23" s="751"/>
      <c r="M23" s="751"/>
      <c r="N23" s="751"/>
      <c r="O23" s="751"/>
      <c r="P23" s="751"/>
      <c r="Q23" s="751"/>
      <c r="R23" s="751"/>
      <c r="S23" s="751"/>
      <c r="T23" s="751"/>
      <c r="U23" s="751"/>
      <c r="V23" s="751"/>
    </row>
    <row r="24" spans="1:22">
      <c r="C24" s="751"/>
      <c r="D24" s="751"/>
      <c r="E24" s="751"/>
      <c r="F24" s="751"/>
      <c r="G24" s="751"/>
      <c r="H24" s="751"/>
      <c r="I24" s="751"/>
      <c r="J24" s="751"/>
      <c r="K24" s="751"/>
      <c r="L24" s="751"/>
      <c r="M24" s="751"/>
      <c r="N24" s="751"/>
      <c r="O24" s="751"/>
      <c r="P24" s="751"/>
      <c r="Q24" s="751"/>
      <c r="R24" s="751"/>
      <c r="S24" s="751"/>
      <c r="T24" s="751"/>
      <c r="U24" s="751"/>
      <c r="V24" s="751"/>
    </row>
    <row r="25" spans="1:22">
      <c r="C25" s="751"/>
      <c r="D25" s="751"/>
      <c r="E25" s="751"/>
      <c r="F25" s="751"/>
      <c r="G25" s="751"/>
      <c r="H25" s="751"/>
      <c r="I25" s="751"/>
      <c r="J25" s="751"/>
      <c r="K25" s="751"/>
      <c r="L25" s="751"/>
      <c r="M25" s="751"/>
      <c r="N25" s="751"/>
      <c r="O25" s="751"/>
      <c r="P25" s="751"/>
      <c r="Q25" s="751"/>
      <c r="R25" s="751"/>
      <c r="S25" s="751"/>
      <c r="T25" s="751"/>
      <c r="U25" s="751"/>
      <c r="V25" s="751"/>
    </row>
    <row r="26" spans="1:22">
      <c r="C26" s="751"/>
      <c r="D26" s="751"/>
      <c r="E26" s="751"/>
      <c r="F26" s="751"/>
      <c r="G26" s="751"/>
      <c r="H26" s="751"/>
      <c r="I26" s="751"/>
      <c r="J26" s="751"/>
      <c r="K26" s="751"/>
      <c r="L26" s="751"/>
      <c r="M26" s="751"/>
      <c r="N26" s="751"/>
      <c r="O26" s="751"/>
      <c r="P26" s="751"/>
      <c r="Q26" s="751"/>
      <c r="R26" s="751"/>
      <c r="S26" s="751"/>
      <c r="T26" s="751"/>
      <c r="U26" s="751"/>
      <c r="V26" s="751"/>
    </row>
    <row r="27" spans="1:22">
      <c r="C27" s="751"/>
      <c r="D27" s="751"/>
      <c r="E27" s="751"/>
      <c r="F27" s="751"/>
      <c r="G27" s="751"/>
      <c r="H27" s="751"/>
      <c r="I27" s="751"/>
      <c r="J27" s="751"/>
      <c r="K27" s="751"/>
      <c r="L27" s="751"/>
      <c r="M27" s="751"/>
      <c r="N27" s="751"/>
      <c r="O27" s="751"/>
      <c r="P27" s="751"/>
      <c r="Q27" s="751"/>
      <c r="R27" s="751"/>
      <c r="S27" s="751"/>
      <c r="T27" s="751"/>
      <c r="U27" s="751"/>
      <c r="V27" s="751"/>
    </row>
    <row r="28" spans="1:22">
      <c r="C28" s="751"/>
      <c r="D28" s="751"/>
      <c r="E28" s="751"/>
      <c r="F28" s="751"/>
      <c r="G28" s="751"/>
      <c r="H28" s="751"/>
      <c r="I28" s="751"/>
      <c r="J28" s="751"/>
      <c r="K28" s="751"/>
      <c r="L28" s="751"/>
      <c r="M28" s="751"/>
      <c r="N28" s="751"/>
      <c r="O28" s="751"/>
      <c r="P28" s="751"/>
      <c r="Q28" s="751"/>
      <c r="R28" s="751"/>
      <c r="S28" s="751"/>
      <c r="T28" s="751"/>
      <c r="U28" s="751"/>
      <c r="V28" s="751"/>
    </row>
    <row r="29" spans="1:22">
      <c r="C29" s="751"/>
      <c r="D29" s="751"/>
      <c r="E29" s="751"/>
      <c r="F29" s="751"/>
      <c r="G29" s="751"/>
      <c r="H29" s="751"/>
      <c r="I29" s="751"/>
      <c r="J29" s="751"/>
      <c r="K29" s="751"/>
      <c r="L29" s="751"/>
      <c r="M29" s="751"/>
      <c r="N29" s="751"/>
      <c r="O29" s="751"/>
      <c r="P29" s="751"/>
      <c r="Q29" s="751"/>
      <c r="R29" s="751"/>
      <c r="S29" s="751"/>
      <c r="T29" s="751"/>
      <c r="U29" s="751"/>
      <c r="V29" s="751"/>
    </row>
    <row r="30" spans="1:22">
      <c r="C30" s="751"/>
      <c r="D30" s="751"/>
      <c r="E30" s="751"/>
      <c r="F30" s="751"/>
      <c r="G30" s="751"/>
      <c r="H30" s="751"/>
      <c r="I30" s="751"/>
      <c r="J30" s="751"/>
      <c r="K30" s="751"/>
      <c r="L30" s="751"/>
      <c r="M30" s="751"/>
      <c r="N30" s="751"/>
      <c r="O30" s="751"/>
      <c r="P30" s="751"/>
      <c r="Q30" s="751"/>
      <c r="R30" s="751"/>
      <c r="S30" s="751"/>
      <c r="T30" s="751"/>
      <c r="U30" s="751"/>
      <c r="V30" s="751"/>
    </row>
    <row r="31" spans="1:22">
      <c r="C31" s="751"/>
      <c r="D31" s="751"/>
      <c r="E31" s="751"/>
      <c r="F31" s="751"/>
      <c r="G31" s="751"/>
      <c r="H31" s="751"/>
      <c r="I31" s="751"/>
      <c r="J31" s="751"/>
      <c r="K31" s="751"/>
      <c r="L31" s="751"/>
      <c r="M31" s="751"/>
      <c r="N31" s="751"/>
      <c r="O31" s="751"/>
      <c r="P31" s="751"/>
      <c r="Q31" s="751"/>
      <c r="R31" s="751"/>
      <c r="S31" s="751"/>
      <c r="T31" s="751"/>
      <c r="U31" s="751"/>
      <c r="V31" s="751"/>
    </row>
    <row r="32" spans="1:22">
      <c r="C32" s="751"/>
      <c r="D32" s="751"/>
      <c r="E32" s="751"/>
      <c r="F32" s="751"/>
      <c r="G32" s="751"/>
      <c r="H32" s="751"/>
      <c r="I32" s="751"/>
      <c r="J32" s="751"/>
      <c r="K32" s="751"/>
      <c r="L32" s="751"/>
      <c r="M32" s="751"/>
      <c r="N32" s="751"/>
      <c r="O32" s="751"/>
      <c r="P32" s="751"/>
      <c r="Q32" s="751"/>
      <c r="R32" s="751"/>
      <c r="S32" s="751"/>
      <c r="T32" s="751"/>
      <c r="U32" s="751"/>
      <c r="V32" s="751"/>
    </row>
    <row r="33" spans="3:22">
      <c r="C33" s="751"/>
      <c r="D33" s="751"/>
      <c r="E33" s="751"/>
      <c r="F33" s="751"/>
      <c r="G33" s="751"/>
      <c r="H33" s="751"/>
      <c r="I33" s="751"/>
      <c r="J33" s="751"/>
      <c r="K33" s="751"/>
      <c r="L33" s="751"/>
      <c r="M33" s="751"/>
      <c r="N33" s="751"/>
      <c r="O33" s="751"/>
      <c r="P33" s="751"/>
      <c r="Q33" s="751"/>
      <c r="R33" s="751"/>
      <c r="S33" s="751"/>
      <c r="T33" s="751"/>
      <c r="U33" s="751"/>
      <c r="V33" s="751"/>
    </row>
    <row r="34" spans="3:22">
      <c r="C34" s="751"/>
      <c r="D34" s="751"/>
      <c r="E34" s="751"/>
      <c r="F34" s="751"/>
      <c r="G34" s="751"/>
      <c r="H34" s="751"/>
      <c r="I34" s="751"/>
      <c r="J34" s="751"/>
      <c r="K34" s="751"/>
      <c r="L34" s="751"/>
      <c r="M34" s="751"/>
      <c r="N34" s="751"/>
      <c r="O34" s="751"/>
      <c r="P34" s="751"/>
      <c r="Q34" s="751"/>
      <c r="R34" s="751"/>
      <c r="S34" s="751"/>
      <c r="T34" s="751"/>
      <c r="U34" s="751"/>
      <c r="V34" s="751"/>
    </row>
    <row r="35" spans="3:22">
      <c r="C35" s="751"/>
      <c r="D35" s="751"/>
      <c r="E35" s="751"/>
      <c r="F35" s="751"/>
      <c r="G35" s="751"/>
      <c r="H35" s="751"/>
      <c r="I35" s="751"/>
      <c r="J35" s="751"/>
      <c r="K35" s="751"/>
      <c r="L35" s="751"/>
      <c r="M35" s="751"/>
      <c r="N35" s="751"/>
      <c r="O35" s="751"/>
      <c r="P35" s="751"/>
      <c r="Q35" s="751"/>
      <c r="R35" s="751"/>
      <c r="S35" s="751"/>
      <c r="T35" s="751"/>
      <c r="U35" s="751"/>
      <c r="V35" s="751"/>
    </row>
    <row r="36" spans="3:22">
      <c r="C36" s="751"/>
      <c r="D36" s="751"/>
      <c r="E36" s="751"/>
      <c r="F36" s="751"/>
      <c r="G36" s="751"/>
      <c r="H36" s="751"/>
      <c r="I36" s="751"/>
      <c r="J36" s="751"/>
      <c r="K36" s="751"/>
      <c r="L36" s="751"/>
      <c r="M36" s="751"/>
      <c r="N36" s="751"/>
      <c r="O36" s="751"/>
      <c r="P36" s="751"/>
      <c r="Q36" s="751"/>
      <c r="R36" s="751"/>
      <c r="S36" s="751"/>
      <c r="T36" s="751"/>
      <c r="U36" s="751"/>
      <c r="V36" s="751"/>
    </row>
    <row r="37" spans="3:22">
      <c r="C37" s="751"/>
      <c r="D37" s="751"/>
      <c r="E37" s="751"/>
      <c r="F37" s="751"/>
      <c r="G37" s="751"/>
      <c r="H37" s="751"/>
      <c r="I37" s="751"/>
      <c r="J37" s="751"/>
      <c r="K37" s="751"/>
      <c r="L37" s="751"/>
      <c r="M37" s="751"/>
      <c r="N37" s="751"/>
      <c r="O37" s="751"/>
      <c r="P37" s="751"/>
      <c r="Q37" s="751"/>
      <c r="R37" s="751"/>
      <c r="S37" s="751"/>
      <c r="T37" s="751"/>
      <c r="U37" s="751"/>
      <c r="V37" s="751"/>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237"/>
  <sheetViews>
    <sheetView topLeftCell="B60" zoomScale="110" zoomScaleNormal="110" workbookViewId="0">
      <selection activeCell="B62" sqref="B62:C62"/>
    </sheetView>
  </sheetViews>
  <sheetFormatPr defaultColWidth="43.5703125" defaultRowHeight="11.25"/>
  <cols>
    <col min="1" max="1" width="8" style="127" customWidth="1"/>
    <col min="2" max="2" width="66.140625" style="128" customWidth="1"/>
    <col min="3" max="3" width="131.42578125" style="129" customWidth="1"/>
    <col min="4" max="5" width="10.140625" style="120" customWidth="1"/>
    <col min="6" max="6" width="67.5703125" style="120" customWidth="1"/>
    <col min="7" max="16384" width="43.5703125" style="120"/>
  </cols>
  <sheetData>
    <row r="1" spans="1:3" ht="12.75" thickTop="1" thickBot="1">
      <c r="A1" s="928" t="s">
        <v>176</v>
      </c>
      <c r="B1" s="929"/>
      <c r="C1" s="930"/>
    </row>
    <row r="2" spans="1:3" ht="26.25" customHeight="1">
      <c r="A2" s="328"/>
      <c r="B2" s="931" t="s">
        <v>177</v>
      </c>
      <c r="C2" s="931"/>
    </row>
    <row r="3" spans="1:3" s="125" customFormat="1" ht="11.25" customHeight="1">
      <c r="A3" s="124"/>
      <c r="B3" s="931" t="s">
        <v>251</v>
      </c>
      <c r="C3" s="931"/>
    </row>
    <row r="4" spans="1:3" ht="12" customHeight="1" thickBot="1">
      <c r="A4" s="910" t="s">
        <v>255</v>
      </c>
      <c r="B4" s="911"/>
      <c r="C4" s="912"/>
    </row>
    <row r="5" spans="1:3" ht="12" thickTop="1">
      <c r="A5" s="121"/>
      <c r="B5" s="913" t="s">
        <v>178</v>
      </c>
      <c r="C5" s="914"/>
    </row>
    <row r="6" spans="1:3">
      <c r="A6" s="328"/>
      <c r="B6" s="892" t="s">
        <v>252</v>
      </c>
      <c r="C6" s="893"/>
    </row>
    <row r="7" spans="1:3">
      <c r="A7" s="328"/>
      <c r="B7" s="892" t="s">
        <v>179</v>
      </c>
      <c r="C7" s="893"/>
    </row>
    <row r="8" spans="1:3">
      <c r="A8" s="328"/>
      <c r="B8" s="892" t="s">
        <v>253</v>
      </c>
      <c r="C8" s="893"/>
    </row>
    <row r="9" spans="1:3">
      <c r="A9" s="328"/>
      <c r="B9" s="934" t="s">
        <v>254</v>
      </c>
      <c r="C9" s="935"/>
    </row>
    <row r="10" spans="1:3">
      <c r="A10" s="328"/>
      <c r="B10" s="926" t="s">
        <v>180</v>
      </c>
      <c r="C10" s="927" t="s">
        <v>180</v>
      </c>
    </row>
    <row r="11" spans="1:3">
      <c r="A11" s="328"/>
      <c r="B11" s="926" t="s">
        <v>181</v>
      </c>
      <c r="C11" s="927" t="s">
        <v>181</v>
      </c>
    </row>
    <row r="12" spans="1:3">
      <c r="A12" s="328"/>
      <c r="B12" s="926" t="s">
        <v>182</v>
      </c>
      <c r="C12" s="927" t="s">
        <v>182</v>
      </c>
    </row>
    <row r="13" spans="1:3">
      <c r="A13" s="328"/>
      <c r="B13" s="926" t="s">
        <v>183</v>
      </c>
      <c r="C13" s="927" t="s">
        <v>183</v>
      </c>
    </row>
    <row r="14" spans="1:3">
      <c r="A14" s="328"/>
      <c r="B14" s="926" t="s">
        <v>184</v>
      </c>
      <c r="C14" s="927" t="s">
        <v>184</v>
      </c>
    </row>
    <row r="15" spans="1:3" ht="21.75" customHeight="1">
      <c r="A15" s="328"/>
      <c r="B15" s="926" t="s">
        <v>185</v>
      </c>
      <c r="C15" s="927" t="s">
        <v>185</v>
      </c>
    </row>
    <row r="16" spans="1:3">
      <c r="A16" s="328"/>
      <c r="B16" s="926" t="s">
        <v>186</v>
      </c>
      <c r="C16" s="927" t="s">
        <v>187</v>
      </c>
    </row>
    <row r="17" spans="1:6">
      <c r="A17" s="328"/>
      <c r="B17" s="926" t="s">
        <v>188</v>
      </c>
      <c r="C17" s="927" t="s">
        <v>189</v>
      </c>
    </row>
    <row r="18" spans="1:6">
      <c r="A18" s="328"/>
      <c r="B18" s="926" t="s">
        <v>190</v>
      </c>
      <c r="C18" s="927" t="s">
        <v>191</v>
      </c>
    </row>
    <row r="19" spans="1:6">
      <c r="A19" s="566"/>
      <c r="B19" s="932" t="s">
        <v>192</v>
      </c>
      <c r="C19" s="933" t="s">
        <v>192</v>
      </c>
    </row>
    <row r="20" spans="1:6">
      <c r="A20" s="566"/>
      <c r="B20" s="932" t="s">
        <v>918</v>
      </c>
      <c r="C20" s="933" t="s">
        <v>193</v>
      </c>
    </row>
    <row r="21" spans="1:6">
      <c r="A21" s="328"/>
      <c r="B21" s="932" t="s">
        <v>961</v>
      </c>
      <c r="C21" s="933" t="s">
        <v>194</v>
      </c>
    </row>
    <row r="22" spans="1:6" ht="23.25" customHeight="1">
      <c r="A22" s="328"/>
      <c r="B22" s="926" t="s">
        <v>195</v>
      </c>
      <c r="C22" s="927" t="s">
        <v>196</v>
      </c>
      <c r="F22" s="530"/>
    </row>
    <row r="23" spans="1:6">
      <c r="A23" s="328"/>
      <c r="B23" s="926" t="s">
        <v>197</v>
      </c>
      <c r="C23" s="927" t="s">
        <v>197</v>
      </c>
    </row>
    <row r="24" spans="1:6">
      <c r="A24" s="328"/>
      <c r="B24" s="926" t="s">
        <v>198</v>
      </c>
      <c r="C24" s="927" t="s">
        <v>199</v>
      </c>
    </row>
    <row r="25" spans="1:6" ht="12" thickBot="1">
      <c r="A25" s="122"/>
      <c r="B25" s="920" t="s">
        <v>200</v>
      </c>
      <c r="C25" s="921"/>
    </row>
    <row r="26" spans="1:6" ht="12.75" thickTop="1" thickBot="1">
      <c r="A26" s="910" t="s">
        <v>812</v>
      </c>
      <c r="B26" s="911"/>
      <c r="C26" s="912"/>
    </row>
    <row r="27" spans="1:6" ht="12.75" thickTop="1" thickBot="1">
      <c r="A27" s="123"/>
      <c r="B27" s="922" t="s">
        <v>813</v>
      </c>
      <c r="C27" s="923"/>
    </row>
    <row r="28" spans="1:6" ht="12.75" thickTop="1" thickBot="1">
      <c r="A28" s="910" t="s">
        <v>256</v>
      </c>
      <c r="B28" s="911"/>
      <c r="C28" s="912"/>
    </row>
    <row r="29" spans="1:6" ht="12" thickTop="1">
      <c r="A29" s="121"/>
      <c r="B29" s="924" t="s">
        <v>816</v>
      </c>
      <c r="C29" s="925" t="s">
        <v>201</v>
      </c>
    </row>
    <row r="30" spans="1:6">
      <c r="A30" s="328"/>
      <c r="B30" s="901" t="s">
        <v>205</v>
      </c>
      <c r="C30" s="902" t="s">
        <v>202</v>
      </c>
    </row>
    <row r="31" spans="1:6">
      <c r="A31" s="328"/>
      <c r="B31" s="901" t="s">
        <v>814</v>
      </c>
      <c r="C31" s="902" t="s">
        <v>203</v>
      </c>
    </row>
    <row r="32" spans="1:6">
      <c r="A32" s="328"/>
      <c r="B32" s="901" t="s">
        <v>815</v>
      </c>
      <c r="C32" s="902" t="s">
        <v>204</v>
      </c>
    </row>
    <row r="33" spans="1:3">
      <c r="A33" s="328"/>
      <c r="B33" s="901" t="s">
        <v>208</v>
      </c>
      <c r="C33" s="902" t="s">
        <v>209</v>
      </c>
    </row>
    <row r="34" spans="1:3">
      <c r="A34" s="328"/>
      <c r="B34" s="901" t="s">
        <v>817</v>
      </c>
      <c r="C34" s="902" t="s">
        <v>206</v>
      </c>
    </row>
    <row r="35" spans="1:3">
      <c r="A35" s="328"/>
      <c r="B35" s="901" t="s">
        <v>818</v>
      </c>
      <c r="C35" s="902" t="s">
        <v>207</v>
      </c>
    </row>
    <row r="36" spans="1:3">
      <c r="A36" s="328"/>
      <c r="B36" s="917" t="s">
        <v>819</v>
      </c>
      <c r="C36" s="918"/>
    </row>
    <row r="37" spans="1:3" ht="24.75" customHeight="1">
      <c r="A37" s="328"/>
      <c r="B37" s="901" t="s">
        <v>820</v>
      </c>
      <c r="C37" s="902" t="s">
        <v>210</v>
      </c>
    </row>
    <row r="38" spans="1:3" ht="23.25" customHeight="1">
      <c r="A38" s="328"/>
      <c r="B38" s="901" t="s">
        <v>821</v>
      </c>
      <c r="C38" s="902" t="s">
        <v>211</v>
      </c>
    </row>
    <row r="39" spans="1:3" ht="23.25" customHeight="1">
      <c r="A39" s="390"/>
      <c r="B39" s="917" t="s">
        <v>822</v>
      </c>
      <c r="C39" s="919"/>
    </row>
    <row r="40" spans="1:3" ht="12" customHeight="1">
      <c r="A40" s="328"/>
      <c r="B40" s="901" t="s">
        <v>823</v>
      </c>
      <c r="C40" s="902"/>
    </row>
    <row r="41" spans="1:3" ht="12" thickBot="1">
      <c r="A41" s="910" t="s">
        <v>257</v>
      </c>
      <c r="B41" s="911"/>
      <c r="C41" s="912"/>
    </row>
    <row r="42" spans="1:3" ht="12" thickTop="1">
      <c r="A42" s="121"/>
      <c r="B42" s="913" t="s">
        <v>287</v>
      </c>
      <c r="C42" s="914" t="s">
        <v>212</v>
      </c>
    </row>
    <row r="43" spans="1:3">
      <c r="A43" s="328"/>
      <c r="B43" s="892" t="s">
        <v>286</v>
      </c>
      <c r="C43" s="893"/>
    </row>
    <row r="44" spans="1:3" ht="23.25" customHeight="1" thickBot="1">
      <c r="A44" s="122"/>
      <c r="B44" s="908" t="s">
        <v>213</v>
      </c>
      <c r="C44" s="909" t="s">
        <v>214</v>
      </c>
    </row>
    <row r="45" spans="1:3" ht="11.25" customHeight="1" thickTop="1" thickBot="1">
      <c r="A45" s="910" t="s">
        <v>258</v>
      </c>
      <c r="B45" s="911"/>
      <c r="C45" s="912"/>
    </row>
    <row r="46" spans="1:3" ht="26.25" customHeight="1" thickTop="1">
      <c r="A46" s="328"/>
      <c r="B46" s="892" t="s">
        <v>259</v>
      </c>
      <c r="C46" s="893"/>
    </row>
    <row r="47" spans="1:3" ht="12" thickBot="1">
      <c r="A47" s="910" t="s">
        <v>260</v>
      </c>
      <c r="B47" s="911"/>
      <c r="C47" s="912"/>
    </row>
    <row r="48" spans="1:3" ht="12" thickTop="1">
      <c r="A48" s="121"/>
      <c r="B48" s="913" t="s">
        <v>215</v>
      </c>
      <c r="C48" s="914" t="s">
        <v>215</v>
      </c>
    </row>
    <row r="49" spans="1:3" ht="11.25" customHeight="1">
      <c r="A49" s="328"/>
      <c r="B49" s="892" t="s">
        <v>216</v>
      </c>
      <c r="C49" s="893" t="s">
        <v>216</v>
      </c>
    </row>
    <row r="50" spans="1:3">
      <c r="A50" s="328"/>
      <c r="B50" s="892" t="s">
        <v>217</v>
      </c>
      <c r="C50" s="893" t="s">
        <v>217</v>
      </c>
    </row>
    <row r="51" spans="1:3" ht="11.25" customHeight="1">
      <c r="A51" s="328"/>
      <c r="B51" s="892" t="s">
        <v>825</v>
      </c>
      <c r="C51" s="893" t="s">
        <v>218</v>
      </c>
    </row>
    <row r="52" spans="1:3" ht="33.6" customHeight="1">
      <c r="A52" s="328"/>
      <c r="B52" s="892" t="s">
        <v>219</v>
      </c>
      <c r="C52" s="893" t="s">
        <v>219</v>
      </c>
    </row>
    <row r="53" spans="1:3" ht="11.25" customHeight="1">
      <c r="A53" s="328"/>
      <c r="B53" s="892" t="s">
        <v>307</v>
      </c>
      <c r="C53" s="893" t="s">
        <v>220</v>
      </c>
    </row>
    <row r="54" spans="1:3" ht="11.25" customHeight="1" thickBot="1">
      <c r="A54" s="910" t="s">
        <v>261</v>
      </c>
      <c r="B54" s="911"/>
      <c r="C54" s="912"/>
    </row>
    <row r="55" spans="1:3" ht="12" thickTop="1">
      <c r="A55" s="121"/>
      <c r="B55" s="913" t="s">
        <v>215</v>
      </c>
      <c r="C55" s="914" t="s">
        <v>215</v>
      </c>
    </row>
    <row r="56" spans="1:3">
      <c r="A56" s="328"/>
      <c r="B56" s="892" t="s">
        <v>221</v>
      </c>
      <c r="C56" s="893" t="s">
        <v>221</v>
      </c>
    </row>
    <row r="57" spans="1:3">
      <c r="A57" s="328"/>
      <c r="B57" s="892" t="s">
        <v>264</v>
      </c>
      <c r="C57" s="893" t="s">
        <v>222</v>
      </c>
    </row>
    <row r="58" spans="1:3">
      <c r="A58" s="328"/>
      <c r="B58" s="892" t="s">
        <v>223</v>
      </c>
      <c r="C58" s="893" t="s">
        <v>223</v>
      </c>
    </row>
    <row r="59" spans="1:3">
      <c r="A59" s="328"/>
      <c r="B59" s="892" t="s">
        <v>224</v>
      </c>
      <c r="C59" s="893" t="s">
        <v>224</v>
      </c>
    </row>
    <row r="60" spans="1:3">
      <c r="A60" s="328"/>
      <c r="B60" s="892" t="s">
        <v>225</v>
      </c>
      <c r="C60" s="893" t="s">
        <v>225</v>
      </c>
    </row>
    <row r="61" spans="1:3">
      <c r="A61" s="328"/>
      <c r="B61" s="892" t="s">
        <v>265</v>
      </c>
      <c r="C61" s="893" t="s">
        <v>226</v>
      </c>
    </row>
    <row r="62" spans="1:3" ht="12" customHeight="1">
      <c r="A62" s="328"/>
      <c r="B62" s="879" t="s">
        <v>998</v>
      </c>
      <c r="C62" s="880" t="s">
        <v>227</v>
      </c>
    </row>
    <row r="63" spans="1:3" ht="22.5" customHeight="1" thickBot="1">
      <c r="A63" s="122"/>
      <c r="B63" s="908" t="s">
        <v>228</v>
      </c>
      <c r="C63" s="909" t="s">
        <v>228</v>
      </c>
    </row>
    <row r="64" spans="1:3" ht="11.25" customHeight="1" thickTop="1">
      <c r="A64" s="898" t="s">
        <v>262</v>
      </c>
      <c r="B64" s="899"/>
      <c r="C64" s="900"/>
    </row>
    <row r="65" spans="1:3" ht="12" thickBot="1">
      <c r="A65" s="122"/>
      <c r="B65" s="908" t="s">
        <v>229</v>
      </c>
      <c r="C65" s="909" t="s">
        <v>229</v>
      </c>
    </row>
    <row r="66" spans="1:3" ht="11.25" customHeight="1" thickTop="1">
      <c r="A66" s="898" t="s">
        <v>951</v>
      </c>
      <c r="B66" s="899"/>
      <c r="C66" s="900"/>
    </row>
    <row r="67" spans="1:3" ht="12" thickBot="1">
      <c r="A67" s="122"/>
      <c r="B67" s="908" t="s">
        <v>950</v>
      </c>
      <c r="C67" s="909"/>
    </row>
    <row r="68" spans="1:3" ht="11.25" customHeight="1" thickTop="1" thickBot="1">
      <c r="A68" s="910" t="s">
        <v>263</v>
      </c>
      <c r="B68" s="911"/>
      <c r="C68" s="912"/>
    </row>
    <row r="69" spans="1:3" ht="12" thickTop="1">
      <c r="A69" s="121"/>
      <c r="B69" s="913" t="s">
        <v>230</v>
      </c>
      <c r="C69" s="914" t="s">
        <v>230</v>
      </c>
    </row>
    <row r="70" spans="1:3">
      <c r="A70" s="328"/>
      <c r="B70" s="892" t="s">
        <v>827</v>
      </c>
      <c r="C70" s="893" t="s">
        <v>231</v>
      </c>
    </row>
    <row r="71" spans="1:3">
      <c r="A71" s="328"/>
      <c r="B71" s="892" t="s">
        <v>232</v>
      </c>
      <c r="C71" s="893" t="s">
        <v>232</v>
      </c>
    </row>
    <row r="72" spans="1:3" ht="54.95" customHeight="1">
      <c r="A72" s="328"/>
      <c r="B72" s="915" t="s">
        <v>962</v>
      </c>
      <c r="C72" s="916" t="s">
        <v>233</v>
      </c>
    </row>
    <row r="73" spans="1:3" ht="33.75" customHeight="1">
      <c r="A73" s="328"/>
      <c r="B73" s="906" t="s">
        <v>266</v>
      </c>
      <c r="C73" s="907" t="s">
        <v>234</v>
      </c>
    </row>
    <row r="74" spans="1:3" ht="15.75" customHeight="1">
      <c r="A74" s="328"/>
      <c r="B74" s="906" t="s">
        <v>828</v>
      </c>
      <c r="C74" s="907" t="s">
        <v>235</v>
      </c>
    </row>
    <row r="75" spans="1:3">
      <c r="A75" s="328"/>
      <c r="B75" s="892" t="s">
        <v>236</v>
      </c>
      <c r="C75" s="893" t="s">
        <v>236</v>
      </c>
    </row>
    <row r="76" spans="1:3" ht="12" thickBot="1">
      <c r="A76" s="122"/>
      <c r="B76" s="908" t="s">
        <v>237</v>
      </c>
      <c r="C76" s="909" t="s">
        <v>237</v>
      </c>
    </row>
    <row r="77" spans="1:3" ht="12" thickTop="1">
      <c r="A77" s="898" t="s">
        <v>290</v>
      </c>
      <c r="B77" s="899"/>
      <c r="C77" s="900"/>
    </row>
    <row r="78" spans="1:3">
      <c r="A78" s="328"/>
      <c r="B78" s="892" t="s">
        <v>229</v>
      </c>
      <c r="C78" s="893"/>
    </row>
    <row r="79" spans="1:3">
      <c r="A79" s="328"/>
      <c r="B79" s="892" t="s">
        <v>288</v>
      </c>
      <c r="C79" s="893"/>
    </row>
    <row r="80" spans="1:3">
      <c r="A80" s="328"/>
      <c r="B80" s="892" t="s">
        <v>289</v>
      </c>
      <c r="C80" s="893"/>
    </row>
    <row r="81" spans="1:3">
      <c r="A81" s="898" t="s">
        <v>291</v>
      </c>
      <c r="B81" s="899"/>
      <c r="C81" s="900"/>
    </row>
    <row r="82" spans="1:3">
      <c r="A82" s="328"/>
      <c r="B82" s="892" t="s">
        <v>229</v>
      </c>
      <c r="C82" s="893"/>
    </row>
    <row r="83" spans="1:3">
      <c r="A83" s="328"/>
      <c r="B83" s="892" t="s">
        <v>292</v>
      </c>
      <c r="C83" s="893"/>
    </row>
    <row r="84" spans="1:3" ht="79.5" customHeight="1">
      <c r="A84" s="328"/>
      <c r="B84" s="892" t="s">
        <v>306</v>
      </c>
      <c r="C84" s="893"/>
    </row>
    <row r="85" spans="1:3" ht="53.25" customHeight="1">
      <c r="A85" s="328"/>
      <c r="B85" s="892" t="s">
        <v>305</v>
      </c>
      <c r="C85" s="893"/>
    </row>
    <row r="86" spans="1:3">
      <c r="A86" s="328"/>
      <c r="B86" s="892" t="s">
        <v>293</v>
      </c>
      <c r="C86" s="893"/>
    </row>
    <row r="87" spans="1:3">
      <c r="A87" s="328"/>
      <c r="B87" s="892" t="s">
        <v>294</v>
      </c>
      <c r="C87" s="893"/>
    </row>
    <row r="88" spans="1:3">
      <c r="A88" s="328"/>
      <c r="B88" s="892" t="s">
        <v>295</v>
      </c>
      <c r="C88" s="893"/>
    </row>
    <row r="89" spans="1:3">
      <c r="A89" s="898" t="s">
        <v>296</v>
      </c>
      <c r="B89" s="899"/>
      <c r="C89" s="900"/>
    </row>
    <row r="90" spans="1:3">
      <c r="A90" s="328"/>
      <c r="B90" s="892" t="s">
        <v>229</v>
      </c>
      <c r="C90" s="893"/>
    </row>
    <row r="91" spans="1:3">
      <c r="A91" s="328"/>
      <c r="B91" s="892" t="s">
        <v>298</v>
      </c>
      <c r="C91" s="893"/>
    </row>
    <row r="92" spans="1:3" ht="12" customHeight="1">
      <c r="A92" s="328"/>
      <c r="B92" s="892" t="s">
        <v>299</v>
      </c>
      <c r="C92" s="893"/>
    </row>
    <row r="93" spans="1:3">
      <c r="A93" s="328"/>
      <c r="B93" s="892" t="s">
        <v>300</v>
      </c>
      <c r="C93" s="893"/>
    </row>
    <row r="94" spans="1:3" ht="24.75" customHeight="1">
      <c r="A94" s="328"/>
      <c r="B94" s="901" t="s">
        <v>336</v>
      </c>
      <c r="C94" s="902"/>
    </row>
    <row r="95" spans="1:3" ht="24" customHeight="1">
      <c r="A95" s="328"/>
      <c r="B95" s="901" t="s">
        <v>337</v>
      </c>
      <c r="C95" s="902"/>
    </row>
    <row r="96" spans="1:3" ht="13.5" customHeight="1">
      <c r="A96" s="328"/>
      <c r="B96" s="901" t="s">
        <v>301</v>
      </c>
      <c r="C96" s="902"/>
    </row>
    <row r="97" spans="1:3" ht="11.25" customHeight="1" thickBot="1">
      <c r="A97" s="903" t="s">
        <v>332</v>
      </c>
      <c r="B97" s="904"/>
      <c r="C97" s="905"/>
    </row>
    <row r="98" spans="1:3" ht="12.75" thickTop="1" thickBot="1">
      <c r="A98" s="897" t="s">
        <v>238</v>
      </c>
      <c r="B98" s="897"/>
      <c r="C98" s="897"/>
    </row>
    <row r="99" spans="1:3">
      <c r="A99" s="183">
        <v>2</v>
      </c>
      <c r="B99" s="316" t="s">
        <v>312</v>
      </c>
      <c r="C99" s="316" t="s">
        <v>333</v>
      </c>
    </row>
    <row r="100" spans="1:3">
      <c r="A100" s="126">
        <v>3</v>
      </c>
      <c r="B100" s="317" t="s">
        <v>313</v>
      </c>
      <c r="C100" s="318" t="s">
        <v>334</v>
      </c>
    </row>
    <row r="101" spans="1:3">
      <c r="A101" s="126">
        <v>4</v>
      </c>
      <c r="B101" s="317" t="s">
        <v>314</v>
      </c>
      <c r="C101" s="318" t="s">
        <v>338</v>
      </c>
    </row>
    <row r="102" spans="1:3" ht="11.25" customHeight="1">
      <c r="A102" s="126">
        <v>5</v>
      </c>
      <c r="B102" s="317" t="s">
        <v>315</v>
      </c>
      <c r="C102" s="318" t="s">
        <v>335</v>
      </c>
    </row>
    <row r="103" spans="1:3" ht="12" customHeight="1">
      <c r="A103" s="126">
        <v>6</v>
      </c>
      <c r="B103" s="317" t="s">
        <v>330</v>
      </c>
      <c r="C103" s="318" t="s">
        <v>316</v>
      </c>
    </row>
    <row r="104" spans="1:3" ht="12" customHeight="1">
      <c r="A104" s="126">
        <v>7</v>
      </c>
      <c r="B104" s="317" t="s">
        <v>317</v>
      </c>
      <c r="C104" s="318" t="s">
        <v>331</v>
      </c>
    </row>
    <row r="105" spans="1:3">
      <c r="A105" s="126">
        <v>8</v>
      </c>
      <c r="B105" s="317" t="s">
        <v>322</v>
      </c>
      <c r="C105" s="318" t="s">
        <v>342</v>
      </c>
    </row>
    <row r="106" spans="1:3" ht="11.25" customHeight="1">
      <c r="A106" s="898" t="s">
        <v>302</v>
      </c>
      <c r="B106" s="899"/>
      <c r="C106" s="900"/>
    </row>
    <row r="107" spans="1:3" ht="12" customHeight="1">
      <c r="A107" s="328"/>
      <c r="B107" s="879" t="s">
        <v>999</v>
      </c>
      <c r="C107" s="880"/>
    </row>
    <row r="108" spans="1:3">
      <c r="A108" s="898" t="s">
        <v>458</v>
      </c>
      <c r="B108" s="899"/>
      <c r="C108" s="900"/>
    </row>
    <row r="109" spans="1:3" ht="12" customHeight="1">
      <c r="A109" s="328"/>
      <c r="B109" s="892" t="s">
        <v>460</v>
      </c>
      <c r="C109" s="893"/>
    </row>
    <row r="110" spans="1:3">
      <c r="A110" s="328"/>
      <c r="B110" s="892" t="s">
        <v>461</v>
      </c>
      <c r="C110" s="893"/>
    </row>
    <row r="111" spans="1:3">
      <c r="A111" s="328"/>
      <c r="B111" s="892" t="s">
        <v>459</v>
      </c>
      <c r="C111" s="893"/>
    </row>
    <row r="112" spans="1:3">
      <c r="A112" s="890" t="s">
        <v>692</v>
      </c>
      <c r="B112" s="890"/>
      <c r="C112" s="890"/>
    </row>
    <row r="113" spans="1:3">
      <c r="A113" s="894" t="s">
        <v>176</v>
      </c>
      <c r="B113" s="894"/>
      <c r="C113" s="894"/>
    </row>
    <row r="114" spans="1:3">
      <c r="A114" s="513">
        <v>1</v>
      </c>
      <c r="B114" s="881" t="s">
        <v>576</v>
      </c>
      <c r="C114" s="882"/>
    </row>
    <row r="115" spans="1:3">
      <c r="A115" s="513">
        <v>2</v>
      </c>
      <c r="B115" s="895" t="s">
        <v>577</v>
      </c>
      <c r="C115" s="896"/>
    </row>
    <row r="116" spans="1:3">
      <c r="A116" s="513">
        <v>3</v>
      </c>
      <c r="B116" s="881" t="s">
        <v>902</v>
      </c>
      <c r="C116" s="882"/>
    </row>
    <row r="117" spans="1:3">
      <c r="A117" s="513">
        <v>4</v>
      </c>
      <c r="B117" s="881" t="s">
        <v>901</v>
      </c>
      <c r="C117" s="882"/>
    </row>
    <row r="118" spans="1:3">
      <c r="A118" s="513">
        <v>5</v>
      </c>
      <c r="B118" s="517" t="s">
        <v>900</v>
      </c>
      <c r="C118" s="516"/>
    </row>
    <row r="119" spans="1:3">
      <c r="A119" s="513">
        <v>6</v>
      </c>
      <c r="B119" s="883" t="s">
        <v>968</v>
      </c>
      <c r="C119" s="884"/>
    </row>
    <row r="120" spans="1:3" ht="48.6" customHeight="1">
      <c r="A120" s="513">
        <v>7</v>
      </c>
      <c r="B120" s="883" t="s">
        <v>969</v>
      </c>
      <c r="C120" s="884"/>
    </row>
    <row r="121" spans="1:3">
      <c r="A121" s="491">
        <v>8</v>
      </c>
      <c r="B121" s="486" t="s">
        <v>603</v>
      </c>
      <c r="C121" s="510" t="s">
        <v>899</v>
      </c>
    </row>
    <row r="122" spans="1:3" ht="22.5">
      <c r="A122" s="513">
        <v>9.01</v>
      </c>
      <c r="B122" s="486" t="s">
        <v>487</v>
      </c>
      <c r="C122" s="487" t="s">
        <v>652</v>
      </c>
    </row>
    <row r="123" spans="1:3" ht="33.75">
      <c r="A123" s="513">
        <v>9.02</v>
      </c>
      <c r="B123" s="486" t="s">
        <v>488</v>
      </c>
      <c r="C123" s="487" t="s">
        <v>655</v>
      </c>
    </row>
    <row r="124" spans="1:3">
      <c r="A124" s="513">
        <v>9.0299999999999994</v>
      </c>
      <c r="B124" s="487" t="s">
        <v>836</v>
      </c>
      <c r="C124" s="487" t="s">
        <v>578</v>
      </c>
    </row>
    <row r="125" spans="1:3">
      <c r="A125" s="513">
        <v>9.0399999999999991</v>
      </c>
      <c r="B125" s="486" t="s">
        <v>489</v>
      </c>
      <c r="C125" s="487" t="s">
        <v>579</v>
      </c>
    </row>
    <row r="126" spans="1:3">
      <c r="A126" s="513">
        <v>9.0500000000000007</v>
      </c>
      <c r="B126" s="486" t="s">
        <v>490</v>
      </c>
      <c r="C126" s="487" t="s">
        <v>580</v>
      </c>
    </row>
    <row r="127" spans="1:3" ht="22.5">
      <c r="A127" s="513">
        <v>9.06</v>
      </c>
      <c r="B127" s="486" t="s">
        <v>491</v>
      </c>
      <c r="C127" s="487" t="s">
        <v>581</v>
      </c>
    </row>
    <row r="128" spans="1:3">
      <c r="A128" s="513">
        <v>9.07</v>
      </c>
      <c r="B128" s="515" t="s">
        <v>492</v>
      </c>
      <c r="C128" s="487" t="s">
        <v>582</v>
      </c>
    </row>
    <row r="129" spans="1:3" ht="22.5">
      <c r="A129" s="513">
        <v>9.08</v>
      </c>
      <c r="B129" s="486" t="s">
        <v>493</v>
      </c>
      <c r="C129" s="487" t="s">
        <v>583</v>
      </c>
    </row>
    <row r="130" spans="1:3" ht="22.5">
      <c r="A130" s="513">
        <v>9.09</v>
      </c>
      <c r="B130" s="486" t="s">
        <v>494</v>
      </c>
      <c r="C130" s="487" t="s">
        <v>584</v>
      </c>
    </row>
    <row r="131" spans="1:3">
      <c r="A131" s="514">
        <v>9.1</v>
      </c>
      <c r="B131" s="486" t="s">
        <v>495</v>
      </c>
      <c r="C131" s="487" t="s">
        <v>585</v>
      </c>
    </row>
    <row r="132" spans="1:3">
      <c r="A132" s="513">
        <v>9.11</v>
      </c>
      <c r="B132" s="486" t="s">
        <v>496</v>
      </c>
      <c r="C132" s="487" t="s">
        <v>586</v>
      </c>
    </row>
    <row r="133" spans="1:3">
      <c r="A133" s="513">
        <v>9.1199999999999992</v>
      </c>
      <c r="B133" s="486" t="s">
        <v>497</v>
      </c>
      <c r="C133" s="487" t="s">
        <v>587</v>
      </c>
    </row>
    <row r="134" spans="1:3">
      <c r="A134" s="513">
        <v>9.1300000000000008</v>
      </c>
      <c r="B134" s="486" t="s">
        <v>498</v>
      </c>
      <c r="C134" s="487" t="s">
        <v>588</v>
      </c>
    </row>
    <row r="135" spans="1:3">
      <c r="A135" s="513">
        <v>9.14</v>
      </c>
      <c r="B135" s="486" t="s">
        <v>499</v>
      </c>
      <c r="C135" s="487" t="s">
        <v>589</v>
      </c>
    </row>
    <row r="136" spans="1:3">
      <c r="A136" s="513">
        <v>9.15</v>
      </c>
      <c r="B136" s="486" t="s">
        <v>500</v>
      </c>
      <c r="C136" s="487" t="s">
        <v>590</v>
      </c>
    </row>
    <row r="137" spans="1:3" ht="22.5">
      <c r="A137" s="513">
        <v>9.16</v>
      </c>
      <c r="B137" s="486" t="s">
        <v>501</v>
      </c>
      <c r="C137" s="487" t="s">
        <v>591</v>
      </c>
    </row>
    <row r="138" spans="1:3">
      <c r="A138" s="513">
        <v>9.17</v>
      </c>
      <c r="B138" s="487" t="s">
        <v>502</v>
      </c>
      <c r="C138" s="487" t="s">
        <v>592</v>
      </c>
    </row>
    <row r="139" spans="1:3" ht="22.5">
      <c r="A139" s="513">
        <v>9.18</v>
      </c>
      <c r="B139" s="486" t="s">
        <v>503</v>
      </c>
      <c r="C139" s="487" t="s">
        <v>593</v>
      </c>
    </row>
    <row r="140" spans="1:3">
      <c r="A140" s="513">
        <v>9.19</v>
      </c>
      <c r="B140" s="486" t="s">
        <v>504</v>
      </c>
      <c r="C140" s="487" t="s">
        <v>594</v>
      </c>
    </row>
    <row r="141" spans="1:3">
      <c r="A141" s="514">
        <v>9.1999999999999993</v>
      </c>
      <c r="B141" s="486" t="s">
        <v>505</v>
      </c>
      <c r="C141" s="487" t="s">
        <v>595</v>
      </c>
    </row>
    <row r="142" spans="1:3">
      <c r="A142" s="513">
        <v>9.2100000000000009</v>
      </c>
      <c r="B142" s="486" t="s">
        <v>506</v>
      </c>
      <c r="C142" s="487" t="s">
        <v>596</v>
      </c>
    </row>
    <row r="143" spans="1:3">
      <c r="A143" s="513">
        <v>9.2200000000000006</v>
      </c>
      <c r="B143" s="486" t="s">
        <v>507</v>
      </c>
      <c r="C143" s="487" t="s">
        <v>597</v>
      </c>
    </row>
    <row r="144" spans="1:3" ht="22.5">
      <c r="A144" s="513">
        <v>9.23</v>
      </c>
      <c r="B144" s="486" t="s">
        <v>508</v>
      </c>
      <c r="C144" s="487" t="s">
        <v>598</v>
      </c>
    </row>
    <row r="145" spans="1:3" ht="22.5">
      <c r="A145" s="513">
        <v>9.24</v>
      </c>
      <c r="B145" s="486" t="s">
        <v>509</v>
      </c>
      <c r="C145" s="487" t="s">
        <v>599</v>
      </c>
    </row>
    <row r="146" spans="1:3">
      <c r="A146" s="513">
        <v>9.2500000000000107</v>
      </c>
      <c r="B146" s="486" t="s">
        <v>510</v>
      </c>
      <c r="C146" s="487" t="s">
        <v>600</v>
      </c>
    </row>
    <row r="147" spans="1:3" ht="22.5">
      <c r="A147" s="513">
        <v>9.2600000000000193</v>
      </c>
      <c r="B147" s="486" t="s">
        <v>601</v>
      </c>
      <c r="C147" s="512" t="s">
        <v>602</v>
      </c>
    </row>
    <row r="148" spans="1:3" s="329" customFormat="1" ht="22.5">
      <c r="A148" s="513">
        <v>9.2700000000000298</v>
      </c>
      <c r="B148" s="486" t="s">
        <v>88</v>
      </c>
      <c r="C148" s="512" t="s">
        <v>653</v>
      </c>
    </row>
    <row r="149" spans="1:3" s="329" customFormat="1">
      <c r="A149" s="492"/>
      <c r="B149" s="877" t="s">
        <v>604</v>
      </c>
      <c r="C149" s="878"/>
    </row>
    <row r="150" spans="1:3" s="329" customFormat="1">
      <c r="A150" s="491">
        <v>1</v>
      </c>
      <c r="B150" s="879" t="s">
        <v>898</v>
      </c>
      <c r="C150" s="880"/>
    </row>
    <row r="151" spans="1:3" s="329" customFormat="1">
      <c r="A151" s="491">
        <v>2</v>
      </c>
      <c r="B151" s="879" t="s">
        <v>654</v>
      </c>
      <c r="C151" s="880"/>
    </row>
    <row r="152" spans="1:3" s="329" customFormat="1">
      <c r="A152" s="491">
        <v>3</v>
      </c>
      <c r="B152" s="879" t="s">
        <v>651</v>
      </c>
      <c r="C152" s="880"/>
    </row>
    <row r="153" spans="1:3" s="329" customFormat="1">
      <c r="A153" s="492"/>
      <c r="B153" s="877" t="s">
        <v>605</v>
      </c>
      <c r="C153" s="878"/>
    </row>
    <row r="154" spans="1:3" s="329" customFormat="1">
      <c r="A154" s="491">
        <v>1</v>
      </c>
      <c r="B154" s="885" t="s">
        <v>897</v>
      </c>
      <c r="C154" s="886"/>
    </row>
    <row r="155" spans="1:3" s="329" customFormat="1">
      <c r="A155" s="491">
        <v>2</v>
      </c>
      <c r="B155" s="486" t="s">
        <v>834</v>
      </c>
      <c r="C155" s="567" t="s">
        <v>963</v>
      </c>
    </row>
    <row r="156" spans="1:3" ht="22.5">
      <c r="A156" s="491">
        <v>3</v>
      </c>
      <c r="B156" s="486" t="s">
        <v>833</v>
      </c>
      <c r="C156" s="510" t="s">
        <v>896</v>
      </c>
    </row>
    <row r="157" spans="1:3">
      <c r="A157" s="491">
        <v>4</v>
      </c>
      <c r="B157" s="486" t="s">
        <v>480</v>
      </c>
      <c r="C157" s="486" t="s">
        <v>914</v>
      </c>
    </row>
    <row r="158" spans="1:3" ht="24.95" customHeight="1">
      <c r="A158" s="492"/>
      <c r="B158" s="877" t="s">
        <v>606</v>
      </c>
      <c r="C158" s="878"/>
    </row>
    <row r="159" spans="1:3" ht="33.75">
      <c r="A159" s="491"/>
      <c r="B159" s="486" t="s">
        <v>885</v>
      </c>
      <c r="C159" s="568" t="s">
        <v>964</v>
      </c>
    </row>
    <row r="160" spans="1:3">
      <c r="A160" s="492"/>
      <c r="B160" s="877" t="s">
        <v>607</v>
      </c>
      <c r="C160" s="878"/>
    </row>
    <row r="161" spans="1:3" ht="39" customHeight="1">
      <c r="A161" s="492"/>
      <c r="B161" s="879" t="s">
        <v>895</v>
      </c>
      <c r="C161" s="880"/>
    </row>
    <row r="162" spans="1:3">
      <c r="A162" s="492" t="s">
        <v>608</v>
      </c>
      <c r="B162" s="511" t="s">
        <v>518</v>
      </c>
      <c r="C162" s="503" t="s">
        <v>609</v>
      </c>
    </row>
    <row r="163" spans="1:3">
      <c r="A163" s="492" t="s">
        <v>357</v>
      </c>
      <c r="B163" s="508" t="s">
        <v>519</v>
      </c>
      <c r="C163" s="510" t="s">
        <v>894</v>
      </c>
    </row>
    <row r="164" spans="1:3" ht="22.5">
      <c r="A164" s="492" t="s">
        <v>364</v>
      </c>
      <c r="B164" s="503" t="s">
        <v>520</v>
      </c>
      <c r="C164" s="510" t="s">
        <v>610</v>
      </c>
    </row>
    <row r="165" spans="1:3">
      <c r="A165" s="492" t="s">
        <v>611</v>
      </c>
      <c r="B165" s="508" t="s">
        <v>521</v>
      </c>
      <c r="C165" s="509" t="s">
        <v>612</v>
      </c>
    </row>
    <row r="166" spans="1:3" ht="22.5">
      <c r="A166" s="492" t="s">
        <v>613</v>
      </c>
      <c r="B166" s="508" t="s">
        <v>849</v>
      </c>
      <c r="C166" s="502" t="s">
        <v>893</v>
      </c>
    </row>
    <row r="167" spans="1:3" ht="22.5">
      <c r="A167" s="492" t="s">
        <v>365</v>
      </c>
      <c r="B167" s="508" t="s">
        <v>522</v>
      </c>
      <c r="C167" s="502" t="s">
        <v>615</v>
      </c>
    </row>
    <row r="168" spans="1:3" ht="22.5">
      <c r="A168" s="492" t="s">
        <v>614</v>
      </c>
      <c r="B168" s="506" t="s">
        <v>525</v>
      </c>
      <c r="C168" s="507" t="s">
        <v>622</v>
      </c>
    </row>
    <row r="169" spans="1:3" ht="22.5">
      <c r="A169" s="492" t="s">
        <v>616</v>
      </c>
      <c r="B169" s="506" t="s">
        <v>523</v>
      </c>
      <c r="C169" s="502" t="s">
        <v>618</v>
      </c>
    </row>
    <row r="170" spans="1:3" ht="26.45" customHeight="1">
      <c r="A170" s="492" t="s">
        <v>617</v>
      </c>
      <c r="B170" s="506" t="s">
        <v>524</v>
      </c>
      <c r="C170" s="507" t="s">
        <v>620</v>
      </c>
    </row>
    <row r="171" spans="1:3" ht="22.5">
      <c r="A171" s="492" t="s">
        <v>619</v>
      </c>
      <c r="B171" s="487" t="s">
        <v>526</v>
      </c>
      <c r="C171" s="507" t="s">
        <v>624</v>
      </c>
    </row>
    <row r="172" spans="1:3" ht="22.5">
      <c r="A172" s="492" t="s">
        <v>621</v>
      </c>
      <c r="B172" s="506" t="s">
        <v>527</v>
      </c>
      <c r="C172" s="505" t="s">
        <v>625</v>
      </c>
    </row>
    <row r="173" spans="1:3">
      <c r="A173" s="492" t="s">
        <v>623</v>
      </c>
      <c r="B173" s="504" t="s">
        <v>528</v>
      </c>
      <c r="C173" s="503" t="s">
        <v>626</v>
      </c>
    </row>
    <row r="174" spans="1:3" ht="22.5">
      <c r="A174" s="492"/>
      <c r="B174" s="502" t="s">
        <v>892</v>
      </c>
      <c r="C174" s="487" t="s">
        <v>627</v>
      </c>
    </row>
    <row r="175" spans="1:3" ht="22.5">
      <c r="A175" s="492"/>
      <c r="B175" s="502" t="s">
        <v>891</v>
      </c>
      <c r="C175" s="487" t="s">
        <v>628</v>
      </c>
    </row>
    <row r="176" spans="1:3" ht="22.5">
      <c r="A176" s="492"/>
      <c r="B176" s="502" t="s">
        <v>890</v>
      </c>
      <c r="C176" s="487" t="s">
        <v>629</v>
      </c>
    </row>
    <row r="177" spans="1:3">
      <c r="A177" s="492"/>
      <c r="B177" s="877" t="s">
        <v>630</v>
      </c>
      <c r="C177" s="878"/>
    </row>
    <row r="178" spans="1:3">
      <c r="A178" s="492"/>
      <c r="B178" s="879" t="s">
        <v>889</v>
      </c>
      <c r="C178" s="880"/>
    </row>
    <row r="179" spans="1:3">
      <c r="A179" s="491">
        <v>1</v>
      </c>
      <c r="B179" s="487" t="s">
        <v>532</v>
      </c>
      <c r="C179" s="487" t="s">
        <v>532</v>
      </c>
    </row>
    <row r="180" spans="1:3" ht="33.75">
      <c r="A180" s="491">
        <v>2</v>
      </c>
      <c r="B180" s="487" t="s">
        <v>631</v>
      </c>
      <c r="C180" s="487" t="s">
        <v>632</v>
      </c>
    </row>
    <row r="181" spans="1:3">
      <c r="A181" s="491">
        <v>3</v>
      </c>
      <c r="B181" s="487" t="s">
        <v>534</v>
      </c>
      <c r="C181" s="487" t="s">
        <v>633</v>
      </c>
    </row>
    <row r="182" spans="1:3" ht="22.5">
      <c r="A182" s="491">
        <v>4</v>
      </c>
      <c r="B182" s="487" t="s">
        <v>535</v>
      </c>
      <c r="C182" s="487" t="s">
        <v>634</v>
      </c>
    </row>
    <row r="183" spans="1:3" ht="22.5">
      <c r="A183" s="491">
        <v>5</v>
      </c>
      <c r="B183" s="487" t="s">
        <v>536</v>
      </c>
      <c r="C183" s="487" t="s">
        <v>656</v>
      </c>
    </row>
    <row r="184" spans="1:3" ht="45">
      <c r="A184" s="491">
        <v>6</v>
      </c>
      <c r="B184" s="487" t="s">
        <v>537</v>
      </c>
      <c r="C184" s="487" t="s">
        <v>635</v>
      </c>
    </row>
    <row r="185" spans="1:3">
      <c r="A185" s="492"/>
      <c r="B185" s="877" t="s">
        <v>636</v>
      </c>
      <c r="C185" s="878"/>
    </row>
    <row r="186" spans="1:3">
      <c r="A186" s="492"/>
      <c r="B186" s="888" t="s">
        <v>888</v>
      </c>
      <c r="C186" s="885"/>
    </row>
    <row r="187" spans="1:3" ht="22.5">
      <c r="A187" s="492">
        <v>1.1000000000000001</v>
      </c>
      <c r="B187" s="501" t="s">
        <v>542</v>
      </c>
      <c r="C187" s="487" t="s">
        <v>637</v>
      </c>
    </row>
    <row r="188" spans="1:3" ht="50.1" customHeight="1">
      <c r="A188" s="492" t="s">
        <v>146</v>
      </c>
      <c r="B188" s="488" t="s">
        <v>543</v>
      </c>
      <c r="C188" s="487" t="s">
        <v>638</v>
      </c>
    </row>
    <row r="189" spans="1:3">
      <c r="A189" s="492" t="s">
        <v>544</v>
      </c>
      <c r="B189" s="500" t="s">
        <v>545</v>
      </c>
      <c r="C189" s="889" t="s">
        <v>887</v>
      </c>
    </row>
    <row r="190" spans="1:3">
      <c r="A190" s="492" t="s">
        <v>546</v>
      </c>
      <c r="B190" s="500" t="s">
        <v>547</v>
      </c>
      <c r="C190" s="889"/>
    </row>
    <row r="191" spans="1:3">
      <c r="A191" s="492" t="s">
        <v>548</v>
      </c>
      <c r="B191" s="500" t="s">
        <v>549</v>
      </c>
      <c r="C191" s="889"/>
    </row>
    <row r="192" spans="1:3">
      <c r="A192" s="492" t="s">
        <v>550</v>
      </c>
      <c r="B192" s="500" t="s">
        <v>551</v>
      </c>
      <c r="C192" s="889"/>
    </row>
    <row r="193" spans="1:4" ht="25.5" customHeight="1">
      <c r="A193" s="492">
        <v>1.2</v>
      </c>
      <c r="B193" s="499" t="s">
        <v>863</v>
      </c>
      <c r="C193" s="569" t="s">
        <v>965</v>
      </c>
    </row>
    <row r="194" spans="1:4" ht="22.5">
      <c r="A194" s="492" t="s">
        <v>553</v>
      </c>
      <c r="B194" s="494" t="s">
        <v>554</v>
      </c>
      <c r="C194" s="497" t="s">
        <v>639</v>
      </c>
    </row>
    <row r="195" spans="1:4" ht="22.5">
      <c r="A195" s="492" t="s">
        <v>555</v>
      </c>
      <c r="B195" s="498" t="s">
        <v>556</v>
      </c>
      <c r="C195" s="497" t="s">
        <v>640</v>
      </c>
    </row>
    <row r="196" spans="1:4" ht="26.1" customHeight="1">
      <c r="A196" s="492" t="s">
        <v>557</v>
      </c>
      <c r="B196" s="496" t="s">
        <v>558</v>
      </c>
      <c r="C196" s="486" t="s">
        <v>641</v>
      </c>
    </row>
    <row r="197" spans="1:4" ht="22.5">
      <c r="A197" s="492" t="s">
        <v>559</v>
      </c>
      <c r="B197" s="495" t="s">
        <v>560</v>
      </c>
      <c r="C197" s="486" t="s">
        <v>642</v>
      </c>
      <c r="D197" s="330"/>
    </row>
    <row r="198" spans="1:4" ht="22.5">
      <c r="A198" s="492">
        <v>1.4</v>
      </c>
      <c r="B198" s="494" t="s">
        <v>649</v>
      </c>
      <c r="C198" s="493" t="s">
        <v>643</v>
      </c>
      <c r="D198" s="331"/>
    </row>
    <row r="199" spans="1:4" ht="12.75">
      <c r="A199" s="492">
        <v>1.5</v>
      </c>
      <c r="B199" s="494" t="s">
        <v>650</v>
      </c>
      <c r="C199" s="493" t="s">
        <v>643</v>
      </c>
      <c r="D199" s="332"/>
    </row>
    <row r="200" spans="1:4" ht="12.75">
      <c r="A200" s="492"/>
      <c r="B200" s="890" t="s">
        <v>644</v>
      </c>
      <c r="C200" s="890"/>
      <c r="D200" s="332"/>
    </row>
    <row r="201" spans="1:4" ht="12.75">
      <c r="A201" s="492"/>
      <c r="B201" s="888" t="s">
        <v>886</v>
      </c>
      <c r="C201" s="888"/>
      <c r="D201" s="332"/>
    </row>
    <row r="202" spans="1:4" ht="12.75">
      <c r="A202" s="491"/>
      <c r="B202" s="486" t="s">
        <v>885</v>
      </c>
      <c r="C202" s="568" t="s">
        <v>963</v>
      </c>
      <c r="D202" s="332"/>
    </row>
    <row r="203" spans="1:4" ht="12.75">
      <c r="A203" s="492"/>
      <c r="B203" s="890" t="s">
        <v>645</v>
      </c>
      <c r="C203" s="890"/>
      <c r="D203" s="333"/>
    </row>
    <row r="204" spans="1:4" ht="12.75">
      <c r="A204" s="491"/>
      <c r="B204" s="888" t="s">
        <v>884</v>
      </c>
      <c r="C204" s="888"/>
      <c r="D204" s="334"/>
    </row>
    <row r="205" spans="1:4" ht="12.75">
      <c r="B205" s="890" t="s">
        <v>682</v>
      </c>
      <c r="C205" s="890"/>
      <c r="D205" s="335"/>
    </row>
    <row r="206" spans="1:4" ht="22.5">
      <c r="A206" s="488">
        <v>1</v>
      </c>
      <c r="B206" s="486" t="s">
        <v>658</v>
      </c>
      <c r="C206" s="486" t="s">
        <v>670</v>
      </c>
      <c r="D206" s="334"/>
    </row>
    <row r="207" spans="1:4" ht="18" customHeight="1">
      <c r="A207" s="488">
        <v>2</v>
      </c>
      <c r="B207" s="486" t="s">
        <v>659</v>
      </c>
      <c r="C207" s="486" t="s">
        <v>671</v>
      </c>
      <c r="D207" s="335"/>
    </row>
    <row r="208" spans="1:4" ht="22.5">
      <c r="A208" s="488">
        <v>3</v>
      </c>
      <c r="B208" s="486" t="s">
        <v>660</v>
      </c>
      <c r="C208" s="486" t="s">
        <v>672</v>
      </c>
      <c r="D208" s="336"/>
    </row>
    <row r="209" spans="1:4" ht="12.75">
      <c r="A209" s="488">
        <v>4</v>
      </c>
      <c r="B209" s="486" t="s">
        <v>661</v>
      </c>
      <c r="C209" s="486" t="s">
        <v>673</v>
      </c>
      <c r="D209" s="336"/>
    </row>
    <row r="210" spans="1:4" ht="22.5">
      <c r="A210" s="488">
        <v>5</v>
      </c>
      <c r="B210" s="486" t="s">
        <v>662</v>
      </c>
      <c r="C210" s="486" t="s">
        <v>674</v>
      </c>
    </row>
    <row r="211" spans="1:4" ht="24.6" customHeight="1">
      <c r="A211" s="488">
        <v>6</v>
      </c>
      <c r="B211" s="486" t="s">
        <v>663</v>
      </c>
      <c r="C211" s="486" t="s">
        <v>675</v>
      </c>
    </row>
    <row r="212" spans="1:4" ht="22.5">
      <c r="A212" s="488">
        <v>7</v>
      </c>
      <c r="B212" s="486" t="s">
        <v>664</v>
      </c>
      <c r="C212" s="486" t="s">
        <v>676</v>
      </c>
    </row>
    <row r="213" spans="1:4">
      <c r="A213" s="488">
        <v>7.1</v>
      </c>
      <c r="B213" s="490" t="s">
        <v>665</v>
      </c>
      <c r="C213" s="486" t="s">
        <v>677</v>
      </c>
    </row>
    <row r="214" spans="1:4" ht="22.5">
      <c r="A214" s="488">
        <v>7.2</v>
      </c>
      <c r="B214" s="490" t="s">
        <v>666</v>
      </c>
      <c r="C214" s="486" t="s">
        <v>678</v>
      </c>
    </row>
    <row r="215" spans="1:4">
      <c r="A215" s="488">
        <v>7.3</v>
      </c>
      <c r="B215" s="489" t="s">
        <v>667</v>
      </c>
      <c r="C215" s="486" t="s">
        <v>679</v>
      </c>
    </row>
    <row r="216" spans="1:4" ht="39.6" customHeight="1">
      <c r="A216" s="488">
        <v>8</v>
      </c>
      <c r="B216" s="486" t="s">
        <v>668</v>
      </c>
      <c r="C216" s="486" t="s">
        <v>680</v>
      </c>
    </row>
    <row r="217" spans="1:4">
      <c r="A217" s="488">
        <v>9</v>
      </c>
      <c r="B217" s="486" t="s">
        <v>669</v>
      </c>
      <c r="C217" s="486" t="s">
        <v>681</v>
      </c>
    </row>
    <row r="218" spans="1:4" ht="22.5">
      <c r="A218" s="525">
        <v>10.1</v>
      </c>
      <c r="B218" s="526" t="s">
        <v>689</v>
      </c>
      <c r="C218" s="518" t="s">
        <v>690</v>
      </c>
    </row>
    <row r="219" spans="1:4">
      <c r="A219" s="891"/>
      <c r="B219" s="527" t="s">
        <v>876</v>
      </c>
      <c r="C219" s="486" t="s">
        <v>883</v>
      </c>
    </row>
    <row r="220" spans="1:4">
      <c r="A220" s="891"/>
      <c r="B220" s="487" t="s">
        <v>541</v>
      </c>
      <c r="C220" s="486" t="s">
        <v>882</v>
      </c>
    </row>
    <row r="221" spans="1:4">
      <c r="A221" s="891"/>
      <c r="B221" s="487" t="s">
        <v>875</v>
      </c>
      <c r="C221" s="569" t="s">
        <v>966</v>
      </c>
    </row>
    <row r="222" spans="1:4">
      <c r="A222" s="891"/>
      <c r="B222" s="487" t="s">
        <v>683</v>
      </c>
      <c r="C222" s="486" t="s">
        <v>881</v>
      </c>
    </row>
    <row r="223" spans="1:4" ht="22.5">
      <c r="A223" s="891"/>
      <c r="B223" s="487" t="s">
        <v>687</v>
      </c>
      <c r="C223" s="487" t="s">
        <v>880</v>
      </c>
    </row>
    <row r="224" spans="1:4" ht="33.75">
      <c r="A224" s="891"/>
      <c r="B224" s="487" t="s">
        <v>686</v>
      </c>
      <c r="C224" s="486" t="s">
        <v>879</v>
      </c>
    </row>
    <row r="225" spans="1:3">
      <c r="A225" s="891"/>
      <c r="B225" s="487" t="s">
        <v>915</v>
      </c>
      <c r="C225" s="486" t="s">
        <v>878</v>
      </c>
    </row>
    <row r="226" spans="1:3" ht="22.5">
      <c r="A226" s="891"/>
      <c r="B226" s="487" t="s">
        <v>916</v>
      </c>
      <c r="C226" s="486" t="s">
        <v>877</v>
      </c>
    </row>
    <row r="227" spans="1:3" ht="12.75">
      <c r="A227" s="519"/>
      <c r="B227" s="520"/>
      <c r="C227" s="521"/>
    </row>
    <row r="228" spans="1:3" ht="12.75">
      <c r="A228" s="519"/>
      <c r="B228" s="521"/>
      <c r="C228" s="521"/>
    </row>
    <row r="229" spans="1:3" ht="12.75">
      <c r="A229" s="519"/>
      <c r="B229" s="521"/>
      <c r="C229" s="521"/>
    </row>
    <row r="230" spans="1:3" ht="12.75">
      <c r="A230" s="519"/>
      <c r="B230" s="522"/>
      <c r="C230" s="521"/>
    </row>
    <row r="231" spans="1:3" ht="12.75">
      <c r="A231" s="887"/>
      <c r="B231" s="523"/>
      <c r="C231" s="521"/>
    </row>
    <row r="232" spans="1:3" ht="12.75">
      <c r="A232" s="887"/>
      <c r="B232" s="523"/>
      <c r="C232" s="521"/>
    </row>
    <row r="233" spans="1:3" ht="12.75">
      <c r="A233" s="887"/>
      <c r="B233" s="523"/>
      <c r="C233" s="521"/>
    </row>
    <row r="234" spans="1:3" ht="12.75">
      <c r="A234" s="887"/>
      <c r="B234" s="523"/>
      <c r="C234" s="524"/>
    </row>
    <row r="235" spans="1:3" ht="40.5" customHeight="1">
      <c r="A235" s="887"/>
      <c r="B235" s="523"/>
      <c r="C235" s="521"/>
    </row>
    <row r="236" spans="1:3" ht="24" customHeight="1">
      <c r="A236" s="887"/>
      <c r="B236" s="523"/>
      <c r="C236" s="521"/>
    </row>
    <row r="237" spans="1:3" ht="12.75">
      <c r="A237" s="887"/>
      <c r="B237" s="523"/>
      <c r="C237" s="521"/>
    </row>
  </sheetData>
  <mergeCells count="133">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B80:C80"/>
    <mergeCell ref="A81:C81"/>
    <mergeCell ref="B82:C82"/>
    <mergeCell ref="B83:C83"/>
    <mergeCell ref="B84:C84"/>
    <mergeCell ref="B85:C85"/>
    <mergeCell ref="B74:C74"/>
    <mergeCell ref="B75:C75"/>
    <mergeCell ref="B76:C76"/>
    <mergeCell ref="A77:C77"/>
    <mergeCell ref="B78:C78"/>
    <mergeCell ref="B79:C79"/>
    <mergeCell ref="B92:C92"/>
    <mergeCell ref="B93:C93"/>
    <mergeCell ref="B94:C94"/>
    <mergeCell ref="B95:C95"/>
    <mergeCell ref="B96:C96"/>
    <mergeCell ref="A97:C97"/>
    <mergeCell ref="B86:C86"/>
    <mergeCell ref="B87:C87"/>
    <mergeCell ref="B88:C88"/>
    <mergeCell ref="A89:C89"/>
    <mergeCell ref="B90:C90"/>
    <mergeCell ref="B91:C91"/>
    <mergeCell ref="B111:C111"/>
    <mergeCell ref="A112:C112"/>
    <mergeCell ref="A113:C113"/>
    <mergeCell ref="B114:C114"/>
    <mergeCell ref="B115:C115"/>
    <mergeCell ref="B116:C116"/>
    <mergeCell ref="A98:C98"/>
    <mergeCell ref="A106:C106"/>
    <mergeCell ref="B107:C107"/>
    <mergeCell ref="A108:C108"/>
    <mergeCell ref="B109:C109"/>
    <mergeCell ref="B110:C110"/>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58:C158"/>
    <mergeCell ref="B160:C160"/>
    <mergeCell ref="B161:C161"/>
    <mergeCell ref="B117:C117"/>
    <mergeCell ref="B119:C119"/>
    <mergeCell ref="B120:C120"/>
    <mergeCell ref="B149:C149"/>
    <mergeCell ref="B150:C150"/>
    <mergeCell ref="B151:C151"/>
    <mergeCell ref="B152:C152"/>
    <mergeCell ref="B153:C153"/>
    <mergeCell ref="B154:C154"/>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headerFooter>
    <oddHeader>&amp;C&amp;"Calibri"&amp;10&amp;K0078D7 Classification: Restricted to Partners&amp;1#_x000D_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A1:N45"/>
  <sheetViews>
    <sheetView zoomScale="80" zoomScaleNormal="80" workbookViewId="0">
      <selection activeCell="L12" sqref="L12"/>
    </sheetView>
  </sheetViews>
  <sheetFormatPr defaultRowHeight="15"/>
  <cols>
    <col min="2" max="2" width="66.5703125" customWidth="1"/>
    <col min="3" max="8" width="17.85546875" customWidth="1"/>
  </cols>
  <sheetData>
    <row r="1" spans="1:14" ht="15.75">
      <c r="A1" s="10" t="s">
        <v>97</v>
      </c>
      <c r="B1" s="236" t="str">
        <f>Info!C2</f>
        <v>სს პროკრედიტ ბანკი</v>
      </c>
      <c r="C1" s="9"/>
      <c r="D1" s="1"/>
      <c r="E1" s="1"/>
      <c r="F1" s="1"/>
      <c r="G1" s="1"/>
    </row>
    <row r="2" spans="1:14" ht="15.75">
      <c r="A2" s="10" t="s">
        <v>98</v>
      </c>
      <c r="B2" s="272">
        <f>'1. key ratios'!B2</f>
        <v>46022</v>
      </c>
      <c r="C2" s="9"/>
      <c r="D2" s="1"/>
      <c r="E2" s="1"/>
      <c r="F2" s="1"/>
      <c r="G2" s="1"/>
    </row>
    <row r="3" spans="1:14" ht="15.75">
      <c r="A3" s="10"/>
      <c r="B3" s="9"/>
      <c r="C3" s="9"/>
      <c r="D3" s="1"/>
      <c r="E3" s="1"/>
      <c r="F3" s="1"/>
      <c r="G3" s="1"/>
    </row>
    <row r="4" spans="1:14">
      <c r="A4" s="773" t="s">
        <v>25</v>
      </c>
      <c r="B4" s="771" t="s">
        <v>155</v>
      </c>
      <c r="C4" s="766" t="s">
        <v>103</v>
      </c>
      <c r="D4" s="766"/>
      <c r="E4" s="766"/>
      <c r="F4" s="766" t="s">
        <v>104</v>
      </c>
      <c r="G4" s="766"/>
      <c r="H4" s="767"/>
    </row>
    <row r="5" spans="1:14" ht="15.6" customHeight="1">
      <c r="A5" s="774"/>
      <c r="B5" s="772"/>
      <c r="C5" s="366" t="s">
        <v>26</v>
      </c>
      <c r="D5" s="366" t="s">
        <v>77</v>
      </c>
      <c r="E5" s="366" t="s">
        <v>66</v>
      </c>
      <c r="F5" s="366" t="s">
        <v>26</v>
      </c>
      <c r="G5" s="366" t="s">
        <v>77</v>
      </c>
      <c r="H5" s="366" t="s">
        <v>66</v>
      </c>
    </row>
    <row r="6" spans="1:14">
      <c r="A6" s="391">
        <v>1</v>
      </c>
      <c r="B6" s="367" t="s">
        <v>744</v>
      </c>
      <c r="C6" s="638">
        <v>73968389.228899851</v>
      </c>
      <c r="D6" s="638">
        <v>73335344.43020016</v>
      </c>
      <c r="E6" s="639">
        <v>147303733.6591</v>
      </c>
      <c r="F6" s="638">
        <v>67492505.911300018</v>
      </c>
      <c r="G6" s="638">
        <v>64213655.380100004</v>
      </c>
      <c r="H6" s="639">
        <v>131706161.29140002</v>
      </c>
      <c r="I6" s="736"/>
      <c r="J6" s="736"/>
      <c r="K6" s="736"/>
      <c r="L6" s="736"/>
      <c r="M6" s="736"/>
      <c r="N6" s="736"/>
    </row>
    <row r="7" spans="1:14">
      <c r="A7" s="391">
        <v>1.1000000000000001</v>
      </c>
      <c r="B7" s="368" t="s">
        <v>698</v>
      </c>
      <c r="C7" s="638"/>
      <c r="D7" s="638"/>
      <c r="E7" s="639">
        <v>0</v>
      </c>
      <c r="F7" s="638">
        <v>0</v>
      </c>
      <c r="G7" s="638">
        <v>0</v>
      </c>
      <c r="H7" s="639">
        <v>0</v>
      </c>
      <c r="I7" s="736"/>
      <c r="J7" s="736"/>
      <c r="K7" s="736"/>
      <c r="L7" s="736"/>
      <c r="M7" s="736"/>
      <c r="N7" s="736"/>
    </row>
    <row r="8" spans="1:14" ht="21">
      <c r="A8" s="391">
        <v>1.2</v>
      </c>
      <c r="B8" s="368" t="s">
        <v>745</v>
      </c>
      <c r="C8" s="638"/>
      <c r="D8" s="638"/>
      <c r="E8" s="639">
        <v>0</v>
      </c>
      <c r="F8" s="638">
        <v>0</v>
      </c>
      <c r="G8" s="638">
        <v>0</v>
      </c>
      <c r="H8" s="639">
        <v>0</v>
      </c>
      <c r="I8" s="736"/>
      <c r="J8" s="736"/>
      <c r="K8" s="736"/>
      <c r="L8" s="736"/>
      <c r="M8" s="736"/>
      <c r="N8" s="736"/>
    </row>
    <row r="9" spans="1:14" ht="21.6" customHeight="1">
      <c r="A9" s="391">
        <v>1.3</v>
      </c>
      <c r="B9" s="358" t="s">
        <v>746</v>
      </c>
      <c r="C9" s="638"/>
      <c r="D9" s="638"/>
      <c r="E9" s="639">
        <v>0</v>
      </c>
      <c r="F9" s="638">
        <v>0</v>
      </c>
      <c r="G9" s="638">
        <v>0</v>
      </c>
      <c r="H9" s="639">
        <v>0</v>
      </c>
      <c r="I9" s="736"/>
      <c r="J9" s="736"/>
      <c r="K9" s="736"/>
      <c r="L9" s="736"/>
      <c r="M9" s="736"/>
      <c r="N9" s="736"/>
    </row>
    <row r="10" spans="1:14" ht="21">
      <c r="A10" s="391">
        <v>1.4</v>
      </c>
      <c r="B10" s="358" t="s">
        <v>702</v>
      </c>
      <c r="C10" s="638"/>
      <c r="D10" s="638"/>
      <c r="E10" s="639">
        <v>0</v>
      </c>
      <c r="F10" s="638">
        <v>0</v>
      </c>
      <c r="G10" s="638">
        <v>0</v>
      </c>
      <c r="H10" s="639">
        <v>0</v>
      </c>
      <c r="I10" s="736"/>
      <c r="J10" s="736"/>
      <c r="K10" s="736"/>
      <c r="L10" s="736"/>
      <c r="M10" s="736"/>
      <c r="N10" s="736"/>
    </row>
    <row r="11" spans="1:14">
      <c r="A11" s="391">
        <v>1.5</v>
      </c>
      <c r="B11" s="358" t="s">
        <v>705</v>
      </c>
      <c r="C11" s="638">
        <v>73968389.228899851</v>
      </c>
      <c r="D11" s="638">
        <v>73335344.43020016</v>
      </c>
      <c r="E11" s="639">
        <v>147303733.6591</v>
      </c>
      <c r="F11" s="638">
        <v>67492505.911300018</v>
      </c>
      <c r="G11" s="638">
        <v>64213655.380100004</v>
      </c>
      <c r="H11" s="639">
        <v>131706161.29140002</v>
      </c>
      <c r="I11" s="736"/>
      <c r="J11" s="736"/>
      <c r="K11" s="736"/>
      <c r="L11" s="736"/>
      <c r="M11" s="736"/>
      <c r="N11" s="736"/>
    </row>
    <row r="12" spans="1:14">
      <c r="A12" s="391">
        <v>1.6</v>
      </c>
      <c r="B12" s="359" t="s">
        <v>88</v>
      </c>
      <c r="C12" s="638"/>
      <c r="D12" s="638"/>
      <c r="E12" s="639">
        <v>0</v>
      </c>
      <c r="F12" s="638">
        <v>0</v>
      </c>
      <c r="G12" s="638">
        <v>0</v>
      </c>
      <c r="H12" s="639">
        <v>0</v>
      </c>
      <c r="I12" s="736"/>
      <c r="J12" s="736"/>
      <c r="K12" s="736"/>
      <c r="L12" s="736"/>
      <c r="M12" s="736"/>
      <c r="N12" s="736"/>
    </row>
    <row r="13" spans="1:14">
      <c r="A13" s="391">
        <v>2</v>
      </c>
      <c r="B13" s="369" t="s">
        <v>747</v>
      </c>
      <c r="C13" s="638">
        <v>-26486045.554299999</v>
      </c>
      <c r="D13" s="638">
        <v>-44831971.713700004</v>
      </c>
      <c r="E13" s="639">
        <v>-71318017.268000007</v>
      </c>
      <c r="F13" s="638">
        <v>-20846034.972100005</v>
      </c>
      <c r="G13" s="638">
        <v>-36331073.447999991</v>
      </c>
      <c r="H13" s="639">
        <v>-57177108.420099996</v>
      </c>
      <c r="I13" s="736"/>
      <c r="J13" s="736"/>
      <c r="K13" s="736"/>
      <c r="L13" s="736"/>
      <c r="M13" s="736"/>
      <c r="N13" s="736"/>
    </row>
    <row r="14" spans="1:14">
      <c r="A14" s="391">
        <v>2.1</v>
      </c>
      <c r="B14" s="358" t="s">
        <v>748</v>
      </c>
      <c r="C14" s="638"/>
      <c r="D14" s="638"/>
      <c r="E14" s="639">
        <v>0</v>
      </c>
      <c r="F14" s="638">
        <v>0</v>
      </c>
      <c r="G14" s="638">
        <v>0</v>
      </c>
      <c r="H14" s="639">
        <v>0</v>
      </c>
      <c r="I14" s="736"/>
      <c r="J14" s="736"/>
      <c r="K14" s="736"/>
      <c r="L14" s="736"/>
      <c r="M14" s="736"/>
      <c r="N14" s="736"/>
    </row>
    <row r="15" spans="1:14" ht="24.6" customHeight="1">
      <c r="A15" s="391">
        <v>2.2000000000000002</v>
      </c>
      <c r="B15" s="358" t="s">
        <v>749</v>
      </c>
      <c r="C15" s="638"/>
      <c r="D15" s="638"/>
      <c r="E15" s="639">
        <v>0</v>
      </c>
      <c r="F15" s="638">
        <v>0</v>
      </c>
      <c r="G15" s="638">
        <v>0</v>
      </c>
      <c r="H15" s="639">
        <v>0</v>
      </c>
      <c r="I15" s="736"/>
      <c r="J15" s="736"/>
      <c r="K15" s="736"/>
      <c r="L15" s="736"/>
      <c r="M15" s="736"/>
      <c r="N15" s="736"/>
    </row>
    <row r="16" spans="1:14" ht="20.45" customHeight="1">
      <c r="A16" s="391">
        <v>2.2999999999999998</v>
      </c>
      <c r="B16" s="358" t="s">
        <v>750</v>
      </c>
      <c r="C16" s="638">
        <v>-26450067.2643</v>
      </c>
      <c r="D16" s="638">
        <v>-44831971.713700004</v>
      </c>
      <c r="E16" s="639">
        <v>-71282038.978</v>
      </c>
      <c r="F16" s="638">
        <v>-20846034.972100005</v>
      </c>
      <c r="G16" s="638">
        <v>-36331073.447999991</v>
      </c>
      <c r="H16" s="639">
        <v>-57177108.420099996</v>
      </c>
      <c r="I16" s="736"/>
      <c r="J16" s="736"/>
      <c r="K16" s="736"/>
      <c r="L16" s="736"/>
      <c r="M16" s="736"/>
      <c r="N16" s="736"/>
    </row>
    <row r="17" spans="1:14">
      <c r="A17" s="391">
        <v>2.4</v>
      </c>
      <c r="B17" s="358" t="s">
        <v>751</v>
      </c>
      <c r="C17" s="638">
        <v>-35978.289999999994</v>
      </c>
      <c r="D17" s="638">
        <v>0</v>
      </c>
      <c r="E17" s="639">
        <v>-35978.289999999994</v>
      </c>
      <c r="F17" s="638">
        <v>0</v>
      </c>
      <c r="G17" s="638">
        <v>0</v>
      </c>
      <c r="H17" s="639">
        <v>0</v>
      </c>
      <c r="I17" s="736"/>
      <c r="J17" s="736"/>
      <c r="K17" s="736"/>
      <c r="L17" s="736"/>
      <c r="M17" s="736"/>
      <c r="N17" s="736"/>
    </row>
    <row r="18" spans="1:14">
      <c r="A18" s="391">
        <v>3</v>
      </c>
      <c r="B18" s="369" t="s">
        <v>752</v>
      </c>
      <c r="C18" s="638"/>
      <c r="D18" s="638"/>
      <c r="E18" s="639">
        <v>0</v>
      </c>
      <c r="F18" s="638">
        <v>0</v>
      </c>
      <c r="G18" s="638">
        <v>42798.965600000003</v>
      </c>
      <c r="H18" s="639">
        <v>42798.965600000003</v>
      </c>
      <c r="I18" s="736"/>
      <c r="J18" s="736"/>
      <c r="K18" s="736"/>
      <c r="L18" s="736"/>
      <c r="M18" s="736"/>
      <c r="N18" s="736"/>
    </row>
    <row r="19" spans="1:14">
      <c r="A19" s="391">
        <v>4</v>
      </c>
      <c r="B19" s="369" t="s">
        <v>753</v>
      </c>
      <c r="C19" s="638">
        <v>7843136.1399999997</v>
      </c>
      <c r="D19" s="638">
        <v>4927937.6760889981</v>
      </c>
      <c r="E19" s="639">
        <v>12771073.816088997</v>
      </c>
      <c r="F19" s="638">
        <v>7998190.0599999996</v>
      </c>
      <c r="G19" s="638">
        <v>4738656.2249999996</v>
      </c>
      <c r="H19" s="639">
        <v>12736846.285</v>
      </c>
      <c r="I19" s="736"/>
      <c r="J19" s="736"/>
      <c r="K19" s="736"/>
      <c r="L19" s="736"/>
      <c r="M19" s="736"/>
      <c r="N19" s="736"/>
    </row>
    <row r="20" spans="1:14">
      <c r="A20" s="391">
        <v>5</v>
      </c>
      <c r="B20" s="369" t="s">
        <v>754</v>
      </c>
      <c r="C20" s="638">
        <v>-909753.33524799999</v>
      </c>
      <c r="D20" s="638">
        <v>-8589942.0000000019</v>
      </c>
      <c r="E20" s="639">
        <v>-9499695.3352480009</v>
      </c>
      <c r="F20" s="638">
        <v>-1045115.3659</v>
      </c>
      <c r="G20" s="638">
        <v>-8806195.8300000001</v>
      </c>
      <c r="H20" s="639">
        <v>-9851311.1959000006</v>
      </c>
      <c r="I20" s="736"/>
      <c r="J20" s="736"/>
      <c r="K20" s="736"/>
      <c r="L20" s="736"/>
      <c r="M20" s="736"/>
      <c r="N20" s="736"/>
    </row>
    <row r="21" spans="1:14" ht="38.450000000000003" customHeight="1">
      <c r="A21" s="391">
        <v>6</v>
      </c>
      <c r="B21" s="369" t="s">
        <v>755</v>
      </c>
      <c r="C21" s="638"/>
      <c r="D21" s="638"/>
      <c r="E21" s="639">
        <v>0</v>
      </c>
      <c r="F21" s="638">
        <v>0</v>
      </c>
      <c r="G21" s="638">
        <v>0</v>
      </c>
      <c r="H21" s="639">
        <v>0</v>
      </c>
      <c r="I21" s="736"/>
      <c r="J21" s="736"/>
      <c r="K21" s="736"/>
      <c r="L21" s="736"/>
      <c r="M21" s="736"/>
      <c r="N21" s="736"/>
    </row>
    <row r="22" spans="1:14" ht="27.6" customHeight="1">
      <c r="A22" s="391">
        <v>7</v>
      </c>
      <c r="B22" s="369" t="s">
        <v>756</v>
      </c>
      <c r="C22" s="638"/>
      <c r="D22" s="638"/>
      <c r="E22" s="639">
        <v>0</v>
      </c>
      <c r="F22" s="638">
        <v>0</v>
      </c>
      <c r="G22" s="638">
        <v>0</v>
      </c>
      <c r="H22" s="639">
        <v>0</v>
      </c>
      <c r="I22" s="736"/>
      <c r="J22" s="736"/>
      <c r="K22" s="736"/>
      <c r="L22" s="736"/>
      <c r="M22" s="736"/>
      <c r="N22" s="736"/>
    </row>
    <row r="23" spans="1:14" ht="36.950000000000003" customHeight="1">
      <c r="A23" s="391">
        <v>8</v>
      </c>
      <c r="B23" s="370" t="s">
        <v>757</v>
      </c>
      <c r="C23" s="638"/>
      <c r="D23" s="638"/>
      <c r="E23" s="639">
        <v>0</v>
      </c>
      <c r="F23" s="638">
        <v>0</v>
      </c>
      <c r="G23" s="638">
        <v>0</v>
      </c>
      <c r="H23" s="639">
        <v>0</v>
      </c>
      <c r="I23" s="736"/>
      <c r="J23" s="736"/>
      <c r="K23" s="736"/>
      <c r="L23" s="736"/>
      <c r="M23" s="736"/>
      <c r="N23" s="736"/>
    </row>
    <row r="24" spans="1:14" ht="34.5" customHeight="1">
      <c r="A24" s="391">
        <v>9</v>
      </c>
      <c r="B24" s="370" t="s">
        <v>758</v>
      </c>
      <c r="C24" s="638"/>
      <c r="D24" s="638"/>
      <c r="E24" s="639">
        <v>0</v>
      </c>
      <c r="F24" s="638">
        <v>0</v>
      </c>
      <c r="G24" s="638">
        <v>0</v>
      </c>
      <c r="H24" s="639">
        <v>0</v>
      </c>
      <c r="I24" s="736"/>
      <c r="J24" s="736"/>
      <c r="K24" s="736"/>
      <c r="L24" s="736"/>
      <c r="M24" s="736"/>
      <c r="N24" s="736"/>
    </row>
    <row r="25" spans="1:14">
      <c r="A25" s="391">
        <v>10</v>
      </c>
      <c r="B25" s="369" t="s">
        <v>759</v>
      </c>
      <c r="C25" s="638">
        <v>12814988.381914258</v>
      </c>
      <c r="D25" s="638"/>
      <c r="E25" s="639">
        <v>12814988.381914258</v>
      </c>
      <c r="F25" s="638">
        <v>16496497.560000002</v>
      </c>
      <c r="G25" s="638">
        <v>0</v>
      </c>
      <c r="H25" s="639">
        <v>16496497.560000002</v>
      </c>
      <c r="I25" s="736"/>
      <c r="J25" s="736"/>
      <c r="K25" s="736"/>
      <c r="L25" s="736"/>
      <c r="M25" s="736"/>
      <c r="N25" s="736"/>
    </row>
    <row r="26" spans="1:14" ht="27" customHeight="1">
      <c r="A26" s="391">
        <v>11</v>
      </c>
      <c r="B26" s="371" t="s">
        <v>760</v>
      </c>
      <c r="C26" s="638">
        <v>194147.39999999991</v>
      </c>
      <c r="D26" s="638"/>
      <c r="E26" s="639">
        <v>194147.39999999991</v>
      </c>
      <c r="F26" s="638">
        <v>95922.23000000001</v>
      </c>
      <c r="G26" s="638">
        <v>0</v>
      </c>
      <c r="H26" s="639">
        <v>95922.23000000001</v>
      </c>
      <c r="I26" s="736"/>
      <c r="J26" s="736"/>
      <c r="K26" s="736"/>
      <c r="L26" s="736"/>
      <c r="M26" s="736"/>
      <c r="N26" s="736"/>
    </row>
    <row r="27" spans="1:14">
      <c r="A27" s="391">
        <v>12</v>
      </c>
      <c r="B27" s="369" t="s">
        <v>761</v>
      </c>
      <c r="C27" s="638">
        <v>3226484.13</v>
      </c>
      <c r="D27" s="638">
        <v>163775.997756</v>
      </c>
      <c r="E27" s="639">
        <v>3390260.127756</v>
      </c>
      <c r="F27" s="638">
        <v>3103743.8069000002</v>
      </c>
      <c r="G27" s="638">
        <v>150097.23249999998</v>
      </c>
      <c r="H27" s="639">
        <v>3253841.0394000001</v>
      </c>
      <c r="I27" s="736"/>
      <c r="J27" s="736"/>
      <c r="K27" s="736"/>
      <c r="L27" s="736"/>
      <c r="M27" s="736"/>
      <c r="N27" s="736"/>
    </row>
    <row r="28" spans="1:14">
      <c r="A28" s="391">
        <v>13</v>
      </c>
      <c r="B28" s="372" t="s">
        <v>762</v>
      </c>
      <c r="C28" s="638">
        <v>-1694203.1</v>
      </c>
      <c r="D28" s="638">
        <v>-5576.04</v>
      </c>
      <c r="E28" s="639">
        <v>-1699779.1400000001</v>
      </c>
      <c r="F28" s="638">
        <v>-1393078.32</v>
      </c>
      <c r="G28" s="638">
        <v>-8031.75</v>
      </c>
      <c r="H28" s="639">
        <v>-1401110.07</v>
      </c>
      <c r="I28" s="736"/>
      <c r="J28" s="736"/>
      <c r="K28" s="736"/>
      <c r="L28" s="736"/>
      <c r="M28" s="736"/>
      <c r="N28" s="736"/>
    </row>
    <row r="29" spans="1:14">
      <c r="A29" s="391">
        <v>14</v>
      </c>
      <c r="B29" s="373" t="s">
        <v>763</v>
      </c>
      <c r="C29" s="638">
        <v>-55148734.667500019</v>
      </c>
      <c r="D29" s="638">
        <v>-5209632.62</v>
      </c>
      <c r="E29" s="639">
        <v>-60358367.287500016</v>
      </c>
      <c r="F29" s="638">
        <v>-53901640.627500005</v>
      </c>
      <c r="G29" s="638">
        <v>-3890071.96</v>
      </c>
      <c r="H29" s="639">
        <v>-57791712.587500006</v>
      </c>
      <c r="I29" s="736"/>
      <c r="J29" s="736"/>
      <c r="K29" s="736"/>
      <c r="L29" s="736"/>
      <c r="M29" s="736"/>
      <c r="N29" s="736"/>
    </row>
    <row r="30" spans="1:14">
      <c r="A30" s="391">
        <v>14.1</v>
      </c>
      <c r="B30" s="350" t="s">
        <v>764</v>
      </c>
      <c r="C30" s="638">
        <v>-25544959.329999994</v>
      </c>
      <c r="D30" s="638"/>
      <c r="E30" s="639">
        <v>-25544959.329999994</v>
      </c>
      <c r="F30" s="638">
        <v>-21976529.740000002</v>
      </c>
      <c r="G30" s="638">
        <v>0</v>
      </c>
      <c r="H30" s="639">
        <v>-21976529.740000002</v>
      </c>
      <c r="I30" s="736"/>
      <c r="J30" s="736"/>
      <c r="K30" s="736"/>
      <c r="L30" s="736"/>
      <c r="M30" s="736"/>
      <c r="N30" s="736"/>
    </row>
    <row r="31" spans="1:14">
      <c r="A31" s="391">
        <v>14.2</v>
      </c>
      <c r="B31" s="350" t="s">
        <v>765</v>
      </c>
      <c r="C31" s="638">
        <v>-29603775.337500025</v>
      </c>
      <c r="D31" s="638">
        <v>-5209632.62</v>
      </c>
      <c r="E31" s="639">
        <v>-34813407.957500026</v>
      </c>
      <c r="F31" s="638">
        <v>-31925110.887500003</v>
      </c>
      <c r="G31" s="638">
        <v>-3890071.96</v>
      </c>
      <c r="H31" s="639">
        <v>-35815182.847500004</v>
      </c>
      <c r="I31" s="736"/>
      <c r="J31" s="736"/>
      <c r="K31" s="736"/>
      <c r="L31" s="736"/>
      <c r="M31" s="736"/>
      <c r="N31" s="736"/>
    </row>
    <row r="32" spans="1:14">
      <c r="A32" s="391">
        <v>15</v>
      </c>
      <c r="B32" s="374" t="s">
        <v>766</v>
      </c>
      <c r="C32" s="638">
        <v>-5507035.21</v>
      </c>
      <c r="D32" s="638"/>
      <c r="E32" s="639">
        <v>-5507035.21</v>
      </c>
      <c r="F32" s="638">
        <v>-4991557.25</v>
      </c>
      <c r="G32" s="638">
        <v>0</v>
      </c>
      <c r="H32" s="639">
        <v>-4991557.25</v>
      </c>
      <c r="I32" s="736"/>
      <c r="J32" s="736"/>
      <c r="K32" s="736"/>
      <c r="L32" s="736"/>
      <c r="M32" s="736"/>
      <c r="N32" s="736"/>
    </row>
    <row r="33" spans="1:14" ht="22.5" customHeight="1">
      <c r="A33" s="391">
        <v>16</v>
      </c>
      <c r="B33" s="346" t="s">
        <v>767</v>
      </c>
      <c r="C33" s="638">
        <v>-964751.16869998001</v>
      </c>
      <c r="D33" s="638"/>
      <c r="E33" s="639">
        <v>-964751.16869998001</v>
      </c>
      <c r="F33" s="638">
        <v>-635704.89950000006</v>
      </c>
      <c r="G33" s="638">
        <v>0</v>
      </c>
      <c r="H33" s="639">
        <v>-635704.89950000006</v>
      </c>
      <c r="I33" s="736"/>
      <c r="J33" s="736"/>
      <c r="K33" s="736"/>
      <c r="L33" s="736"/>
      <c r="M33" s="736"/>
      <c r="N33" s="736"/>
    </row>
    <row r="34" spans="1:14">
      <c r="A34" s="391">
        <v>17</v>
      </c>
      <c r="B34" s="369" t="s">
        <v>768</v>
      </c>
      <c r="C34" s="638">
        <v>-7245.7299999999905</v>
      </c>
      <c r="D34" s="638">
        <v>10818.243300000011</v>
      </c>
      <c r="E34" s="639">
        <v>3572.5133000000205</v>
      </c>
      <c r="F34" s="638">
        <v>1371939.9945000003</v>
      </c>
      <c r="G34" s="638">
        <v>14407.245500000001</v>
      </c>
      <c r="H34" s="639">
        <v>1386347.2400000002</v>
      </c>
      <c r="I34" s="736"/>
      <c r="J34" s="736"/>
      <c r="K34" s="736"/>
      <c r="L34" s="736"/>
      <c r="M34" s="736"/>
      <c r="N34" s="736"/>
    </row>
    <row r="35" spans="1:14">
      <c r="A35" s="391">
        <v>17.100000000000001</v>
      </c>
      <c r="B35" s="375" t="s">
        <v>769</v>
      </c>
      <c r="C35" s="638">
        <v>-7245.7299999999905</v>
      </c>
      <c r="D35" s="638">
        <v>10818.243300000011</v>
      </c>
      <c r="E35" s="639">
        <v>3572.5133000000205</v>
      </c>
      <c r="F35" s="638">
        <v>8936.6828000000096</v>
      </c>
      <c r="G35" s="638">
        <v>14407.245500000001</v>
      </c>
      <c r="H35" s="639">
        <v>23343.92830000001</v>
      </c>
      <c r="I35" s="736"/>
      <c r="J35" s="736"/>
      <c r="K35" s="736"/>
      <c r="L35" s="736"/>
      <c r="M35" s="736"/>
      <c r="N35" s="736"/>
    </row>
    <row r="36" spans="1:14">
      <c r="A36" s="391">
        <v>17.2</v>
      </c>
      <c r="B36" s="350" t="s">
        <v>770</v>
      </c>
      <c r="C36" s="638"/>
      <c r="D36" s="638"/>
      <c r="E36" s="639">
        <v>0</v>
      </c>
      <c r="F36" s="638">
        <v>1363003.3117000002</v>
      </c>
      <c r="G36" s="638">
        <v>0</v>
      </c>
      <c r="H36" s="639">
        <v>1363003.3117000002</v>
      </c>
      <c r="I36" s="736"/>
      <c r="J36" s="736"/>
      <c r="K36" s="736"/>
      <c r="L36" s="736"/>
      <c r="M36" s="736"/>
      <c r="N36" s="736"/>
    </row>
    <row r="37" spans="1:14" ht="41.45" customHeight="1">
      <c r="A37" s="391">
        <v>18</v>
      </c>
      <c r="B37" s="376" t="s">
        <v>771</v>
      </c>
      <c r="C37" s="638">
        <v>-782557.10409999429</v>
      </c>
      <c r="D37" s="638">
        <v>6892503.9462999916</v>
      </c>
      <c r="E37" s="639">
        <v>6109946.842199997</v>
      </c>
      <c r="F37" s="638">
        <v>-3210713.8161999998</v>
      </c>
      <c r="G37" s="638">
        <v>6547397.1461999994</v>
      </c>
      <c r="H37" s="639">
        <v>3336683.3299999996</v>
      </c>
      <c r="I37" s="736"/>
      <c r="J37" s="736"/>
      <c r="K37" s="736"/>
      <c r="L37" s="736"/>
      <c r="M37" s="736"/>
      <c r="N37" s="736"/>
    </row>
    <row r="38" spans="1:14" ht="21">
      <c r="A38" s="391">
        <v>18.100000000000001</v>
      </c>
      <c r="B38" s="358" t="s">
        <v>772</v>
      </c>
      <c r="C38" s="638"/>
      <c r="D38" s="638"/>
      <c r="E38" s="639">
        <v>0</v>
      </c>
      <c r="F38" s="638">
        <v>0</v>
      </c>
      <c r="G38" s="638">
        <v>0</v>
      </c>
      <c r="H38" s="639">
        <v>0</v>
      </c>
      <c r="I38" s="736"/>
      <c r="J38" s="736"/>
      <c r="K38" s="736"/>
      <c r="L38" s="736"/>
      <c r="M38" s="736"/>
      <c r="N38" s="736"/>
    </row>
    <row r="39" spans="1:14">
      <c r="A39" s="391">
        <v>18.2</v>
      </c>
      <c r="B39" s="358" t="s">
        <v>773</v>
      </c>
      <c r="C39" s="638">
        <v>-782557.10409999429</v>
      </c>
      <c r="D39" s="638">
        <v>6892503.9462999916</v>
      </c>
      <c r="E39" s="639">
        <v>6109946.842199997</v>
      </c>
      <c r="F39" s="638">
        <v>-3210713.8161999998</v>
      </c>
      <c r="G39" s="638">
        <v>6547397.1461999994</v>
      </c>
      <c r="H39" s="639">
        <v>3336683.3299999996</v>
      </c>
      <c r="I39" s="736"/>
      <c r="J39" s="736"/>
      <c r="K39" s="736"/>
      <c r="L39" s="736"/>
      <c r="M39" s="736"/>
      <c r="N39" s="736"/>
    </row>
    <row r="40" spans="1:14" ht="24.6" customHeight="1">
      <c r="A40" s="391">
        <v>19</v>
      </c>
      <c r="B40" s="376" t="s">
        <v>774</v>
      </c>
      <c r="C40" s="638"/>
      <c r="D40" s="638"/>
      <c r="E40" s="639">
        <v>0</v>
      </c>
      <c r="F40" s="638">
        <v>0</v>
      </c>
      <c r="G40" s="638">
        <v>0</v>
      </c>
      <c r="H40" s="639">
        <v>0</v>
      </c>
      <c r="I40" s="736"/>
      <c r="J40" s="736"/>
      <c r="K40" s="736"/>
      <c r="L40" s="736"/>
      <c r="M40" s="736"/>
      <c r="N40" s="736"/>
    </row>
    <row r="41" spans="1:14" ht="24.95" customHeight="1">
      <c r="A41" s="391">
        <v>20</v>
      </c>
      <c r="B41" s="376" t="s">
        <v>775</v>
      </c>
      <c r="C41" s="638">
        <v>-998203.22</v>
      </c>
      <c r="D41" s="638"/>
      <c r="E41" s="639">
        <v>-998203.22</v>
      </c>
      <c r="F41" s="638">
        <v>-7310.01</v>
      </c>
      <c r="G41" s="638">
        <v>0</v>
      </c>
      <c r="H41" s="639">
        <v>-7310.01</v>
      </c>
      <c r="I41" s="736"/>
      <c r="J41" s="736"/>
      <c r="K41" s="736"/>
      <c r="L41" s="736"/>
      <c r="M41" s="736"/>
      <c r="N41" s="736"/>
    </row>
    <row r="42" spans="1:14" ht="33" customHeight="1">
      <c r="A42" s="391">
        <v>21</v>
      </c>
      <c r="B42" s="377" t="s">
        <v>776</v>
      </c>
      <c r="C42" s="638"/>
      <c r="D42" s="638"/>
      <c r="E42" s="639">
        <v>0</v>
      </c>
      <c r="F42" s="638">
        <v>0</v>
      </c>
      <c r="G42" s="638">
        <v>0</v>
      </c>
      <c r="H42" s="639">
        <v>0</v>
      </c>
      <c r="I42" s="736"/>
      <c r="J42" s="736"/>
      <c r="K42" s="736"/>
      <c r="L42" s="736"/>
      <c r="M42" s="736"/>
      <c r="N42" s="736"/>
    </row>
    <row r="43" spans="1:14">
      <c r="A43" s="391">
        <v>22</v>
      </c>
      <c r="B43" s="378" t="s">
        <v>777</v>
      </c>
      <c r="C43" s="638">
        <v>5548616.19096612</v>
      </c>
      <c r="D43" s="638">
        <v>26693257.919945143</v>
      </c>
      <c r="E43" s="639">
        <v>32241874.110911265</v>
      </c>
      <c r="F43" s="638">
        <v>10527644.301500011</v>
      </c>
      <c r="G43" s="638">
        <v>26671639.206900015</v>
      </c>
      <c r="H43" s="639">
        <v>37199283.508400001</v>
      </c>
      <c r="I43" s="736"/>
      <c r="J43" s="736"/>
      <c r="K43" s="736"/>
      <c r="L43" s="736"/>
      <c r="M43" s="736"/>
      <c r="N43" s="736"/>
    </row>
    <row r="44" spans="1:14">
      <c r="A44" s="391">
        <v>23</v>
      </c>
      <c r="B44" s="378" t="s">
        <v>778</v>
      </c>
      <c r="C44" s="638">
        <v>-3517757.41</v>
      </c>
      <c r="D44" s="638"/>
      <c r="E44" s="639">
        <v>-3517757.41</v>
      </c>
      <c r="F44" s="638">
        <v>-4864069.45</v>
      </c>
      <c r="G44" s="638">
        <v>0</v>
      </c>
      <c r="H44" s="639">
        <v>-4864069.45</v>
      </c>
      <c r="I44" s="736"/>
      <c r="J44" s="736"/>
      <c r="K44" s="736"/>
      <c r="L44" s="736"/>
      <c r="M44" s="736"/>
      <c r="N44" s="736"/>
    </row>
    <row r="45" spans="1:14">
      <c r="A45" s="391">
        <v>24</v>
      </c>
      <c r="B45" s="378" t="s">
        <v>779</v>
      </c>
      <c r="C45" s="640">
        <v>2030858.7809661198</v>
      </c>
      <c r="D45" s="640">
        <v>26693257.919945143</v>
      </c>
      <c r="E45" s="639">
        <v>28724116.700911261</v>
      </c>
      <c r="F45" s="640">
        <v>5663574.851500011</v>
      </c>
      <c r="G45" s="640">
        <v>26671639.206900015</v>
      </c>
      <c r="H45" s="639">
        <v>32335214.058400027</v>
      </c>
      <c r="I45" s="736"/>
      <c r="J45" s="736"/>
      <c r="K45" s="736"/>
      <c r="L45" s="736"/>
      <c r="M45" s="736"/>
      <c r="N45" s="736"/>
    </row>
  </sheetData>
  <mergeCells count="4">
    <mergeCell ref="B4:B5"/>
    <mergeCell ref="C4:E4"/>
    <mergeCell ref="F4:H4"/>
    <mergeCell ref="A4:A5"/>
  </mergeCells>
  <pageMargins left="0.7" right="0.7" top="0.75" bottom="0.75" header="0.3" footer="0.3"/>
  <headerFooter>
    <oddHeader>&amp;C&amp;"Calibri"&amp;10&amp;K0078D7 Classification: Restricted to Partners&amp;1#_x000D_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N47"/>
  <sheetViews>
    <sheetView zoomScale="80" zoomScaleNormal="80" workbookViewId="0">
      <selection activeCell="K15" sqref="K15"/>
    </sheetView>
  </sheetViews>
  <sheetFormatPr defaultRowHeight="15"/>
  <cols>
    <col min="1" max="1" width="8.85546875" style="388"/>
    <col min="2" max="2" width="87.5703125" bestFit="1" customWidth="1"/>
    <col min="3" max="3" width="13.42578125" bestFit="1" customWidth="1"/>
    <col min="4" max="5" width="15.140625" bestFit="1" customWidth="1"/>
    <col min="6" max="6" width="13.42578125" bestFit="1" customWidth="1"/>
    <col min="7" max="8" width="15.140625" bestFit="1" customWidth="1"/>
    <col min="9" max="9" width="13" bestFit="1" customWidth="1"/>
    <col min="10" max="11" width="13.42578125" bestFit="1" customWidth="1"/>
  </cols>
  <sheetData>
    <row r="1" spans="1:14" ht="15.75">
      <c r="A1" s="10" t="s">
        <v>97</v>
      </c>
      <c r="B1" s="236" t="str">
        <f>Info!C2</f>
        <v>სს პროკრედიტ ბანკი</v>
      </c>
      <c r="C1" s="9"/>
      <c r="D1" s="1"/>
      <c r="E1" s="1"/>
      <c r="F1" s="1"/>
      <c r="G1" s="1"/>
    </row>
    <row r="2" spans="1:14" ht="15.75">
      <c r="A2" s="10" t="s">
        <v>98</v>
      </c>
      <c r="B2" s="272">
        <f>'1. key ratios'!B2</f>
        <v>46022</v>
      </c>
      <c r="C2" s="9"/>
      <c r="D2" s="1"/>
      <c r="E2" s="1"/>
      <c r="F2" s="1"/>
      <c r="G2" s="1"/>
    </row>
    <row r="3" spans="1:14" ht="15.75">
      <c r="A3" s="10"/>
      <c r="B3" s="9"/>
      <c r="C3" s="9"/>
      <c r="D3" s="1"/>
      <c r="E3" s="1"/>
      <c r="F3" s="1"/>
      <c r="G3" s="1"/>
    </row>
    <row r="4" spans="1:14" ht="15.75">
      <c r="A4" s="763" t="s">
        <v>25</v>
      </c>
      <c r="B4" s="775" t="s">
        <v>140</v>
      </c>
      <c r="C4" s="776" t="s">
        <v>103</v>
      </c>
      <c r="D4" s="776"/>
      <c r="E4" s="776"/>
      <c r="F4" s="776" t="s">
        <v>104</v>
      </c>
      <c r="G4" s="776"/>
      <c r="H4" s="777"/>
    </row>
    <row r="5" spans="1:14">
      <c r="A5" s="763"/>
      <c r="B5" s="775"/>
      <c r="C5" s="366" t="s">
        <v>26</v>
      </c>
      <c r="D5" s="366" t="s">
        <v>77</v>
      </c>
      <c r="E5" s="366" t="s">
        <v>66</v>
      </c>
      <c r="F5" s="366" t="s">
        <v>26</v>
      </c>
      <c r="G5" s="366" t="s">
        <v>77</v>
      </c>
      <c r="H5" s="379" t="s">
        <v>66</v>
      </c>
    </row>
    <row r="6" spans="1:14" ht="15.75">
      <c r="A6" s="380">
        <v>1</v>
      </c>
      <c r="B6" s="381" t="s">
        <v>780</v>
      </c>
      <c r="C6" s="641"/>
      <c r="D6" s="641">
        <v>42826800</v>
      </c>
      <c r="E6" s="642">
        <v>42826800</v>
      </c>
      <c r="F6" s="641">
        <v>0</v>
      </c>
      <c r="G6" s="641">
        <v>29232000</v>
      </c>
      <c r="H6" s="643">
        <v>29232000</v>
      </c>
      <c r="I6" s="736"/>
      <c r="J6" s="736"/>
      <c r="K6" s="736"/>
      <c r="L6" s="736"/>
      <c r="M6" s="736"/>
      <c r="N6" s="736"/>
    </row>
    <row r="7" spans="1:14" ht="15.75">
      <c r="A7" s="380">
        <v>2</v>
      </c>
      <c r="B7" s="381" t="s">
        <v>166</v>
      </c>
      <c r="C7" s="641">
        <v>14943000.000000002</v>
      </c>
      <c r="D7" s="641">
        <v>150727757.63173401</v>
      </c>
      <c r="E7" s="642">
        <v>165670757.63173401</v>
      </c>
      <c r="F7" s="641">
        <v>14943000.000000002</v>
      </c>
      <c r="G7" s="641">
        <v>170913837.91875002</v>
      </c>
      <c r="H7" s="643">
        <v>185856837.91875002</v>
      </c>
      <c r="I7" s="736"/>
      <c r="J7" s="736"/>
      <c r="K7" s="736"/>
      <c r="L7" s="736"/>
      <c r="M7" s="736"/>
      <c r="N7" s="736"/>
    </row>
    <row r="8" spans="1:14" ht="15.75">
      <c r="A8" s="380">
        <v>3</v>
      </c>
      <c r="B8" s="381" t="s">
        <v>168</v>
      </c>
      <c r="C8" s="641">
        <v>459501309.73010021</v>
      </c>
      <c r="D8" s="641">
        <v>1027723944.5595994</v>
      </c>
      <c r="E8" s="642">
        <v>1487225254.2896996</v>
      </c>
      <c r="F8" s="644">
        <v>485346965.54220003</v>
      </c>
      <c r="G8" s="644">
        <v>896577518.45589995</v>
      </c>
      <c r="H8" s="643">
        <v>1381924483.9981</v>
      </c>
      <c r="I8" s="736"/>
      <c r="J8" s="736"/>
      <c r="K8" s="736"/>
      <c r="L8" s="736"/>
      <c r="M8" s="736"/>
      <c r="N8" s="736"/>
    </row>
    <row r="9" spans="1:14" ht="15.75">
      <c r="A9" s="380">
        <v>3.1</v>
      </c>
      <c r="B9" s="382" t="s">
        <v>781</v>
      </c>
      <c r="C9" s="641">
        <v>420230186.39560026</v>
      </c>
      <c r="D9" s="641">
        <v>747371357.0056994</v>
      </c>
      <c r="E9" s="642">
        <v>1167601543.4012997</v>
      </c>
      <c r="F9" s="644">
        <v>447721944.55000001</v>
      </c>
      <c r="G9" s="644">
        <v>692433525.86090004</v>
      </c>
      <c r="H9" s="643">
        <v>1140155470.4109001</v>
      </c>
      <c r="I9" s="736"/>
      <c r="J9" s="736"/>
      <c r="K9" s="736"/>
      <c r="L9" s="736"/>
      <c r="M9" s="736"/>
      <c r="N9" s="736"/>
    </row>
    <row r="10" spans="1:14" ht="15.75">
      <c r="A10" s="380">
        <v>3.2</v>
      </c>
      <c r="B10" s="382" t="s">
        <v>782</v>
      </c>
      <c r="C10" s="641">
        <v>39271123.334499978</v>
      </c>
      <c r="D10" s="641">
        <v>280352587.55389994</v>
      </c>
      <c r="E10" s="642">
        <v>319623710.8883999</v>
      </c>
      <c r="F10" s="644">
        <v>37625020.99220001</v>
      </c>
      <c r="G10" s="644">
        <v>204143992.59499997</v>
      </c>
      <c r="H10" s="643">
        <v>241769013.58719999</v>
      </c>
      <c r="I10" s="736"/>
      <c r="J10" s="736"/>
      <c r="K10" s="736"/>
      <c r="L10" s="736"/>
      <c r="M10" s="736"/>
      <c r="N10" s="736"/>
    </row>
    <row r="11" spans="1:14" ht="25.5">
      <c r="A11" s="380">
        <v>4</v>
      </c>
      <c r="B11" s="381" t="s">
        <v>167</v>
      </c>
      <c r="C11" s="641">
        <v>15402000</v>
      </c>
      <c r="D11" s="641">
        <v>0</v>
      </c>
      <c r="E11" s="642">
        <v>15402000</v>
      </c>
      <c r="F11" s="641">
        <v>6817000</v>
      </c>
      <c r="G11" s="641">
        <v>0</v>
      </c>
      <c r="H11" s="643">
        <v>6817000</v>
      </c>
      <c r="I11" s="736"/>
      <c r="J11" s="736"/>
      <c r="K11" s="736"/>
      <c r="L11" s="736"/>
      <c r="M11" s="736"/>
      <c r="N11" s="736"/>
    </row>
    <row r="12" spans="1:14" ht="15.75">
      <c r="A12" s="380">
        <v>4.0999999999999996</v>
      </c>
      <c r="B12" s="382" t="s">
        <v>783</v>
      </c>
      <c r="C12" s="641">
        <v>15402000</v>
      </c>
      <c r="D12" s="641"/>
      <c r="E12" s="642">
        <v>15402000</v>
      </c>
      <c r="F12" s="641">
        <v>6817000</v>
      </c>
      <c r="G12" s="641">
        <v>0</v>
      </c>
      <c r="H12" s="643">
        <v>6817000</v>
      </c>
      <c r="I12" s="736"/>
      <c r="J12" s="736"/>
      <c r="K12" s="736"/>
      <c r="L12" s="736"/>
      <c r="M12" s="736"/>
      <c r="N12" s="736"/>
    </row>
    <row r="13" spans="1:14" ht="15.75">
      <c r="A13" s="380">
        <v>4.2</v>
      </c>
      <c r="B13" s="382" t="s">
        <v>784</v>
      </c>
      <c r="C13" s="641"/>
      <c r="D13" s="641"/>
      <c r="E13" s="642">
        <v>0</v>
      </c>
      <c r="F13" s="641">
        <v>0</v>
      </c>
      <c r="G13" s="641">
        <v>0</v>
      </c>
      <c r="H13" s="643">
        <v>0</v>
      </c>
      <c r="I13" s="736"/>
      <c r="J13" s="736"/>
      <c r="K13" s="736"/>
      <c r="L13" s="736"/>
      <c r="M13" s="736"/>
      <c r="N13" s="736"/>
    </row>
    <row r="14" spans="1:14" ht="15.75">
      <c r="A14" s="380">
        <v>5</v>
      </c>
      <c r="B14" s="383" t="s">
        <v>785</v>
      </c>
      <c r="C14" s="641">
        <v>643128465.17830014</v>
      </c>
      <c r="D14" s="641">
        <v>1208224390.2639019</v>
      </c>
      <c r="E14" s="642">
        <v>1851352855.4422021</v>
      </c>
      <c r="F14" s="641">
        <v>465186615.63339996</v>
      </c>
      <c r="G14" s="641">
        <v>873658469.29369962</v>
      </c>
      <c r="H14" s="643">
        <v>1338845084.9270997</v>
      </c>
      <c r="I14" s="736"/>
      <c r="J14" s="736"/>
      <c r="K14" s="736"/>
      <c r="L14" s="736"/>
      <c r="M14" s="736"/>
      <c r="N14" s="736"/>
    </row>
    <row r="15" spans="1:14" ht="15.75">
      <c r="A15" s="380">
        <v>5.0999999999999996</v>
      </c>
      <c r="B15" s="384" t="s">
        <v>786</v>
      </c>
      <c r="C15" s="641">
        <v>19101167.977199998</v>
      </c>
      <c r="D15" s="641">
        <v>7754649.8444000008</v>
      </c>
      <c r="E15" s="642">
        <v>26855817.821599998</v>
      </c>
      <c r="F15" s="641">
        <v>12392984.196299998</v>
      </c>
      <c r="G15" s="641">
        <v>2626201.2744000005</v>
      </c>
      <c r="H15" s="643">
        <v>15019185.470699999</v>
      </c>
      <c r="I15" s="736"/>
      <c r="J15" s="736"/>
      <c r="K15" s="736"/>
      <c r="L15" s="736"/>
      <c r="M15" s="736"/>
      <c r="N15" s="736"/>
    </row>
    <row r="16" spans="1:14" ht="15.75">
      <c r="A16" s="380">
        <v>5.2</v>
      </c>
      <c r="B16" s="384" t="s">
        <v>787</v>
      </c>
      <c r="C16" s="641"/>
      <c r="D16" s="641"/>
      <c r="E16" s="642">
        <v>0</v>
      </c>
      <c r="F16" s="641">
        <v>0</v>
      </c>
      <c r="G16" s="641">
        <v>0</v>
      </c>
      <c r="H16" s="643">
        <v>0</v>
      </c>
      <c r="I16" s="736"/>
      <c r="J16" s="736"/>
      <c r="K16" s="736"/>
      <c r="L16" s="736"/>
      <c r="M16" s="736"/>
      <c r="N16" s="736"/>
    </row>
    <row r="17" spans="1:14" ht="15.75">
      <c r="A17" s="380">
        <v>5.3</v>
      </c>
      <c r="B17" s="384" t="s">
        <v>788</v>
      </c>
      <c r="C17" s="641">
        <v>580532534.96820033</v>
      </c>
      <c r="D17" s="641">
        <v>1157890401.5407019</v>
      </c>
      <c r="E17" s="642">
        <v>1738422936.5089021</v>
      </c>
      <c r="F17" s="641">
        <v>508900956.4806</v>
      </c>
      <c r="G17" s="641">
        <v>1133530208.1136999</v>
      </c>
      <c r="H17" s="643">
        <v>1642431164.5942998</v>
      </c>
      <c r="I17" s="736"/>
      <c r="J17" s="736"/>
      <c r="K17" s="736"/>
      <c r="L17" s="736"/>
      <c r="M17" s="736"/>
      <c r="N17" s="736"/>
    </row>
    <row r="18" spans="1:14" ht="15.75">
      <c r="A18" s="380" t="s">
        <v>169</v>
      </c>
      <c r="B18" s="385" t="s">
        <v>789</v>
      </c>
      <c r="C18" s="641">
        <v>161573641.52500001</v>
      </c>
      <c r="D18" s="641">
        <v>264324613.54210073</v>
      </c>
      <c r="E18" s="642">
        <v>425898255.06710076</v>
      </c>
      <c r="F18" s="641">
        <v>124781602.7436</v>
      </c>
      <c r="G18" s="641">
        <v>248088941.909401</v>
      </c>
      <c r="H18" s="643">
        <v>372870544.65300101</v>
      </c>
      <c r="I18" s="736"/>
      <c r="J18" s="736"/>
      <c r="K18" s="736"/>
      <c r="L18" s="736"/>
      <c r="M18" s="736"/>
      <c r="N18" s="736"/>
    </row>
    <row r="19" spans="1:14" ht="15.75">
      <c r="A19" s="380" t="s">
        <v>170</v>
      </c>
      <c r="B19" s="386" t="s">
        <v>790</v>
      </c>
      <c r="C19" s="641">
        <v>160398165.69860002</v>
      </c>
      <c r="D19" s="641">
        <v>464047145.9917013</v>
      </c>
      <c r="E19" s="642">
        <v>624445311.6903013</v>
      </c>
      <c r="F19" s="641">
        <v>139578531.51969999</v>
      </c>
      <c r="G19" s="641">
        <v>484363253.08559901</v>
      </c>
      <c r="H19" s="643">
        <v>623941784.605299</v>
      </c>
      <c r="I19" s="736"/>
      <c r="J19" s="736"/>
      <c r="K19" s="736"/>
      <c r="L19" s="736"/>
      <c r="M19" s="736"/>
      <c r="N19" s="736"/>
    </row>
    <row r="20" spans="1:14" ht="15.75">
      <c r="A20" s="380" t="s">
        <v>171</v>
      </c>
      <c r="B20" s="386" t="s">
        <v>791</v>
      </c>
      <c r="C20" s="641"/>
      <c r="D20" s="641"/>
      <c r="E20" s="642">
        <v>0</v>
      </c>
      <c r="F20" s="641">
        <v>0</v>
      </c>
      <c r="G20" s="641">
        <v>0</v>
      </c>
      <c r="H20" s="643">
        <v>0</v>
      </c>
      <c r="I20" s="736"/>
      <c r="J20" s="736"/>
      <c r="K20" s="736"/>
      <c r="L20" s="736"/>
      <c r="M20" s="736"/>
      <c r="N20" s="736"/>
    </row>
    <row r="21" spans="1:14" ht="15.75">
      <c r="A21" s="380" t="s">
        <v>172</v>
      </c>
      <c r="B21" s="386" t="s">
        <v>792</v>
      </c>
      <c r="C21" s="641">
        <v>100365832.61750032</v>
      </c>
      <c r="D21" s="641">
        <v>169797371.41769987</v>
      </c>
      <c r="E21" s="642">
        <v>270163204.03520018</v>
      </c>
      <c r="F21" s="641">
        <v>84405815.205699995</v>
      </c>
      <c r="G21" s="641">
        <v>159785497.26280001</v>
      </c>
      <c r="H21" s="643">
        <v>244191312.46850002</v>
      </c>
      <c r="I21" s="736"/>
      <c r="J21" s="736"/>
      <c r="K21" s="736"/>
      <c r="L21" s="736"/>
      <c r="M21" s="736"/>
      <c r="N21" s="736"/>
    </row>
    <row r="22" spans="1:14" ht="15.75">
      <c r="A22" s="380" t="s">
        <v>173</v>
      </c>
      <c r="B22" s="386" t="s">
        <v>510</v>
      </c>
      <c r="C22" s="641">
        <v>158194895.12710002</v>
      </c>
      <c r="D22" s="641">
        <v>259721270.58920002</v>
      </c>
      <c r="E22" s="642">
        <v>417916165.71630001</v>
      </c>
      <c r="F22" s="641">
        <v>160135007.01159999</v>
      </c>
      <c r="G22" s="641">
        <v>241292515.85589999</v>
      </c>
      <c r="H22" s="643">
        <v>401427522.86749995</v>
      </c>
      <c r="I22" s="736"/>
      <c r="J22" s="736"/>
      <c r="K22" s="736"/>
      <c r="L22" s="736"/>
      <c r="M22" s="736"/>
      <c r="N22" s="736"/>
    </row>
    <row r="23" spans="1:14" ht="15.75">
      <c r="A23" s="380">
        <v>5.4</v>
      </c>
      <c r="B23" s="384" t="s">
        <v>793</v>
      </c>
      <c r="C23" s="641">
        <v>43488712.166299842</v>
      </c>
      <c r="D23" s="641">
        <v>42538461.262500033</v>
      </c>
      <c r="E23" s="642">
        <v>86027173.428799868</v>
      </c>
      <c r="F23" s="641">
        <v>39891882.631199896</v>
      </c>
      <c r="G23" s="641">
        <v>51088449.0253001</v>
      </c>
      <c r="H23" s="643">
        <v>90980331.656499997</v>
      </c>
      <c r="I23" s="736"/>
      <c r="J23" s="736"/>
      <c r="K23" s="736"/>
      <c r="L23" s="736"/>
      <c r="M23" s="736"/>
      <c r="N23" s="736"/>
    </row>
    <row r="24" spans="1:14" ht="15.75">
      <c r="A24" s="380">
        <v>5.5</v>
      </c>
      <c r="B24" s="384" t="s">
        <v>794</v>
      </c>
      <c r="C24" s="641">
        <v>5.3800000000000001E-2</v>
      </c>
      <c r="D24" s="641">
        <v>0.21530000000000005</v>
      </c>
      <c r="E24" s="642">
        <v>0.26910000000000006</v>
      </c>
      <c r="F24" s="641">
        <v>0</v>
      </c>
      <c r="G24" s="641">
        <v>0</v>
      </c>
      <c r="H24" s="643">
        <v>0</v>
      </c>
      <c r="I24" s="736"/>
      <c r="J24" s="736"/>
      <c r="K24" s="736"/>
      <c r="L24" s="736"/>
      <c r="M24" s="736"/>
      <c r="N24" s="736"/>
    </row>
    <row r="25" spans="1:14" ht="15.75">
      <c r="A25" s="380">
        <v>5.6</v>
      </c>
      <c r="B25" s="384" t="s">
        <v>795</v>
      </c>
      <c r="C25" s="641"/>
      <c r="D25" s="641"/>
      <c r="E25" s="642">
        <v>0</v>
      </c>
      <c r="F25" s="641">
        <v>0</v>
      </c>
      <c r="G25" s="641">
        <v>0</v>
      </c>
      <c r="H25" s="643">
        <v>0</v>
      </c>
      <c r="I25" s="736"/>
      <c r="J25" s="736"/>
      <c r="K25" s="736"/>
      <c r="L25" s="736"/>
      <c r="M25" s="736"/>
      <c r="N25" s="736"/>
    </row>
    <row r="26" spans="1:14" ht="15.75">
      <c r="A26" s="380">
        <v>5.7</v>
      </c>
      <c r="B26" s="384" t="s">
        <v>510</v>
      </c>
      <c r="C26" s="641">
        <v>6050.0128000000004</v>
      </c>
      <c r="D26" s="641">
        <v>40877.401000000005</v>
      </c>
      <c r="E26" s="642">
        <v>46927.413800000009</v>
      </c>
      <c r="F26" s="641">
        <v>4781.7299999999996</v>
      </c>
      <c r="G26" s="641">
        <v>424791.01369999995</v>
      </c>
      <c r="H26" s="643">
        <v>429572.74369999993</v>
      </c>
      <c r="I26" s="736"/>
      <c r="J26" s="736"/>
      <c r="K26" s="736"/>
      <c r="L26" s="736"/>
      <c r="M26" s="736"/>
      <c r="N26" s="736"/>
    </row>
    <row r="27" spans="1:14" ht="15.75">
      <c r="A27" s="380">
        <v>6</v>
      </c>
      <c r="B27" s="383" t="s">
        <v>796</v>
      </c>
      <c r="C27" s="641">
        <v>41997795.759999983</v>
      </c>
      <c r="D27" s="641">
        <v>54898311.963408008</v>
      </c>
      <c r="E27" s="642">
        <v>96896107.723407984</v>
      </c>
      <c r="F27" s="641">
        <v>31956776.950000014</v>
      </c>
      <c r="G27" s="641">
        <v>47428007.801460013</v>
      </c>
      <c r="H27" s="643">
        <v>79384784.751460031</v>
      </c>
      <c r="I27" s="736"/>
      <c r="J27" s="736"/>
      <c r="K27" s="736"/>
      <c r="L27" s="736"/>
      <c r="M27" s="736"/>
      <c r="N27" s="736"/>
    </row>
    <row r="28" spans="1:14" ht="15.75">
      <c r="A28" s="380">
        <v>7</v>
      </c>
      <c r="B28" s="383" t="s">
        <v>797</v>
      </c>
      <c r="C28" s="641">
        <v>62998337.640000001</v>
      </c>
      <c r="D28" s="641">
        <v>9998565.9732000008</v>
      </c>
      <c r="E28" s="642">
        <v>72996903.613200009</v>
      </c>
      <c r="F28" s="641">
        <v>51873447.640000008</v>
      </c>
      <c r="G28" s="641">
        <v>19812563.478999998</v>
      </c>
      <c r="H28" s="643">
        <v>71686011.119000003</v>
      </c>
      <c r="I28" s="736"/>
      <c r="J28" s="736"/>
      <c r="K28" s="736"/>
      <c r="L28" s="736"/>
      <c r="M28" s="736"/>
      <c r="N28" s="736"/>
    </row>
    <row r="29" spans="1:14" ht="15.75">
      <c r="A29" s="380">
        <v>8</v>
      </c>
      <c r="B29" s="383" t="s">
        <v>798</v>
      </c>
      <c r="C29" s="641"/>
      <c r="D29" s="641"/>
      <c r="E29" s="642">
        <v>0</v>
      </c>
      <c r="F29" s="641">
        <v>0</v>
      </c>
      <c r="G29" s="641">
        <v>496075.80960000004</v>
      </c>
      <c r="H29" s="643">
        <v>496075.80960000004</v>
      </c>
      <c r="I29" s="736"/>
      <c r="J29" s="736"/>
      <c r="K29" s="736"/>
      <c r="L29" s="736"/>
      <c r="M29" s="736"/>
      <c r="N29" s="736"/>
    </row>
    <row r="30" spans="1:14" ht="15.75">
      <c r="A30" s="380">
        <v>9</v>
      </c>
      <c r="B30" s="381" t="s">
        <v>174</v>
      </c>
      <c r="C30" s="641">
        <v>1348250</v>
      </c>
      <c r="D30" s="641">
        <v>8274960.0736650005</v>
      </c>
      <c r="E30" s="642">
        <v>9623210.0736650005</v>
      </c>
      <c r="F30" s="641">
        <v>3384200</v>
      </c>
      <c r="G30" s="641">
        <v>5747204.1004619999</v>
      </c>
      <c r="H30" s="643">
        <v>9131404.1004620008</v>
      </c>
      <c r="I30" s="736"/>
      <c r="J30" s="736"/>
      <c r="K30" s="736"/>
      <c r="L30" s="736"/>
      <c r="M30" s="736"/>
      <c r="N30" s="736"/>
    </row>
    <row r="31" spans="1:14" ht="25.5">
      <c r="A31" s="380">
        <v>9.1</v>
      </c>
      <c r="B31" s="382" t="s">
        <v>799</v>
      </c>
      <c r="C31" s="641">
        <v>0</v>
      </c>
      <c r="D31" s="641">
        <v>4809797.1320000002</v>
      </c>
      <c r="E31" s="642">
        <v>4809797.1320000002</v>
      </c>
      <c r="F31" s="641">
        <v>0</v>
      </c>
      <c r="G31" s="641">
        <v>4561800</v>
      </c>
      <c r="H31" s="643">
        <v>4561800</v>
      </c>
      <c r="I31" s="736"/>
      <c r="J31" s="736"/>
      <c r="K31" s="736"/>
      <c r="L31" s="736"/>
      <c r="M31" s="736"/>
      <c r="N31" s="736"/>
    </row>
    <row r="32" spans="1:14" ht="25.5">
      <c r="A32" s="380">
        <v>9.1999999999999993</v>
      </c>
      <c r="B32" s="382" t="s">
        <v>800</v>
      </c>
      <c r="C32" s="641">
        <v>1348250</v>
      </c>
      <c r="D32" s="641">
        <v>3465162.9416650003</v>
      </c>
      <c r="E32" s="642">
        <v>4813412.9416650003</v>
      </c>
      <c r="F32" s="641">
        <v>3384200</v>
      </c>
      <c r="G32" s="641">
        <v>1185404.1004620001</v>
      </c>
      <c r="H32" s="643">
        <v>4569604.1004619999</v>
      </c>
      <c r="I32" s="736"/>
      <c r="J32" s="736"/>
      <c r="K32" s="736"/>
      <c r="L32" s="736"/>
      <c r="M32" s="736"/>
      <c r="N32" s="736"/>
    </row>
    <row r="33" spans="1:14" ht="25.5">
      <c r="A33" s="380">
        <v>9.3000000000000007</v>
      </c>
      <c r="B33" s="382" t="s">
        <v>801</v>
      </c>
      <c r="C33" s="641"/>
      <c r="D33" s="641"/>
      <c r="E33" s="642">
        <v>0</v>
      </c>
      <c r="F33" s="641">
        <v>0</v>
      </c>
      <c r="G33" s="641">
        <v>0</v>
      </c>
      <c r="H33" s="643">
        <v>0</v>
      </c>
      <c r="I33" s="736"/>
      <c r="J33" s="736"/>
      <c r="K33" s="736"/>
      <c r="L33" s="736"/>
      <c r="M33" s="736"/>
      <c r="N33" s="736"/>
    </row>
    <row r="34" spans="1:14" ht="15.75">
      <c r="A34" s="380">
        <v>9.4</v>
      </c>
      <c r="B34" s="382" t="s">
        <v>802</v>
      </c>
      <c r="C34" s="641"/>
      <c r="D34" s="641"/>
      <c r="E34" s="642">
        <v>0</v>
      </c>
      <c r="F34" s="641">
        <v>0</v>
      </c>
      <c r="G34" s="641">
        <v>0</v>
      </c>
      <c r="H34" s="643">
        <v>0</v>
      </c>
      <c r="I34" s="736"/>
      <c r="J34" s="736"/>
      <c r="K34" s="736"/>
      <c r="L34" s="736"/>
      <c r="M34" s="736"/>
      <c r="N34" s="736"/>
    </row>
    <row r="35" spans="1:14" ht="15.75">
      <c r="A35" s="380">
        <v>9.5</v>
      </c>
      <c r="B35" s="382" t="s">
        <v>803</v>
      </c>
      <c r="C35" s="641"/>
      <c r="D35" s="641"/>
      <c r="E35" s="642">
        <v>0</v>
      </c>
      <c r="F35" s="641">
        <v>0</v>
      </c>
      <c r="G35" s="641">
        <v>0</v>
      </c>
      <c r="H35" s="643">
        <v>0</v>
      </c>
      <c r="I35" s="736"/>
      <c r="J35" s="736"/>
      <c r="K35" s="736"/>
      <c r="L35" s="736"/>
      <c r="M35" s="736"/>
      <c r="N35" s="736"/>
    </row>
    <row r="36" spans="1:14" ht="25.5">
      <c r="A36" s="380">
        <v>9.6</v>
      </c>
      <c r="B36" s="382" t="s">
        <v>804</v>
      </c>
      <c r="C36" s="641"/>
      <c r="D36" s="641"/>
      <c r="E36" s="642">
        <v>0</v>
      </c>
      <c r="F36" s="641">
        <v>0</v>
      </c>
      <c r="G36" s="641">
        <v>0</v>
      </c>
      <c r="H36" s="643">
        <v>0</v>
      </c>
      <c r="I36" s="736"/>
      <c r="J36" s="736"/>
      <c r="K36" s="736"/>
      <c r="L36" s="736"/>
      <c r="M36" s="736"/>
      <c r="N36" s="736"/>
    </row>
    <row r="37" spans="1:14" ht="25.5">
      <c r="A37" s="380">
        <v>9.6999999999999993</v>
      </c>
      <c r="B37" s="382" t="s">
        <v>805</v>
      </c>
      <c r="C37" s="641"/>
      <c r="D37" s="641"/>
      <c r="E37" s="642">
        <v>0</v>
      </c>
      <c r="F37" s="641">
        <v>0</v>
      </c>
      <c r="G37" s="641">
        <v>0</v>
      </c>
      <c r="H37" s="643">
        <v>0</v>
      </c>
      <c r="I37" s="736"/>
      <c r="J37" s="736"/>
      <c r="K37" s="736"/>
      <c r="L37" s="736"/>
      <c r="M37" s="736"/>
      <c r="N37" s="736"/>
    </row>
    <row r="38" spans="1:14" ht="15.75">
      <c r="A38" s="380">
        <v>10</v>
      </c>
      <c r="B38" s="383" t="s">
        <v>806</v>
      </c>
      <c r="C38" s="644">
        <v>5005612.74</v>
      </c>
      <c r="D38" s="644">
        <v>9979670.8311509993</v>
      </c>
      <c r="E38" s="642">
        <v>14985283.571151</v>
      </c>
      <c r="F38" s="644">
        <v>6416233.6600000001</v>
      </c>
      <c r="G38" s="644">
        <v>15943605.688834</v>
      </c>
      <c r="H38" s="643">
        <v>22359839.348834001</v>
      </c>
      <c r="I38" s="736"/>
      <c r="J38" s="736"/>
      <c r="K38" s="736"/>
      <c r="L38" s="736"/>
      <c r="M38" s="736"/>
      <c r="N38" s="736"/>
    </row>
    <row r="39" spans="1:14" ht="15.75">
      <c r="A39" s="380">
        <v>10.1</v>
      </c>
      <c r="B39" s="382" t="s">
        <v>807</v>
      </c>
      <c r="C39" s="641">
        <v>211887.21</v>
      </c>
      <c r="D39" s="641">
        <v>0</v>
      </c>
      <c r="E39" s="642">
        <v>211887.21</v>
      </c>
      <c r="F39" s="641">
        <v>40161.449999999997</v>
      </c>
      <c r="G39" s="641">
        <v>563889.81093000004</v>
      </c>
      <c r="H39" s="643">
        <v>604051.26092999999</v>
      </c>
      <c r="I39" s="736"/>
      <c r="J39" s="736"/>
      <c r="K39" s="736"/>
      <c r="L39" s="736"/>
      <c r="M39" s="736"/>
      <c r="N39" s="736"/>
    </row>
    <row r="40" spans="1:14" ht="25.5">
      <c r="A40" s="380">
        <v>10.199999999999999</v>
      </c>
      <c r="B40" s="382" t="s">
        <v>808</v>
      </c>
      <c r="C40" s="641">
        <v>32738.94</v>
      </c>
      <c r="D40" s="641">
        <v>0</v>
      </c>
      <c r="E40" s="642">
        <v>32738.94</v>
      </c>
      <c r="F40" s="641">
        <v>4210.5</v>
      </c>
      <c r="G40" s="641">
        <v>157043.249056</v>
      </c>
      <c r="H40" s="643">
        <v>161253.749056</v>
      </c>
      <c r="I40" s="736"/>
      <c r="J40" s="736"/>
      <c r="K40" s="736"/>
      <c r="L40" s="736"/>
      <c r="M40" s="736"/>
      <c r="N40" s="736"/>
    </row>
    <row r="41" spans="1:14" ht="25.5">
      <c r="A41" s="380">
        <v>10.3</v>
      </c>
      <c r="B41" s="382" t="s">
        <v>809</v>
      </c>
      <c r="C41" s="641">
        <v>4228984.13</v>
      </c>
      <c r="D41" s="641">
        <v>8898058.6372609995</v>
      </c>
      <c r="E41" s="642">
        <v>13127042.767260998</v>
      </c>
      <c r="F41" s="641">
        <v>4802665.74</v>
      </c>
      <c r="G41" s="641">
        <v>13180288.532755001</v>
      </c>
      <c r="H41" s="643">
        <v>17982954.272755001</v>
      </c>
      <c r="I41" s="736"/>
      <c r="J41" s="736"/>
      <c r="K41" s="736"/>
      <c r="L41" s="736"/>
      <c r="M41" s="736"/>
      <c r="N41" s="736"/>
    </row>
    <row r="42" spans="1:14" ht="25.5">
      <c r="A42" s="380">
        <v>10.4</v>
      </c>
      <c r="B42" s="382" t="s">
        <v>810</v>
      </c>
      <c r="C42" s="641">
        <v>776628.61</v>
      </c>
      <c r="D42" s="641">
        <v>1081612.19389</v>
      </c>
      <c r="E42" s="642">
        <v>1858240.8038900001</v>
      </c>
      <c r="F42" s="641">
        <v>1613567.92</v>
      </c>
      <c r="G42" s="641">
        <v>2763317.1560789999</v>
      </c>
      <c r="H42" s="643">
        <v>4376885.0760789998</v>
      </c>
      <c r="I42" s="736"/>
      <c r="J42" s="736"/>
      <c r="K42" s="736"/>
      <c r="L42" s="736"/>
      <c r="M42" s="736"/>
      <c r="N42" s="736"/>
    </row>
    <row r="43" spans="1:14" ht="15.75">
      <c r="A43" s="380">
        <v>11</v>
      </c>
      <c r="B43" s="387" t="s">
        <v>175</v>
      </c>
      <c r="C43" s="641"/>
      <c r="D43" s="641"/>
      <c r="E43" s="642">
        <v>0</v>
      </c>
      <c r="F43" s="641">
        <v>0</v>
      </c>
      <c r="G43" s="641">
        <v>0</v>
      </c>
      <c r="H43" s="643">
        <v>0</v>
      </c>
      <c r="I43" s="736"/>
      <c r="J43" s="736"/>
      <c r="K43" s="736"/>
      <c r="L43" s="736"/>
      <c r="M43" s="736"/>
      <c r="N43" s="736"/>
    </row>
    <row r="44" spans="1:14" ht="15.75">
      <c r="C44" s="389"/>
      <c r="D44" s="389"/>
      <c r="E44" s="389"/>
      <c r="F44" s="389"/>
      <c r="G44" s="389"/>
      <c r="H44" s="389"/>
    </row>
    <row r="45" spans="1:14" ht="15.75">
      <c r="C45" s="389"/>
      <c r="D45" s="389"/>
      <c r="E45" s="389"/>
      <c r="F45" s="389"/>
      <c r="G45" s="389"/>
      <c r="H45" s="389"/>
    </row>
    <row r="46" spans="1:14" ht="15.75">
      <c r="C46" s="389"/>
      <c r="D46" s="389"/>
      <c r="E46" s="389"/>
      <c r="F46" s="389"/>
      <c r="G46" s="389"/>
      <c r="H46" s="389"/>
    </row>
    <row r="47" spans="1:14" ht="15.75">
      <c r="C47" s="389"/>
      <c r="D47" s="389"/>
      <c r="E47" s="389"/>
      <c r="F47" s="389"/>
      <c r="G47" s="389"/>
      <c r="H47" s="389"/>
    </row>
  </sheetData>
  <mergeCells count="4">
    <mergeCell ref="A4:A5"/>
    <mergeCell ref="B4:B5"/>
    <mergeCell ref="C4:E4"/>
    <mergeCell ref="F4:H4"/>
  </mergeCells>
  <pageMargins left="0.7" right="0.7" top="0.75" bottom="0.75" header="0.3" footer="0.3"/>
  <headerFooter>
    <oddHeader>&amp;C&amp;"Calibri"&amp;10&amp;K0078D7 Classification: Restricted to Partners&amp;1#_x000D_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G24"/>
  <sheetViews>
    <sheetView zoomScale="80" zoomScaleNormal="80" workbookViewId="0">
      <pane xSplit="1" ySplit="4" topLeftCell="B5" activePane="bottomRight" state="frozen"/>
      <selection activeCell="L18" sqref="L18"/>
      <selection pane="topRight" activeCell="L18" sqref="L18"/>
      <selection pane="bottomLeft" activeCell="L18" sqref="L18"/>
      <selection pane="bottomRight" activeCell="G26" sqref="G26"/>
    </sheetView>
  </sheetViews>
  <sheetFormatPr defaultColWidth="9.140625" defaultRowHeight="12.75"/>
  <cols>
    <col min="1" max="1" width="9.5703125" style="1" bestFit="1" customWidth="1"/>
    <col min="2" max="2" width="93.5703125" style="1" customWidth="1"/>
    <col min="3" max="4" width="13.5703125" style="1" bestFit="1" customWidth="1"/>
    <col min="5" max="7" width="13.5703125" style="6" bestFit="1" customWidth="1"/>
    <col min="8" max="11" width="9.85546875" style="6" customWidth="1"/>
    <col min="12" max="16384" width="9.140625" style="6"/>
  </cols>
  <sheetData>
    <row r="1" spans="1:7" ht="15">
      <c r="A1" s="10" t="s">
        <v>97</v>
      </c>
      <c r="B1" s="9" t="str">
        <f>Info!C2</f>
        <v>სს პროკრედიტ ბანკი</v>
      </c>
      <c r="C1" s="9"/>
    </row>
    <row r="2" spans="1:7" ht="15">
      <c r="A2" s="10" t="s">
        <v>98</v>
      </c>
      <c r="B2" s="272">
        <f>'1. key ratios'!B2</f>
        <v>46022</v>
      </c>
      <c r="C2" s="9"/>
    </row>
    <row r="3" spans="1:7" ht="15">
      <c r="A3" s="10"/>
      <c r="B3" s="9"/>
      <c r="C3" s="9"/>
    </row>
    <row r="4" spans="1:7" ht="15" customHeight="1" thickBot="1">
      <c r="A4" s="116" t="s">
        <v>242</v>
      </c>
      <c r="B4" s="117" t="s">
        <v>96</v>
      </c>
      <c r="C4" s="118" t="s">
        <v>76</v>
      </c>
    </row>
    <row r="5" spans="1:7" ht="15" customHeight="1">
      <c r="A5" s="114" t="s">
        <v>25</v>
      </c>
      <c r="B5" s="115"/>
      <c r="C5" s="256" t="str">
        <f>INT((MONTH($B$2))/3)&amp;"Q"&amp;"-"&amp;YEAR($B$2)</f>
        <v>4Q-2025</v>
      </c>
      <c r="D5" s="256" t="str">
        <f>IF(INT(MONTH($B$2))=3, "4"&amp;"Q"&amp;"-"&amp;YEAR($B$2)-1, IF(INT(MONTH($B$2))=6, "1"&amp;"Q"&amp;"-"&amp;YEAR($B$2), IF(INT(MONTH($B$2))=9, "2"&amp;"Q"&amp;"-"&amp;YEAR($B$2),IF(INT(MONTH($B$2))=12, "3"&amp;"Q"&amp;"-"&amp;YEAR($B$2), 0))))</f>
        <v>3Q-2025</v>
      </c>
      <c r="E5" s="256" t="str">
        <f>IF(INT(MONTH($B$2))=3, "3"&amp;"Q"&amp;"-"&amp;YEAR($B$2)-1, IF(INT(MONTH($B$2))=6, "4"&amp;"Q"&amp;"-"&amp;YEAR($B$2)-1, IF(INT(MONTH($B$2))=9, "1"&amp;"Q"&amp;"-"&amp;YEAR($B$2),IF(INT(MONTH($B$2))=12, "2"&amp;"Q"&amp;"-"&amp;YEAR($B$2), 0))))</f>
        <v>2Q-2025</v>
      </c>
      <c r="F5" s="256" t="str">
        <f>IF(INT(MONTH($B$2))=3, "2"&amp;"Q"&amp;"-"&amp;YEAR($B$2)-1, IF(INT(MONTH($B$2))=6, "3"&amp;"Q"&amp;"-"&amp;YEAR($B$2)-1, IF(INT(MONTH($B$2))=9, "4"&amp;"Q"&amp;"-"&amp;YEAR($B$2)-1,IF(INT(MONTH($B$2))=12, "1"&amp;"Q"&amp;"-"&amp;YEAR($B$2), 0))))</f>
        <v>1Q-2025</v>
      </c>
      <c r="G5" s="256" t="str">
        <f>IF(INT(MONTH($B$2))=3, "1"&amp;"Q"&amp;"-"&amp;YEAR($B$2)-1, IF(INT(MONTH($B$2))=6, "2"&amp;"Q"&amp;"-"&amp;YEAR($B$2)-1, IF(INT(MONTH($B$2))=9, "3"&amp;"Q"&amp;"-"&amp;YEAR($B$2)-1,IF(INT(MONTH($B$2))=12, "4"&amp;"Q"&amp;"-"&amp;YEAR($B$2)-1, 0))))</f>
        <v>4Q-2024</v>
      </c>
    </row>
    <row r="6" spans="1:7" ht="15" customHeight="1">
      <c r="A6" s="214">
        <v>1</v>
      </c>
      <c r="B6" s="242" t="s">
        <v>101</v>
      </c>
      <c r="C6" s="215">
        <v>1415470110.7632594</v>
      </c>
      <c r="D6" s="244">
        <v>1434175264.1457596</v>
      </c>
      <c r="E6" s="216">
        <v>1380854860.6288493</v>
      </c>
      <c r="F6" s="215">
        <v>1344435180.8842382</v>
      </c>
      <c r="G6" s="245">
        <v>1324918790.2043343</v>
      </c>
    </row>
    <row r="7" spans="1:7" ht="15" customHeight="1">
      <c r="A7" s="214">
        <v>1.1000000000000001</v>
      </c>
      <c r="B7" s="217" t="s">
        <v>995</v>
      </c>
      <c r="C7" s="218">
        <v>1333083000.8967793</v>
      </c>
      <c r="D7" s="246">
        <v>1350322025.0872495</v>
      </c>
      <c r="E7" s="218">
        <v>1288829457.5135126</v>
      </c>
      <c r="F7" s="218">
        <v>1260959597.3188682</v>
      </c>
      <c r="G7" s="247">
        <v>1244982023.3632944</v>
      </c>
    </row>
    <row r="8" spans="1:7" ht="25.5">
      <c r="A8" s="214" t="s">
        <v>146</v>
      </c>
      <c r="B8" s="219" t="s">
        <v>239</v>
      </c>
      <c r="C8" s="218"/>
      <c r="D8" s="246">
        <v>0</v>
      </c>
      <c r="E8" s="218">
        <v>0</v>
      </c>
      <c r="F8" s="218">
        <v>0</v>
      </c>
      <c r="G8" s="247">
        <v>0</v>
      </c>
    </row>
    <row r="9" spans="1:7" ht="15" customHeight="1">
      <c r="A9" s="214">
        <v>1.2</v>
      </c>
      <c r="B9" s="217" t="s">
        <v>21</v>
      </c>
      <c r="C9" s="218">
        <v>82387109.866479993</v>
      </c>
      <c r="D9" s="246">
        <v>83853239.058509991</v>
      </c>
      <c r="E9" s="218">
        <v>91054698.082629994</v>
      </c>
      <c r="F9" s="218">
        <v>83475583.565370008</v>
      </c>
      <c r="G9" s="247">
        <v>79936766.84104</v>
      </c>
    </row>
    <row r="10" spans="1:7" ht="15" customHeight="1">
      <c r="A10" s="214">
        <v>1.3</v>
      </c>
      <c r="B10" s="243" t="s">
        <v>73</v>
      </c>
      <c r="C10" s="218">
        <v>0</v>
      </c>
      <c r="D10" s="246">
        <v>0</v>
      </c>
      <c r="E10" s="218">
        <v>970705.03270674951</v>
      </c>
      <c r="F10" s="218">
        <v>0</v>
      </c>
      <c r="G10" s="247">
        <v>0</v>
      </c>
    </row>
    <row r="11" spans="1:7" ht="15" customHeight="1">
      <c r="A11" s="214">
        <v>2</v>
      </c>
      <c r="B11" s="242" t="s">
        <v>102</v>
      </c>
      <c r="C11" s="218">
        <v>1876165.5915236927</v>
      </c>
      <c r="D11" s="246">
        <v>9023023.5391859896</v>
      </c>
      <c r="E11" s="218">
        <v>4312833.9081899496</v>
      </c>
      <c r="F11" s="218">
        <v>6040842.5555376988</v>
      </c>
      <c r="G11" s="247">
        <v>3894648.3479693402</v>
      </c>
    </row>
    <row r="12" spans="1:7" ht="15" customHeight="1">
      <c r="A12" s="214">
        <v>3</v>
      </c>
      <c r="B12" s="242" t="s">
        <v>100</v>
      </c>
      <c r="C12" s="218">
        <v>179684918.6136964</v>
      </c>
      <c r="D12" s="246">
        <v>184038122.83749998</v>
      </c>
      <c r="E12" s="218">
        <v>184038122.83749998</v>
      </c>
      <c r="F12" s="218">
        <v>184038122.83749998</v>
      </c>
      <c r="G12" s="247">
        <v>184038122.83749998</v>
      </c>
    </row>
    <row r="13" spans="1:7" ht="15" customHeight="1" thickBot="1">
      <c r="A13" s="60">
        <v>4</v>
      </c>
      <c r="B13" s="250" t="s">
        <v>147</v>
      </c>
      <c r="C13" s="136">
        <v>1597031194.9684794</v>
      </c>
      <c r="D13" s="248">
        <v>1627236410.5224457</v>
      </c>
      <c r="E13" s="137">
        <v>1569205817.3745394</v>
      </c>
      <c r="F13" s="136">
        <v>1534514146.277276</v>
      </c>
      <c r="G13" s="249">
        <v>1512851561.3898034</v>
      </c>
    </row>
    <row r="14" spans="1:7">
      <c r="B14" s="14"/>
    </row>
    <row r="15" spans="1:7">
      <c r="B15" s="14"/>
      <c r="C15" s="737"/>
      <c r="D15" s="737"/>
      <c r="E15" s="737"/>
      <c r="F15" s="737"/>
      <c r="G15" s="737"/>
    </row>
    <row r="16" spans="1:7">
      <c r="B16" s="14"/>
      <c r="C16" s="737"/>
      <c r="D16" s="737"/>
      <c r="E16" s="737"/>
      <c r="F16" s="737"/>
      <c r="G16" s="737"/>
    </row>
    <row r="17" spans="2:7">
      <c r="B17" s="14"/>
      <c r="C17" s="737"/>
      <c r="D17" s="737"/>
      <c r="E17" s="737"/>
      <c r="F17" s="737"/>
      <c r="G17" s="737"/>
    </row>
    <row r="18" spans="2:7">
      <c r="B18" s="14"/>
      <c r="C18" s="737"/>
      <c r="D18" s="737"/>
      <c r="E18" s="737"/>
      <c r="F18" s="737"/>
      <c r="G18" s="737"/>
    </row>
    <row r="19" spans="2:7">
      <c r="C19" s="737"/>
      <c r="D19" s="737"/>
      <c r="E19" s="737"/>
      <c r="F19" s="737"/>
      <c r="G19" s="737"/>
    </row>
    <row r="20" spans="2:7">
      <c r="C20" s="737"/>
      <c r="D20" s="737"/>
      <c r="E20" s="737"/>
      <c r="F20" s="737"/>
      <c r="G20" s="737"/>
    </row>
    <row r="21" spans="2:7">
      <c r="C21" s="737"/>
      <c r="D21" s="737"/>
      <c r="E21" s="737"/>
      <c r="F21" s="737"/>
      <c r="G21" s="737"/>
    </row>
    <row r="22" spans="2:7">
      <c r="C22" s="737"/>
      <c r="D22" s="737"/>
      <c r="E22" s="737"/>
      <c r="F22" s="737"/>
      <c r="G22" s="737"/>
    </row>
    <row r="23" spans="2:7">
      <c r="C23" s="737"/>
      <c r="D23" s="737"/>
      <c r="E23" s="737"/>
      <c r="F23" s="737"/>
      <c r="G23" s="737"/>
    </row>
    <row r="24" spans="2:7">
      <c r="C24" s="737"/>
      <c r="D24" s="737"/>
      <c r="E24" s="737"/>
      <c r="F24" s="737"/>
      <c r="G24" s="737"/>
    </row>
  </sheetData>
  <pageMargins left="0.7" right="0.7" top="0.75" bottom="0.75" header="0.3" footer="0.3"/>
  <pageSetup paperSize="9" orientation="portrait" r:id="rId1"/>
  <headerFooter>
    <oddHeader>&amp;C&amp;"Calibri"&amp;10&amp;K0078D7 Classification: Restricted to Partners&amp;1#_x000D_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H39"/>
  <sheetViews>
    <sheetView showGridLines="0" zoomScale="80" zoomScaleNormal="80" workbookViewId="0">
      <pane xSplit="1" ySplit="4" topLeftCell="B5" activePane="bottomRight" state="frozen"/>
      <selection pane="topRight" activeCell="B1" sqref="B1"/>
      <selection pane="bottomLeft" activeCell="A4" sqref="A4"/>
      <selection pane="bottomRight" activeCell="D24" sqref="D24"/>
    </sheetView>
  </sheetViews>
  <sheetFormatPr defaultRowHeight="15"/>
  <cols>
    <col min="1" max="1" width="9.5703125" style="1" bestFit="1" customWidth="1"/>
    <col min="2" max="2" width="64.5703125" style="1" customWidth="1"/>
    <col min="3" max="3" width="126.28515625" style="1" bestFit="1" customWidth="1"/>
  </cols>
  <sheetData>
    <row r="1" spans="1:8">
      <c r="A1" s="1" t="s">
        <v>97</v>
      </c>
      <c r="B1" s="1" t="str">
        <f>Info!C2</f>
        <v>სს პროკრედიტ ბანკი</v>
      </c>
    </row>
    <row r="2" spans="1:8">
      <c r="A2" s="1" t="s">
        <v>98</v>
      </c>
      <c r="B2" s="272">
        <f>'1. key ratios'!B2</f>
        <v>46022</v>
      </c>
    </row>
    <row r="4" spans="1:8" ht="25.5" customHeight="1" thickBot="1">
      <c r="A4" s="130" t="s">
        <v>243</v>
      </c>
      <c r="B4" s="20" t="s">
        <v>80</v>
      </c>
      <c r="C4" s="7"/>
    </row>
    <row r="5" spans="1:8" ht="15.75">
      <c r="A5" s="5"/>
      <c r="B5" s="238" t="s">
        <v>81</v>
      </c>
      <c r="C5" s="254" t="s">
        <v>419</v>
      </c>
    </row>
    <row r="6" spans="1:8">
      <c r="A6" s="8">
        <v>1</v>
      </c>
      <c r="B6" s="740" t="s">
        <v>1001</v>
      </c>
      <c r="C6" s="741" t="s">
        <v>1004</v>
      </c>
    </row>
    <row r="7" spans="1:8">
      <c r="A7" s="8">
        <v>2</v>
      </c>
      <c r="B7" s="740" t="s">
        <v>1005</v>
      </c>
      <c r="C7" s="741" t="s">
        <v>1006</v>
      </c>
    </row>
    <row r="8" spans="1:8">
      <c r="A8" s="8">
        <v>3</v>
      </c>
      <c r="B8" s="740" t="s">
        <v>1007</v>
      </c>
      <c r="C8" s="741" t="s">
        <v>1006</v>
      </c>
    </row>
    <row r="9" spans="1:8">
      <c r="A9" s="8">
        <v>4</v>
      </c>
      <c r="B9" s="740" t="s">
        <v>1008</v>
      </c>
      <c r="C9" s="741" t="s">
        <v>1006</v>
      </c>
    </row>
    <row r="10" spans="1:8">
      <c r="A10" s="8">
        <v>5</v>
      </c>
      <c r="B10" s="740" t="s">
        <v>1024</v>
      </c>
      <c r="C10" s="741" t="s">
        <v>1006</v>
      </c>
    </row>
    <row r="11" spans="1:8">
      <c r="A11" s="8">
        <v>6</v>
      </c>
      <c r="B11" s="21"/>
      <c r="C11" s="251"/>
    </row>
    <row r="12" spans="1:8">
      <c r="A12" s="8">
        <v>7</v>
      </c>
      <c r="B12" s="21"/>
      <c r="C12" s="251"/>
      <c r="H12" s="2"/>
    </row>
    <row r="13" spans="1:8">
      <c r="A13" s="8">
        <v>8</v>
      </c>
      <c r="B13" s="21"/>
      <c r="C13" s="251"/>
    </row>
    <row r="14" spans="1:8">
      <c r="A14" s="8">
        <v>9</v>
      </c>
      <c r="B14" s="21"/>
      <c r="C14" s="251"/>
    </row>
    <row r="15" spans="1:8">
      <c r="A15" s="8">
        <v>10</v>
      </c>
      <c r="B15" s="21"/>
      <c r="C15" s="251"/>
    </row>
    <row r="16" spans="1:8">
      <c r="A16" s="8"/>
      <c r="B16" s="778"/>
      <c r="C16" s="779"/>
    </row>
    <row r="17" spans="1:3">
      <c r="A17" s="8"/>
      <c r="B17" s="239" t="s">
        <v>82</v>
      </c>
      <c r="C17" s="255" t="s">
        <v>420</v>
      </c>
    </row>
    <row r="18" spans="1:3" ht="15.75">
      <c r="A18" s="8">
        <v>1</v>
      </c>
      <c r="B18" s="17" t="s">
        <v>1002</v>
      </c>
      <c r="C18" s="252" t="s">
        <v>1009</v>
      </c>
    </row>
    <row r="19" spans="1:3" ht="15.75">
      <c r="A19" s="8">
        <v>2</v>
      </c>
      <c r="B19" s="17" t="s">
        <v>1010</v>
      </c>
      <c r="C19" s="252" t="s">
        <v>1011</v>
      </c>
    </row>
    <row r="20" spans="1:3" ht="15.75">
      <c r="A20" s="8">
        <v>3</v>
      </c>
      <c r="B20" s="17" t="s">
        <v>1012</v>
      </c>
      <c r="C20" s="252" t="s">
        <v>1013</v>
      </c>
    </row>
    <row r="21" spans="1:3" ht="15.75">
      <c r="A21" s="8">
        <v>4</v>
      </c>
      <c r="B21" s="17" t="s">
        <v>1014</v>
      </c>
      <c r="C21" s="252" t="s">
        <v>1015</v>
      </c>
    </row>
    <row r="22" spans="1:3" ht="15.75">
      <c r="A22" s="8">
        <v>5</v>
      </c>
      <c r="B22" s="17"/>
      <c r="C22" s="252"/>
    </row>
    <row r="23" spans="1:3" ht="15.75">
      <c r="A23" s="8">
        <v>6</v>
      </c>
      <c r="B23" s="17"/>
      <c r="C23" s="252"/>
    </row>
    <row r="24" spans="1:3" ht="15.75">
      <c r="A24" s="8">
        <v>7</v>
      </c>
      <c r="B24" s="17"/>
      <c r="C24" s="252"/>
    </row>
    <row r="25" spans="1:3" ht="15.75">
      <c r="A25" s="8">
        <v>8</v>
      </c>
      <c r="B25" s="17"/>
      <c r="C25" s="252"/>
    </row>
    <row r="26" spans="1:3" ht="15.75">
      <c r="A26" s="8">
        <v>9</v>
      </c>
      <c r="B26" s="17"/>
      <c r="C26" s="252"/>
    </row>
    <row r="27" spans="1:3" ht="15.75" customHeight="1">
      <c r="A27" s="8">
        <v>10</v>
      </c>
      <c r="B27" s="17"/>
      <c r="C27" s="253"/>
    </row>
    <row r="28" spans="1:3" ht="15.75" customHeight="1">
      <c r="A28" s="8"/>
      <c r="B28" s="17"/>
      <c r="C28" s="18"/>
    </row>
    <row r="29" spans="1:3" ht="30" customHeight="1">
      <c r="A29" s="8"/>
      <c r="B29" s="780" t="s">
        <v>83</v>
      </c>
      <c r="C29" s="781"/>
    </row>
    <row r="30" spans="1:3">
      <c r="A30" s="8">
        <v>1</v>
      </c>
      <c r="B30" s="21" t="s">
        <v>1016</v>
      </c>
      <c r="C30" s="620">
        <v>1</v>
      </c>
    </row>
    <row r="31" spans="1:3" ht="15.75" customHeight="1">
      <c r="A31" s="8"/>
      <c r="B31" s="21"/>
      <c r="C31" s="22"/>
    </row>
    <row r="32" spans="1:3" ht="29.25" customHeight="1">
      <c r="A32" s="8"/>
      <c r="B32" s="780" t="s">
        <v>163</v>
      </c>
      <c r="C32" s="781"/>
    </row>
    <row r="33" spans="1:3">
      <c r="A33" s="621">
        <v>1</v>
      </c>
      <c r="B33" s="732" t="s">
        <v>1017</v>
      </c>
      <c r="C33" s="738">
        <v>0.183</v>
      </c>
    </row>
    <row r="34" spans="1:3">
      <c r="A34" s="622">
        <v>2</v>
      </c>
      <c r="B34" s="733" t="s">
        <v>1018</v>
      </c>
      <c r="C34" s="739">
        <v>0.13200000000000001</v>
      </c>
    </row>
    <row r="35" spans="1:3">
      <c r="A35" s="622">
        <v>3</v>
      </c>
      <c r="B35" s="733" t="s">
        <v>1019</v>
      </c>
      <c r="C35" s="739">
        <v>0.125</v>
      </c>
    </row>
    <row r="36" spans="1:3">
      <c r="A36" s="622">
        <v>4</v>
      </c>
      <c r="B36" s="733" t="s">
        <v>1020</v>
      </c>
      <c r="C36" s="739">
        <v>8.6999999999999994E-2</v>
      </c>
    </row>
    <row r="37" spans="1:3">
      <c r="A37" s="622"/>
      <c r="B37" s="733"/>
      <c r="C37" s="739"/>
    </row>
    <row r="38" spans="1:3">
      <c r="A38" s="622"/>
      <c r="B38" s="623"/>
      <c r="C38" s="624"/>
    </row>
    <row r="39" spans="1:3" ht="16.5" thickBot="1">
      <c r="A39" s="625"/>
      <c r="B39" s="23"/>
      <c r="C39" s="626"/>
    </row>
  </sheetData>
  <mergeCells count="3">
    <mergeCell ref="B16:C16"/>
    <mergeCell ref="B32:C32"/>
    <mergeCell ref="B29:C29"/>
  </mergeCells>
  <dataValidations count="1">
    <dataValidation type="list" allowBlank="1" showInputMessage="1" showErrorMessage="1" sqref="C6:C15"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headerFooter>
    <oddHeader>&amp;C&amp;"Calibri"&amp;10&amp;K0078D7 Classification: Restricted to Partners&amp;1#_x000D_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sheetPr>
  <dimension ref="A1:H53"/>
  <sheetViews>
    <sheetView zoomScale="80" zoomScaleNormal="80" workbookViewId="0">
      <pane xSplit="1" ySplit="5" topLeftCell="B6" activePane="bottomRight" state="frozen"/>
      <selection activeCell="H6" sqref="H6"/>
      <selection pane="topRight" activeCell="H6" sqref="H6"/>
      <selection pane="bottomLeft" activeCell="H6" sqref="H6"/>
      <selection pane="bottomRight" activeCell="N14" sqref="N14"/>
    </sheetView>
  </sheetViews>
  <sheetFormatPr defaultRowHeight="15"/>
  <cols>
    <col min="1" max="1" width="9.5703125" style="1" bestFit="1" customWidth="1"/>
    <col min="2" max="2" width="47.5703125" style="1" customWidth="1"/>
    <col min="3" max="3" width="28" style="1" customWidth="1"/>
    <col min="4" max="4" width="25.5703125" style="1" customWidth="1"/>
    <col min="5" max="5" width="18.85546875" style="1" customWidth="1"/>
    <col min="6" max="6" width="12" bestFit="1" customWidth="1"/>
    <col min="7" max="7" width="12.5703125" bestFit="1" customWidth="1"/>
  </cols>
  <sheetData>
    <row r="1" spans="1:8" ht="15.75">
      <c r="A1" s="10" t="s">
        <v>97</v>
      </c>
      <c r="B1" s="9" t="str">
        <f>Info!C2</f>
        <v>სს პროკრედიტ ბანკი</v>
      </c>
    </row>
    <row r="2" spans="1:8" s="10" customFormat="1" ht="15.75" customHeight="1">
      <c r="A2" s="10" t="s">
        <v>98</v>
      </c>
      <c r="B2" s="272">
        <f>'1. key ratios'!B2</f>
        <v>46022</v>
      </c>
    </row>
    <row r="3" spans="1:8" s="10" customFormat="1" ht="15.75" customHeight="1"/>
    <row r="4" spans="1:8" s="10" customFormat="1" ht="15.75" customHeight="1" thickBot="1">
      <c r="A4" s="131" t="s">
        <v>244</v>
      </c>
      <c r="B4" s="132" t="s">
        <v>157</v>
      </c>
      <c r="C4" s="96"/>
      <c r="D4" s="96"/>
      <c r="E4" s="97" t="s">
        <v>76</v>
      </c>
    </row>
    <row r="5" spans="1:8" s="56" customFormat="1" ht="17.45" customHeight="1">
      <c r="A5" s="192"/>
      <c r="B5" s="193"/>
      <c r="C5" s="95" t="s">
        <v>0</v>
      </c>
      <c r="D5" s="95" t="s">
        <v>1</v>
      </c>
      <c r="E5" s="194" t="s">
        <v>2</v>
      </c>
    </row>
    <row r="6" spans="1:8" ht="14.45" customHeight="1">
      <c r="A6" s="195"/>
      <c r="B6" s="782" t="s">
        <v>133</v>
      </c>
      <c r="C6" s="782" t="s">
        <v>824</v>
      </c>
      <c r="D6" s="783" t="s">
        <v>132</v>
      </c>
      <c r="E6" s="784"/>
    </row>
    <row r="7" spans="1:8" ht="99.6" customHeight="1">
      <c r="A7" s="195"/>
      <c r="B7" s="782"/>
      <c r="C7" s="782"/>
      <c r="D7" s="190" t="s">
        <v>131</v>
      </c>
      <c r="E7" s="191" t="s">
        <v>341</v>
      </c>
    </row>
    <row r="8" spans="1:8" ht="22.5" customHeight="1">
      <c r="A8" s="391">
        <v>1</v>
      </c>
      <c r="B8" s="341" t="s">
        <v>811</v>
      </c>
      <c r="C8" s="392">
        <v>661099909.37811708</v>
      </c>
      <c r="D8" s="392">
        <v>0</v>
      </c>
      <c r="E8" s="392">
        <v>661099909.37811708</v>
      </c>
      <c r="F8" s="742"/>
      <c r="G8" s="742"/>
      <c r="H8" s="742"/>
    </row>
    <row r="9" spans="1:8">
      <c r="A9" s="391">
        <v>1.1000000000000001</v>
      </c>
      <c r="B9" s="342" t="s">
        <v>85</v>
      </c>
      <c r="C9" s="392">
        <v>58152893.623000003</v>
      </c>
      <c r="D9" s="392"/>
      <c r="E9" s="392">
        <v>58152893.623000003</v>
      </c>
      <c r="F9" s="742"/>
      <c r="G9" s="742"/>
      <c r="H9" s="742"/>
    </row>
    <row r="10" spans="1:8">
      <c r="A10" s="391">
        <v>1.2</v>
      </c>
      <c r="B10" s="342" t="s">
        <v>86</v>
      </c>
      <c r="C10" s="392">
        <v>376234654.76075995</v>
      </c>
      <c r="D10" s="392"/>
      <c r="E10" s="392">
        <v>376234654.76075995</v>
      </c>
      <c r="F10" s="742"/>
      <c r="G10" s="742"/>
      <c r="H10" s="742"/>
    </row>
    <row r="11" spans="1:8">
      <c r="A11" s="391">
        <v>1.3</v>
      </c>
      <c r="B11" s="342" t="s">
        <v>87</v>
      </c>
      <c r="C11" s="392">
        <v>226712360.99435711</v>
      </c>
      <c r="D11" s="392"/>
      <c r="E11" s="392">
        <v>226712360.99435711</v>
      </c>
      <c r="F11" s="742"/>
      <c r="G11" s="742"/>
      <c r="H11" s="742"/>
    </row>
    <row r="12" spans="1:8">
      <c r="A12" s="391">
        <v>2</v>
      </c>
      <c r="B12" s="343" t="s">
        <v>698</v>
      </c>
      <c r="C12" s="392">
        <v>0</v>
      </c>
      <c r="D12" s="392"/>
      <c r="E12" s="392">
        <v>0</v>
      </c>
      <c r="F12" s="742"/>
      <c r="G12" s="742"/>
      <c r="H12" s="742"/>
    </row>
    <row r="13" spans="1:8" ht="21">
      <c r="A13" s="391">
        <v>2.1</v>
      </c>
      <c r="B13" s="344" t="s">
        <v>699</v>
      </c>
      <c r="C13" s="392">
        <v>0</v>
      </c>
      <c r="D13" s="392"/>
      <c r="E13" s="392">
        <v>0</v>
      </c>
      <c r="F13" s="742"/>
      <c r="G13" s="742"/>
      <c r="H13" s="742"/>
    </row>
    <row r="14" spans="1:8" ht="33.950000000000003" customHeight="1">
      <c r="A14" s="391">
        <v>3</v>
      </c>
      <c r="B14" s="345" t="s">
        <v>700</v>
      </c>
      <c r="C14" s="392">
        <v>0</v>
      </c>
      <c r="D14" s="392"/>
      <c r="E14" s="392">
        <v>0</v>
      </c>
      <c r="F14" s="742"/>
      <c r="G14" s="742"/>
      <c r="H14" s="742"/>
    </row>
    <row r="15" spans="1:8" ht="32.450000000000003" customHeight="1">
      <c r="A15" s="391">
        <v>4</v>
      </c>
      <c r="B15" s="346" t="s">
        <v>701</v>
      </c>
      <c r="C15" s="392">
        <v>0</v>
      </c>
      <c r="D15" s="392"/>
      <c r="E15" s="392">
        <v>0</v>
      </c>
      <c r="F15" s="742"/>
      <c r="G15" s="742"/>
      <c r="H15" s="742"/>
    </row>
    <row r="16" spans="1:8" ht="23.1" customHeight="1">
      <c r="A16" s="391">
        <v>5</v>
      </c>
      <c r="B16" s="346" t="s">
        <v>702</v>
      </c>
      <c r="C16" s="392">
        <v>642023.278859852</v>
      </c>
      <c r="D16" s="392">
        <v>0</v>
      </c>
      <c r="E16" s="392">
        <v>642023.278859852</v>
      </c>
      <c r="F16" s="742"/>
      <c r="G16" s="742"/>
      <c r="H16" s="742"/>
    </row>
    <row r="17" spans="1:8">
      <c r="A17" s="391">
        <v>5.0999999999999996</v>
      </c>
      <c r="B17" s="347" t="s">
        <v>703</v>
      </c>
      <c r="C17" s="392">
        <v>642023.278859852</v>
      </c>
      <c r="D17" s="392"/>
      <c r="E17" s="392">
        <v>642023.278859852</v>
      </c>
      <c r="F17" s="742"/>
      <c r="G17" s="742"/>
      <c r="H17" s="742"/>
    </row>
    <row r="18" spans="1:8">
      <c r="A18" s="391">
        <v>5.2</v>
      </c>
      <c r="B18" s="347" t="s">
        <v>538</v>
      </c>
      <c r="C18" s="392">
        <v>0</v>
      </c>
      <c r="D18" s="392"/>
      <c r="E18" s="392">
        <v>0</v>
      </c>
      <c r="F18" s="742"/>
      <c r="G18" s="742"/>
      <c r="H18" s="742"/>
    </row>
    <row r="19" spans="1:8">
      <c r="A19" s="391">
        <v>5.3</v>
      </c>
      <c r="B19" s="347" t="s">
        <v>704</v>
      </c>
      <c r="C19" s="392">
        <v>0</v>
      </c>
      <c r="D19" s="392"/>
      <c r="E19" s="392">
        <v>0</v>
      </c>
      <c r="F19" s="742"/>
      <c r="G19" s="742"/>
      <c r="H19" s="742"/>
    </row>
    <row r="20" spans="1:8" ht="21">
      <c r="A20" s="391">
        <v>6</v>
      </c>
      <c r="B20" s="345" t="s">
        <v>705</v>
      </c>
      <c r="C20" s="392">
        <v>1534558233.2839034</v>
      </c>
      <c r="D20" s="392">
        <v>0</v>
      </c>
      <c r="E20" s="392">
        <v>1534558233.2839034</v>
      </c>
      <c r="F20" s="742"/>
      <c r="G20" s="742"/>
      <c r="H20" s="742"/>
    </row>
    <row r="21" spans="1:8">
      <c r="A21" s="391">
        <v>6.1</v>
      </c>
      <c r="B21" s="347" t="s">
        <v>538</v>
      </c>
      <c r="C21" s="393">
        <v>149987333.43000004</v>
      </c>
      <c r="D21" s="393"/>
      <c r="E21" s="393">
        <v>149987333.43000004</v>
      </c>
      <c r="F21" s="742"/>
      <c r="G21" s="742"/>
      <c r="H21" s="742"/>
    </row>
    <row r="22" spans="1:8">
      <c r="A22" s="391">
        <v>6.2</v>
      </c>
      <c r="B22" s="347" t="s">
        <v>704</v>
      </c>
      <c r="C22" s="393">
        <v>1384570899.8539033</v>
      </c>
      <c r="D22" s="393"/>
      <c r="E22" s="393">
        <v>1384570899.8539033</v>
      </c>
      <c r="F22" s="742"/>
      <c r="G22" s="742"/>
      <c r="H22" s="742"/>
    </row>
    <row r="23" spans="1:8" ht="21">
      <c r="A23" s="391">
        <v>7</v>
      </c>
      <c r="B23" s="348" t="s">
        <v>706</v>
      </c>
      <c r="C23" s="394">
        <v>9678463.4800000004</v>
      </c>
      <c r="D23" s="394">
        <v>9678463.4800000004</v>
      </c>
      <c r="E23" s="394">
        <v>0</v>
      </c>
      <c r="F23" s="742"/>
      <c r="G23" s="742"/>
      <c r="H23" s="742"/>
    </row>
    <row r="24" spans="1:8" ht="21">
      <c r="A24" s="391">
        <v>8</v>
      </c>
      <c r="B24" s="349" t="s">
        <v>707</v>
      </c>
      <c r="C24" s="394">
        <v>0</v>
      </c>
      <c r="D24" s="394"/>
      <c r="E24" s="394">
        <v>0</v>
      </c>
      <c r="F24" s="742"/>
      <c r="G24" s="742"/>
      <c r="H24" s="742"/>
    </row>
    <row r="25" spans="1:8">
      <c r="A25" s="391">
        <v>9</v>
      </c>
      <c r="B25" s="346" t="s">
        <v>708</v>
      </c>
      <c r="C25" s="394">
        <v>48789312.990000047</v>
      </c>
      <c r="D25" s="394">
        <v>0</v>
      </c>
      <c r="E25" s="394">
        <v>48789312.990000047</v>
      </c>
      <c r="F25" s="742"/>
      <c r="G25" s="742"/>
      <c r="H25" s="742"/>
    </row>
    <row r="26" spans="1:8">
      <c r="A26" s="391">
        <v>9.1</v>
      </c>
      <c r="B26" s="350" t="s">
        <v>709</v>
      </c>
      <c r="C26" s="394">
        <v>44799893.400000043</v>
      </c>
      <c r="D26" s="394"/>
      <c r="E26" s="394">
        <v>44799893.400000043</v>
      </c>
      <c r="F26" s="742"/>
      <c r="G26" s="742"/>
      <c r="H26" s="742"/>
    </row>
    <row r="27" spans="1:8">
      <c r="A27" s="391">
        <v>9.1999999999999993</v>
      </c>
      <c r="B27" s="350" t="s">
        <v>710</v>
      </c>
      <c r="C27" s="394">
        <v>3989419.5900000003</v>
      </c>
      <c r="D27" s="394"/>
      <c r="E27" s="394">
        <v>3989419.5900000003</v>
      </c>
      <c r="F27" s="742"/>
      <c r="G27" s="742"/>
      <c r="H27" s="742"/>
    </row>
    <row r="28" spans="1:8">
      <c r="A28" s="391">
        <v>10</v>
      </c>
      <c r="B28" s="346" t="s">
        <v>36</v>
      </c>
      <c r="C28" s="394">
        <v>4235155.8199999994</v>
      </c>
      <c r="D28" s="394">
        <v>4235155.8199999994</v>
      </c>
      <c r="E28" s="394">
        <v>0</v>
      </c>
      <c r="F28" s="742"/>
      <c r="G28" s="742"/>
      <c r="H28" s="742"/>
    </row>
    <row r="29" spans="1:8">
      <c r="A29" s="391">
        <v>10.1</v>
      </c>
      <c r="B29" s="350" t="s">
        <v>711</v>
      </c>
      <c r="C29" s="394">
        <v>0</v>
      </c>
      <c r="D29" s="394"/>
      <c r="E29" s="394">
        <v>0</v>
      </c>
      <c r="F29" s="742"/>
      <c r="G29" s="742"/>
      <c r="H29" s="742"/>
    </row>
    <row r="30" spans="1:8">
      <c r="A30" s="391">
        <v>10.199999999999999</v>
      </c>
      <c r="B30" s="350" t="s">
        <v>712</v>
      </c>
      <c r="C30" s="394">
        <v>4235155.8199999994</v>
      </c>
      <c r="D30" s="394">
        <v>4235155.8199999994</v>
      </c>
      <c r="E30" s="394">
        <v>0</v>
      </c>
      <c r="F30" s="742"/>
      <c r="G30" s="742"/>
      <c r="H30" s="742"/>
    </row>
    <row r="31" spans="1:8">
      <c r="A31" s="391">
        <v>11</v>
      </c>
      <c r="B31" s="346" t="s">
        <v>713</v>
      </c>
      <c r="C31" s="394">
        <v>1376803.1099999999</v>
      </c>
      <c r="D31" s="394">
        <v>0</v>
      </c>
      <c r="E31" s="394">
        <v>1376803.1099999999</v>
      </c>
      <c r="F31" s="742"/>
      <c r="G31" s="742"/>
      <c r="H31" s="742"/>
    </row>
    <row r="32" spans="1:8">
      <c r="A32" s="391">
        <v>11.1</v>
      </c>
      <c r="B32" s="350" t="s">
        <v>714</v>
      </c>
      <c r="C32" s="394">
        <v>1376803.1099999999</v>
      </c>
      <c r="D32" s="394"/>
      <c r="E32" s="394">
        <v>1376803.1099999999</v>
      </c>
      <c r="F32" s="742"/>
      <c r="G32" s="742"/>
      <c r="H32" s="742"/>
    </row>
    <row r="33" spans="1:8">
      <c r="A33" s="391">
        <v>11.2</v>
      </c>
      <c r="B33" s="350" t="s">
        <v>715</v>
      </c>
      <c r="C33" s="394">
        <v>0</v>
      </c>
      <c r="D33" s="394"/>
      <c r="E33" s="394">
        <v>0</v>
      </c>
      <c r="F33" s="742"/>
      <c r="G33" s="742"/>
      <c r="H33" s="742"/>
    </row>
    <row r="34" spans="1:8">
      <c r="A34" s="391">
        <v>13</v>
      </c>
      <c r="B34" s="346" t="s">
        <v>88</v>
      </c>
      <c r="C34" s="393">
        <v>4387729.995493697</v>
      </c>
      <c r="D34" s="393"/>
      <c r="E34" s="393">
        <v>4387729.995493697</v>
      </c>
      <c r="F34" s="742"/>
      <c r="G34" s="742"/>
      <c r="H34" s="742"/>
    </row>
    <row r="35" spans="1:8">
      <c r="A35" s="391">
        <v>13.1</v>
      </c>
      <c r="B35" s="351" t="s">
        <v>716</v>
      </c>
      <c r="C35" s="393">
        <v>0</v>
      </c>
      <c r="D35" s="393"/>
      <c r="E35" s="393">
        <v>0</v>
      </c>
      <c r="F35" s="742"/>
      <c r="G35" s="742"/>
      <c r="H35" s="742"/>
    </row>
    <row r="36" spans="1:8">
      <c r="A36" s="391">
        <v>13.2</v>
      </c>
      <c r="B36" s="351" t="s">
        <v>717</v>
      </c>
      <c r="C36" s="393">
        <v>0</v>
      </c>
      <c r="D36" s="393"/>
      <c r="E36" s="393">
        <v>0</v>
      </c>
      <c r="F36" s="742"/>
      <c r="G36" s="742"/>
      <c r="H36" s="742"/>
    </row>
    <row r="37" spans="1:8" ht="39" thickBot="1">
      <c r="A37" s="196"/>
      <c r="B37" s="197" t="s">
        <v>308</v>
      </c>
      <c r="C37" s="159">
        <v>2264767631.3363748</v>
      </c>
      <c r="D37" s="159">
        <v>13913619.300000001</v>
      </c>
      <c r="E37" s="159">
        <v>2250854012.0363746</v>
      </c>
      <c r="F37" s="742"/>
      <c r="G37" s="742"/>
      <c r="H37" s="742"/>
    </row>
    <row r="38" spans="1:8">
      <c r="A38"/>
      <c r="B38"/>
      <c r="C38"/>
      <c r="D38"/>
      <c r="E38"/>
    </row>
    <row r="39" spans="1:8">
      <c r="A39"/>
      <c r="B39"/>
      <c r="C39"/>
      <c r="D39"/>
      <c r="E39"/>
    </row>
    <row r="41" spans="1:8" s="1" customFormat="1">
      <c r="B41" s="25"/>
      <c r="F41"/>
      <c r="G41"/>
    </row>
    <row r="42" spans="1:8" s="1" customFormat="1">
      <c r="B42" s="26"/>
      <c r="F42"/>
      <c r="G42"/>
    </row>
    <row r="43" spans="1:8" s="1" customFormat="1">
      <c r="B43" s="25"/>
      <c r="F43"/>
      <c r="G43"/>
    </row>
    <row r="44" spans="1:8" s="1" customFormat="1">
      <c r="B44" s="25"/>
      <c r="F44"/>
      <c r="G44"/>
    </row>
    <row r="45" spans="1:8" s="1" customFormat="1">
      <c r="B45" s="25"/>
      <c r="F45"/>
      <c r="G45"/>
    </row>
    <row r="46" spans="1:8" s="1" customFormat="1">
      <c r="B46" s="25"/>
      <c r="F46"/>
      <c r="G46"/>
    </row>
    <row r="47" spans="1:8" s="1" customFormat="1">
      <c r="B47" s="25"/>
      <c r="F47"/>
      <c r="G47"/>
    </row>
    <row r="48" spans="1:8" s="1" customFormat="1">
      <c r="B48" s="26"/>
      <c r="F48"/>
      <c r="G48"/>
    </row>
    <row r="49" spans="2:7" s="1" customFormat="1">
      <c r="B49" s="26"/>
      <c r="F49"/>
      <c r="G49"/>
    </row>
    <row r="50" spans="2:7" s="1" customFormat="1">
      <c r="B50" s="26"/>
      <c r="F50"/>
      <c r="G50"/>
    </row>
    <row r="51" spans="2:7" s="1" customFormat="1">
      <c r="B51" s="26"/>
      <c r="F51"/>
      <c r="G51"/>
    </row>
    <row r="52" spans="2:7" s="1" customFormat="1">
      <c r="B52" s="26"/>
      <c r="F52"/>
      <c r="G52"/>
    </row>
    <row r="53" spans="2:7" s="1" customFormat="1">
      <c r="B53" s="26"/>
      <c r="F53"/>
      <c r="G53"/>
    </row>
  </sheetData>
  <mergeCells count="3">
    <mergeCell ref="B6:B7"/>
    <mergeCell ref="C6:C7"/>
    <mergeCell ref="D6:E6"/>
  </mergeCells>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I33"/>
  <sheetViews>
    <sheetView zoomScale="80" zoomScaleNormal="80" workbookViewId="0">
      <pane xSplit="1" ySplit="4" topLeftCell="B5" activePane="bottomRight" state="frozen"/>
      <selection activeCell="H6" sqref="H6"/>
      <selection pane="topRight" activeCell="H6" sqref="H6"/>
      <selection pane="bottomLeft" activeCell="H6" sqref="H6"/>
      <selection pane="bottomRight" activeCell="E17" sqref="E17"/>
    </sheetView>
  </sheetViews>
  <sheetFormatPr defaultRowHeight="15" outlineLevelRow="1"/>
  <cols>
    <col min="1" max="1" width="9.5703125" style="1" bestFit="1" customWidth="1"/>
    <col min="2" max="2" width="114.140625" style="1" customWidth="1"/>
    <col min="3" max="3" width="18.85546875" customWidth="1"/>
    <col min="4" max="4" width="25.42578125" customWidth="1"/>
    <col min="5" max="5" width="24.140625" customWidth="1"/>
    <col min="6" max="6" width="24" customWidth="1"/>
    <col min="7" max="7" width="10" bestFit="1" customWidth="1"/>
    <col min="8" max="8" width="12" bestFit="1" customWidth="1"/>
    <col min="9" max="9" width="12.5703125" bestFit="1" customWidth="1"/>
  </cols>
  <sheetData>
    <row r="1" spans="1:6" ht="15.75">
      <c r="A1" s="10" t="s">
        <v>97</v>
      </c>
      <c r="B1" s="9" t="str">
        <f>Info!C2</f>
        <v>სს პროკრედიტ ბანკი</v>
      </c>
    </row>
    <row r="2" spans="1:6" s="10" customFormat="1" ht="15.75" customHeight="1">
      <c r="A2" s="10" t="s">
        <v>98</v>
      </c>
      <c r="B2" s="272">
        <f>'1. key ratios'!B2</f>
        <v>46022</v>
      </c>
      <c r="C2"/>
      <c r="D2"/>
      <c r="E2"/>
      <c r="F2"/>
    </row>
    <row r="3" spans="1:6" s="10" customFormat="1" ht="15.75" customHeight="1">
      <c r="C3"/>
      <c r="D3"/>
      <c r="E3"/>
      <c r="F3"/>
    </row>
    <row r="4" spans="1:6" s="10" customFormat="1" ht="26.25" thickBot="1">
      <c r="A4" s="10" t="s">
        <v>245</v>
      </c>
      <c r="B4" s="103" t="s">
        <v>160</v>
      </c>
      <c r="C4" s="97" t="s">
        <v>76</v>
      </c>
      <c r="D4"/>
      <c r="E4"/>
      <c r="F4"/>
    </row>
    <row r="5" spans="1:6">
      <c r="A5" s="98">
        <v>1</v>
      </c>
      <c r="B5" s="99" t="s">
        <v>695</v>
      </c>
      <c r="C5" s="138">
        <v>2250854012.0363746</v>
      </c>
      <c r="D5" s="734"/>
    </row>
    <row r="6" spans="1:6">
      <c r="A6" s="55">
        <v>2.1</v>
      </c>
      <c r="B6" s="105" t="s">
        <v>829</v>
      </c>
      <c r="C6" s="139">
        <v>169790533.32410002</v>
      </c>
      <c r="D6" s="734"/>
    </row>
    <row r="7" spans="1:6" s="2" customFormat="1" ht="25.5" outlineLevel="1">
      <c r="A7" s="104">
        <v>2.2000000000000002</v>
      </c>
      <c r="B7" s="100" t="s">
        <v>830</v>
      </c>
      <c r="C7" s="140">
        <v>0</v>
      </c>
      <c r="D7" s="734"/>
    </row>
    <row r="8" spans="1:6" s="2" customFormat="1" ht="26.25">
      <c r="A8" s="104">
        <v>3</v>
      </c>
      <c r="B8" s="101" t="s">
        <v>696</v>
      </c>
      <c r="C8" s="141">
        <v>2420644545.3604746</v>
      </c>
      <c r="D8" s="734"/>
    </row>
    <row r="9" spans="1:6">
      <c r="A9" s="55">
        <v>4</v>
      </c>
      <c r="B9" s="108" t="s">
        <v>158</v>
      </c>
      <c r="C9" s="139"/>
      <c r="D9" s="734"/>
    </row>
    <row r="10" spans="1:6" s="2" customFormat="1" ht="25.5" outlineLevel="1">
      <c r="A10" s="104">
        <v>5.0999999999999996</v>
      </c>
      <c r="B10" s="100" t="s">
        <v>164</v>
      </c>
      <c r="C10" s="140">
        <v>-82276235.988320023</v>
      </c>
      <c r="D10" s="734"/>
    </row>
    <row r="11" spans="1:6" s="2" customFormat="1" ht="25.5" outlineLevel="1">
      <c r="A11" s="104">
        <v>5.2</v>
      </c>
      <c r="B11" s="100" t="s">
        <v>165</v>
      </c>
      <c r="C11" s="140">
        <v>0</v>
      </c>
      <c r="D11" s="734"/>
    </row>
    <row r="12" spans="1:6" s="2" customFormat="1">
      <c r="A12" s="104">
        <v>6</v>
      </c>
      <c r="B12" s="106" t="s">
        <v>996</v>
      </c>
      <c r="C12" s="140"/>
      <c r="D12" s="734"/>
    </row>
    <row r="13" spans="1:6" s="2" customFormat="1" ht="15.75" thickBot="1">
      <c r="A13" s="107">
        <v>7</v>
      </c>
      <c r="B13" s="102" t="s">
        <v>159</v>
      </c>
      <c r="C13" s="142">
        <v>2338368309.3721547</v>
      </c>
      <c r="D13" s="734"/>
    </row>
    <row r="15" spans="1:6">
      <c r="B15" s="14"/>
    </row>
    <row r="17" spans="2:9" s="1" customFormat="1">
      <c r="B17" s="27"/>
      <c r="C17"/>
      <c r="D17"/>
      <c r="E17"/>
      <c r="F17"/>
      <c r="G17"/>
      <c r="H17"/>
      <c r="I17"/>
    </row>
    <row r="18" spans="2:9" s="1" customFormat="1">
      <c r="B18" s="24"/>
      <c r="C18"/>
      <c r="D18"/>
      <c r="E18"/>
      <c r="F18"/>
      <c r="G18"/>
      <c r="H18"/>
      <c r="I18"/>
    </row>
    <row r="19" spans="2:9" s="1" customFormat="1">
      <c r="B19" s="24"/>
      <c r="C19"/>
      <c r="D19"/>
      <c r="E19"/>
      <c r="F19"/>
      <c r="G19"/>
      <c r="H19"/>
      <c r="I19"/>
    </row>
    <row r="20" spans="2:9" s="1" customFormat="1">
      <c r="B20" s="26"/>
      <c r="C20"/>
      <c r="D20"/>
      <c r="E20"/>
      <c r="F20"/>
      <c r="G20"/>
      <c r="H20"/>
      <c r="I20"/>
    </row>
    <row r="21" spans="2:9" s="1" customFormat="1">
      <c r="B21" s="25"/>
      <c r="C21"/>
      <c r="D21"/>
      <c r="E21"/>
      <c r="F21"/>
      <c r="G21"/>
      <c r="H21"/>
      <c r="I21"/>
    </row>
    <row r="22" spans="2:9" s="1" customFormat="1">
      <c r="B22" s="26"/>
      <c r="C22"/>
      <c r="D22"/>
      <c r="E22"/>
      <c r="F22"/>
      <c r="G22"/>
      <c r="H22"/>
      <c r="I22"/>
    </row>
    <row r="23" spans="2:9" s="1" customFormat="1">
      <c r="B23" s="25"/>
      <c r="C23"/>
      <c r="D23"/>
      <c r="E23"/>
      <c r="F23"/>
      <c r="G23"/>
      <c r="H23"/>
      <c r="I23"/>
    </row>
    <row r="24" spans="2:9" s="1" customFormat="1">
      <c r="B24" s="25"/>
      <c r="C24"/>
      <c r="D24"/>
      <c r="E24"/>
      <c r="F24"/>
      <c r="G24"/>
      <c r="H24"/>
      <c r="I24"/>
    </row>
    <row r="25" spans="2:9" s="1" customFormat="1">
      <c r="B25" s="25"/>
      <c r="C25"/>
      <c r="D25"/>
      <c r="E25"/>
      <c r="F25"/>
      <c r="G25"/>
      <c r="H25"/>
      <c r="I25"/>
    </row>
    <row r="26" spans="2:9" s="1" customFormat="1">
      <c r="B26" s="25"/>
      <c r="C26"/>
      <c r="D26"/>
      <c r="E26"/>
      <c r="F26"/>
      <c r="G26"/>
      <c r="H26"/>
      <c r="I26"/>
    </row>
    <row r="27" spans="2:9" s="1" customFormat="1">
      <c r="B27" s="25"/>
      <c r="C27"/>
      <c r="D27"/>
      <c r="E27"/>
      <c r="F27"/>
      <c r="G27"/>
      <c r="H27"/>
      <c r="I27"/>
    </row>
    <row r="28" spans="2:9" s="1" customFormat="1">
      <c r="B28" s="26"/>
      <c r="C28"/>
      <c r="D28"/>
      <c r="E28"/>
      <c r="F28"/>
      <c r="G28"/>
      <c r="H28"/>
      <c r="I28"/>
    </row>
    <row r="29" spans="2:9" s="1" customFormat="1">
      <c r="B29" s="26"/>
      <c r="C29"/>
      <c r="D29"/>
      <c r="E29"/>
      <c r="F29"/>
      <c r="G29"/>
      <c r="H29"/>
      <c r="I29"/>
    </row>
    <row r="30" spans="2:9" s="1" customFormat="1">
      <c r="B30" s="26"/>
      <c r="C30"/>
      <c r="D30"/>
      <c r="E30"/>
      <c r="F30"/>
      <c r="G30"/>
      <c r="H30"/>
      <c r="I30"/>
    </row>
    <row r="31" spans="2:9" s="1" customFormat="1">
      <c r="B31" s="26"/>
      <c r="C31"/>
      <c r="D31"/>
      <c r="E31"/>
      <c r="F31"/>
      <c r="G31"/>
      <c r="H31"/>
      <c r="I31"/>
    </row>
    <row r="32" spans="2:9" s="1" customFormat="1">
      <c r="B32" s="26"/>
      <c r="C32"/>
      <c r="D32"/>
      <c r="E32"/>
      <c r="F32"/>
      <c r="G32"/>
      <c r="H32"/>
      <c r="I32"/>
    </row>
    <row r="33" spans="2:9" s="1" customFormat="1">
      <c r="B33" s="26"/>
      <c r="C33"/>
      <c r="D33"/>
      <c r="E33"/>
      <c r="F33"/>
      <c r="G33"/>
      <c r="H33"/>
      <c r="I33"/>
    </row>
  </sheetData>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308C7A8E-6A9D-48F0-BE85-15637693D52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2026-01-27T11:45:40Z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f315c2a2-f274-4a72-b789-f0f7d394fdd6</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y fmtid="{D5CDD505-2E9C-101B-9397-08002B2CF9AE}" pid="7" name="MSIP_Label_78cbde42-0dd4-4942-9b1c-e23a1c4e5874_Enabled">
    <vt:lpwstr>true</vt:lpwstr>
  </property>
  <property fmtid="{D5CDD505-2E9C-101B-9397-08002B2CF9AE}" pid="8" name="MSIP_Label_78cbde42-0dd4-4942-9b1c-e23a1c4e5874_SetDate">
    <vt:lpwstr>2025-07-24T06:59:56Z</vt:lpwstr>
  </property>
  <property fmtid="{D5CDD505-2E9C-101B-9397-08002B2CF9AE}" pid="9" name="MSIP_Label_78cbde42-0dd4-4942-9b1c-e23a1c4e5874_Method">
    <vt:lpwstr>Standard</vt:lpwstr>
  </property>
  <property fmtid="{D5CDD505-2E9C-101B-9397-08002B2CF9AE}" pid="10" name="MSIP_Label_78cbde42-0dd4-4942-9b1c-e23a1c4e5874_Name">
    <vt:lpwstr>Restricted to Partners</vt:lpwstr>
  </property>
  <property fmtid="{D5CDD505-2E9C-101B-9397-08002B2CF9AE}" pid="11" name="MSIP_Label_78cbde42-0dd4-4942-9b1c-e23a1c4e5874_SiteId">
    <vt:lpwstr>3471ad6d-e2eb-4e85-93ae-c344b4ac592c</vt:lpwstr>
  </property>
  <property fmtid="{D5CDD505-2E9C-101B-9397-08002B2CF9AE}" pid="12" name="MSIP_Label_78cbde42-0dd4-4942-9b1c-e23a1c4e5874_ActionId">
    <vt:lpwstr>e346e8a3-4cd7-4e08-a2ef-8516c077bec1</vt:lpwstr>
  </property>
  <property fmtid="{D5CDD505-2E9C-101B-9397-08002B2CF9AE}" pid="13" name="MSIP_Label_78cbde42-0dd4-4942-9b1c-e23a1c4e5874_ContentBits">
    <vt:lpwstr>1</vt:lpwstr>
  </property>
  <property fmtid="{D5CDD505-2E9C-101B-9397-08002B2CF9AE}" pid="14" name="MSIP_Label_78cbde42-0dd4-4942-9b1c-e23a1c4e5874_Tag">
    <vt:lpwstr>10, 3, 0, 1</vt:lpwstr>
  </property>
</Properties>
</file>